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Practicas\Practica 2 Unidad 3\"/>
    </mc:Choice>
  </mc:AlternateContent>
  <xr:revisionPtr revIDLastSave="0" documentId="13_ncr:1_{10E23DA7-8A33-4365-BEB0-CBC767F7038E}" xr6:coauthVersionLast="47" xr6:coauthVersionMax="47" xr10:uidLastSave="{00000000-0000-0000-0000-000000000000}"/>
  <bookViews>
    <workbookView xWindow="-110" yWindow="-110" windowWidth="19420" windowHeight="11020" activeTab="1" xr2:uid="{0C9C88C3-E20E-4051-A01B-62DE8218EC2B}"/>
  </bookViews>
  <sheets>
    <sheet name="Caratula" sheetId="10" r:id="rId1"/>
    <sheet name="a" sheetId="1" r:id="rId2"/>
    <sheet name="b" sheetId="2" r:id="rId3"/>
    <sheet name="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5" i="3" l="1"/>
  <c r="N125" i="3"/>
  <c r="M125" i="3"/>
  <c r="L118" i="3"/>
  <c r="L44" i="3"/>
  <c r="F21" i="3"/>
  <c r="G75" i="3"/>
  <c r="G112" i="3"/>
  <c r="G149" i="3"/>
  <c r="G186" i="3" s="1"/>
  <c r="G223" i="3" s="1"/>
  <c r="G260" i="3" s="1"/>
  <c r="G297" i="3"/>
  <c r="G334" i="3" s="1"/>
  <c r="G371" i="3" s="1"/>
  <c r="G408" i="3" s="1"/>
  <c r="G445" i="3" s="1"/>
  <c r="G482" i="3" s="1"/>
  <c r="G519" i="3" s="1"/>
  <c r="G556" i="3" s="1"/>
  <c r="G593" i="3" s="1"/>
  <c r="G630" i="3" s="1"/>
  <c r="G667" i="3" s="1"/>
  <c r="G704" i="3" s="1"/>
  <c r="G741" i="3"/>
  <c r="G778" i="3" s="1"/>
  <c r="G815" i="3" s="1"/>
  <c r="G852" i="3" s="1"/>
  <c r="G889" i="3" s="1"/>
  <c r="G926" i="3" s="1"/>
  <c r="G963" i="3" s="1"/>
  <c r="G1000" i="3" s="1"/>
  <c r="G1037" i="3" s="1"/>
  <c r="G1074" i="3" s="1"/>
  <c r="G1111" i="3" s="1"/>
  <c r="G1148" i="3" s="1"/>
  <c r="G1185" i="3" s="1"/>
  <c r="G1222" i="3" s="1"/>
  <c r="G1259" i="3" s="1"/>
  <c r="G1296" i="3" s="1"/>
  <c r="G1333" i="3" s="1"/>
  <c r="G1370" i="3" s="1"/>
  <c r="G1407" i="3" s="1"/>
  <c r="G1444" i="3" s="1"/>
  <c r="G1481" i="3" s="1"/>
  <c r="G1518" i="3" s="1"/>
  <c r="G1555" i="3" s="1"/>
  <c r="G1592" i="3" s="1"/>
  <c r="G1629" i="3" s="1"/>
  <c r="G1666" i="3" s="1"/>
  <c r="G1703" i="3" s="1"/>
  <c r="G1740" i="3" s="1"/>
  <c r="G1777" i="3" s="1"/>
  <c r="G1814" i="3" s="1"/>
  <c r="G1851" i="3" s="1"/>
  <c r="G1888" i="3" s="1"/>
  <c r="G1925" i="3" s="1"/>
  <c r="G1962" i="3" s="1"/>
  <c r="G1999" i="3" s="1"/>
  <c r="G2036" i="3" s="1"/>
  <c r="G2073" i="3" s="1"/>
  <c r="G2110" i="3"/>
  <c r="G2147" i="3" s="1"/>
  <c r="G2184" i="3" s="1"/>
  <c r="G2221" i="3" s="1"/>
  <c r="G2258" i="3" s="1"/>
  <c r="G2295" i="3" s="1"/>
  <c r="G2332" i="3" s="1"/>
  <c r="G2369" i="3" s="1"/>
  <c r="G2406" i="3" s="1"/>
  <c r="G2443" i="3" s="1"/>
  <c r="G2480" i="3" s="1"/>
  <c r="G2517" i="3" s="1"/>
  <c r="G2554" i="3" s="1"/>
  <c r="G2591" i="3"/>
  <c r="G2628" i="3" s="1"/>
  <c r="G2665" i="3" s="1"/>
  <c r="G2702" i="3" s="1"/>
  <c r="G2739" i="3" s="1"/>
  <c r="G2776" i="3" s="1"/>
  <c r="G2813" i="3" s="1"/>
  <c r="G2850" i="3" s="1"/>
  <c r="G2887" i="3" s="1"/>
  <c r="G2924" i="3" s="1"/>
  <c r="G2961" i="3" s="1"/>
  <c r="G2998" i="3" s="1"/>
  <c r="G3035" i="3" s="1"/>
  <c r="G3072" i="3" s="1"/>
  <c r="G3109" i="3" s="1"/>
  <c r="G3146" i="3" s="1"/>
  <c r="G3183" i="3" s="1"/>
  <c r="G3220" i="3" s="1"/>
  <c r="G3257" i="3" s="1"/>
  <c r="G3294" i="3" s="1"/>
  <c r="G3331" i="3" s="1"/>
  <c r="G3368" i="3" s="1"/>
  <c r="G3405" i="3" s="1"/>
  <c r="G3442" i="3" s="1"/>
  <c r="G3479" i="3" s="1"/>
  <c r="G3516" i="3" s="1"/>
  <c r="G3553" i="3" s="1"/>
  <c r="G3590" i="3" s="1"/>
  <c r="G3627" i="3" s="1"/>
  <c r="G3664" i="3" s="1"/>
  <c r="G3701" i="3" s="1"/>
  <c r="G3738" i="3" s="1"/>
  <c r="G3775" i="3" s="1"/>
  <c r="G3812" i="3" s="1"/>
  <c r="G3849" i="3" s="1"/>
  <c r="G3886" i="3" s="1"/>
  <c r="G3923" i="3" s="1"/>
  <c r="G3960" i="3" s="1"/>
  <c r="G3997" i="3" s="1"/>
  <c r="G4034" i="3" s="1"/>
  <c r="G4071" i="3" s="1"/>
  <c r="G4108" i="3" s="1"/>
  <c r="G4145" i="3" s="1"/>
  <c r="G4182" i="3" s="1"/>
  <c r="G4219" i="3" s="1"/>
  <c r="G38" i="3"/>
  <c r="F27" i="3"/>
  <c r="F26" i="3"/>
  <c r="F25" i="3"/>
  <c r="F24" i="3"/>
  <c r="F22" i="3"/>
  <c r="F20" i="3"/>
  <c r="F19" i="3"/>
  <c r="I10" i="3"/>
  <c r="H10" i="3"/>
  <c r="G10" i="3"/>
  <c r="F10" i="3"/>
  <c r="I9" i="3"/>
  <c r="H9" i="3"/>
  <c r="G9" i="3"/>
  <c r="F9" i="3"/>
  <c r="I8" i="3"/>
  <c r="H8" i="3"/>
  <c r="G8" i="3"/>
  <c r="F8" i="3"/>
  <c r="I7" i="3"/>
  <c r="H7" i="3"/>
  <c r="G7" i="3"/>
  <c r="F7" i="3"/>
  <c r="J63" i="2"/>
  <c r="J94" i="2" s="1"/>
  <c r="J125" i="2" s="1"/>
  <c r="J156" i="2" s="1"/>
  <c r="J187" i="2" s="1"/>
  <c r="J218" i="2" s="1"/>
  <c r="J249" i="2" s="1"/>
  <c r="J280" i="2" s="1"/>
  <c r="J311" i="2" s="1"/>
  <c r="J342" i="2" s="1"/>
  <c r="J373" i="2" s="1"/>
  <c r="J404" i="2" s="1"/>
  <c r="J435" i="2" s="1"/>
  <c r="J466" i="2" s="1"/>
  <c r="J497" i="2" s="1"/>
  <c r="J528" i="2" s="1"/>
  <c r="J559" i="2" s="1"/>
  <c r="J590" i="2" s="1"/>
  <c r="J621" i="2" s="1"/>
  <c r="J652" i="2" s="1"/>
  <c r="J683" i="2" s="1"/>
  <c r="J714" i="2" s="1"/>
  <c r="J745" i="2" s="1"/>
  <c r="J776" i="2" s="1"/>
  <c r="J807" i="2" s="1"/>
  <c r="J838" i="2" s="1"/>
  <c r="J869" i="2" s="1"/>
  <c r="J900" i="2" s="1"/>
  <c r="J931" i="2" s="1"/>
  <c r="J962" i="2" s="1"/>
  <c r="J993" i="2" s="1"/>
  <c r="J1024" i="2" s="1"/>
  <c r="J1055" i="2" s="1"/>
  <c r="J1086" i="2" s="1"/>
  <c r="J1117" i="2" s="1"/>
  <c r="J1148" i="2" s="1"/>
  <c r="J1179" i="2" s="1"/>
  <c r="J1210" i="2" s="1"/>
  <c r="J1241" i="2" s="1"/>
  <c r="J1272" i="2" s="1"/>
  <c r="J1303" i="2" s="1"/>
  <c r="J1334" i="2" s="1"/>
  <c r="J1365" i="2" s="1"/>
  <c r="J1396" i="2" s="1"/>
  <c r="J1427" i="2" s="1"/>
  <c r="J1458" i="2" s="1"/>
  <c r="J1489" i="2" s="1"/>
  <c r="J1520" i="2" s="1"/>
  <c r="J1551" i="2" s="1"/>
  <c r="J1582" i="2" s="1"/>
  <c r="J1613" i="2" s="1"/>
  <c r="J1644" i="2" s="1"/>
  <c r="J1675" i="2" s="1"/>
  <c r="J1706" i="2" s="1"/>
  <c r="J1737" i="2" s="1"/>
  <c r="J1768" i="2" s="1"/>
  <c r="J1799" i="2" s="1"/>
  <c r="J1830" i="2" s="1"/>
  <c r="J1861" i="2" s="1"/>
  <c r="J1892" i="2" s="1"/>
  <c r="J1923" i="2" s="1"/>
  <c r="J1954" i="2" s="1"/>
  <c r="J1985" i="2" s="1"/>
  <c r="J2016" i="2" s="1"/>
  <c r="J2047" i="2" s="1"/>
  <c r="J2078" i="2" s="1"/>
  <c r="J2109" i="2" s="1"/>
  <c r="J2140" i="2" s="1"/>
  <c r="J2171" i="2" s="1"/>
  <c r="J2202" i="2" s="1"/>
  <c r="J2233" i="2" s="1"/>
  <c r="J2264" i="2" s="1"/>
  <c r="J2295" i="2" s="1"/>
  <c r="J2326" i="2" s="1"/>
  <c r="J2357" i="2" s="1"/>
  <c r="J2388" i="2" s="1"/>
  <c r="J2419" i="2" s="1"/>
  <c r="J2450" i="2" s="1"/>
  <c r="J2481" i="2" s="1"/>
  <c r="J2512" i="2" s="1"/>
  <c r="J2543" i="2" s="1"/>
  <c r="J2574" i="2" s="1"/>
  <c r="J2605" i="2" s="1"/>
  <c r="J2636" i="2" s="1"/>
  <c r="J2667" i="2" s="1"/>
  <c r="J2698" i="2" s="1"/>
  <c r="J2729" i="2" s="1"/>
  <c r="J2760" i="2" s="1"/>
  <c r="J2791" i="2" s="1"/>
  <c r="J2822" i="2" s="1"/>
  <c r="J2853" i="2" s="1"/>
  <c r="J2884" i="2" s="1"/>
  <c r="J2915" i="2" s="1"/>
  <c r="J2946" i="2" s="1"/>
  <c r="J2977" i="2" s="1"/>
  <c r="J3008" i="2" s="1"/>
  <c r="J3039" i="2" s="1"/>
  <c r="J3070" i="2" s="1"/>
  <c r="J3101" i="2" s="1"/>
  <c r="J3132" i="2" s="1"/>
  <c r="J3163" i="2" s="1"/>
  <c r="J3194" i="2" s="1"/>
  <c r="J3225" i="2" s="1"/>
  <c r="J3256" i="2" s="1"/>
  <c r="J3287" i="2" s="1"/>
  <c r="J3318" i="2" s="1"/>
  <c r="J3349" i="2" s="1"/>
  <c r="J3380" i="2" s="1"/>
  <c r="J3411" i="2" s="1"/>
  <c r="J3442" i="2" s="1"/>
  <c r="J3473" i="2" s="1"/>
  <c r="J3504" i="2" s="1"/>
  <c r="J3535" i="2" s="1"/>
  <c r="J3566" i="2" s="1"/>
  <c r="J3597" i="2" s="1"/>
  <c r="J3628" i="2" s="1"/>
  <c r="J3659" i="2" s="1"/>
  <c r="J3690" i="2" s="1"/>
  <c r="J3721" i="2" s="1"/>
  <c r="J3752" i="2" s="1"/>
  <c r="J3783" i="2" s="1"/>
  <c r="J3814" i="2" s="1"/>
  <c r="J3845" i="2" s="1"/>
  <c r="J3876" i="2" s="1"/>
  <c r="J3907" i="2" s="1"/>
  <c r="J3938" i="2" s="1"/>
  <c r="J3969" i="2" s="1"/>
  <c r="J4000" i="2" s="1"/>
  <c r="J4031" i="2" s="1"/>
  <c r="J4062" i="2" s="1"/>
  <c r="J4093" i="2" s="1"/>
  <c r="J4124" i="2" s="1"/>
  <c r="J4155" i="2" s="1"/>
  <c r="J4186" i="2" s="1"/>
  <c r="J4217" i="2" s="1"/>
  <c r="J4248" i="2" s="1"/>
  <c r="J4279" i="2" s="1"/>
  <c r="J4310" i="2" s="1"/>
  <c r="J4341" i="2" s="1"/>
  <c r="J4372" i="2" s="1"/>
  <c r="J4403" i="2" s="1"/>
  <c r="J4434" i="2" s="1"/>
  <c r="J4465" i="2" s="1"/>
  <c r="J4496" i="2" s="1"/>
  <c r="J4527" i="2" s="1"/>
  <c r="J4558" i="2" s="1"/>
  <c r="J4589" i="2" s="1"/>
  <c r="J4620" i="2" s="1"/>
  <c r="J4651" i="2" s="1"/>
  <c r="J4682" i="2" s="1"/>
  <c r="J4713" i="2" s="1"/>
  <c r="J4744" i="2" s="1"/>
  <c r="J4775" i="2" s="1"/>
  <c r="J4806" i="2" s="1"/>
  <c r="J4837" i="2" s="1"/>
  <c r="J4868" i="2" s="1"/>
  <c r="J4899" i="2" s="1"/>
  <c r="J4930" i="2" s="1"/>
  <c r="J4961" i="2" s="1"/>
  <c r="J4992" i="2" s="1"/>
  <c r="J5023" i="2" s="1"/>
  <c r="J5054" i="2" s="1"/>
  <c r="J5085" i="2" s="1"/>
  <c r="J5116" i="2" s="1"/>
  <c r="J5147" i="2" s="1"/>
  <c r="J5178" i="2" s="1"/>
  <c r="J5209" i="2" s="1"/>
  <c r="J5240" i="2" s="1"/>
  <c r="J5271" i="2" s="1"/>
  <c r="J5302" i="2" s="1"/>
  <c r="J5333" i="2" s="1"/>
  <c r="J5364" i="2" s="1"/>
  <c r="J5395" i="2" s="1"/>
  <c r="J5426" i="2" s="1"/>
  <c r="J5457" i="2" s="1"/>
  <c r="J5488" i="2" s="1"/>
  <c r="J5519" i="2" s="1"/>
  <c r="J5550" i="2" s="1"/>
  <c r="J5581" i="2" s="1"/>
  <c r="J5612" i="2" s="1"/>
  <c r="J5643" i="2" s="1"/>
  <c r="J5674" i="2" s="1"/>
  <c r="J5705" i="2" s="1"/>
  <c r="J5736" i="2" s="1"/>
  <c r="J5767" i="2" s="1"/>
  <c r="J5798" i="2" s="1"/>
  <c r="J5829" i="2" s="1"/>
  <c r="J5860" i="2" s="1"/>
  <c r="J5891" i="2" s="1"/>
  <c r="J5922" i="2" s="1"/>
  <c r="J5953" i="2" s="1"/>
  <c r="J5984" i="2" s="1"/>
  <c r="J6015" i="2" s="1"/>
  <c r="J6046" i="2" s="1"/>
  <c r="J6077" i="2" s="1"/>
  <c r="J6108" i="2" s="1"/>
  <c r="J6139" i="2" s="1"/>
  <c r="J6170" i="2" s="1"/>
  <c r="J6201" i="2" s="1"/>
  <c r="J6232" i="2" s="1"/>
  <c r="J6263" i="2" s="1"/>
  <c r="J6294" i="2" s="1"/>
  <c r="J6325" i="2" s="1"/>
  <c r="J6356" i="2" s="1"/>
  <c r="J6387" i="2" s="1"/>
  <c r="J6418" i="2" s="1"/>
  <c r="J6449" i="2" s="1"/>
  <c r="J6480" i="2" s="1"/>
  <c r="J6511" i="2" s="1"/>
  <c r="J6542" i="2" s="1"/>
  <c r="J6573" i="2" s="1"/>
  <c r="J6604" i="2" s="1"/>
  <c r="J6635" i="2" s="1"/>
  <c r="J6666" i="2" s="1"/>
  <c r="J6697" i="2" s="1"/>
  <c r="J6728" i="2" s="1"/>
  <c r="J6759" i="2" s="1"/>
  <c r="J6790" i="2" s="1"/>
  <c r="J6821" i="2" s="1"/>
  <c r="J6852" i="2" s="1"/>
  <c r="J6883" i="2" s="1"/>
  <c r="J6914" i="2" s="1"/>
  <c r="J6945" i="2" s="1"/>
  <c r="J6976" i="2" s="1"/>
  <c r="J7007" i="2" s="1"/>
  <c r="J7038" i="2" s="1"/>
  <c r="J7069" i="2" s="1"/>
  <c r="J7100" i="2" s="1"/>
  <c r="J7131" i="2" s="1"/>
  <c r="J7162" i="2" s="1"/>
  <c r="J7193" i="2" s="1"/>
  <c r="J7224" i="2" s="1"/>
  <c r="J7255" i="2" s="1"/>
  <c r="J7286" i="2" s="1"/>
  <c r="J7317" i="2" s="1"/>
  <c r="J7348" i="2" s="1"/>
  <c r="J7379" i="2" s="1"/>
  <c r="J7410" i="2" s="1"/>
  <c r="J7441" i="2" s="1"/>
  <c r="J7472" i="2" s="1"/>
  <c r="J7503" i="2" s="1"/>
  <c r="J7534" i="2" s="1"/>
  <c r="J7565" i="2" s="1"/>
  <c r="J7596" i="2" s="1"/>
  <c r="J7627" i="2" s="1"/>
  <c r="J7658" i="2" s="1"/>
  <c r="J7689" i="2" s="1"/>
  <c r="J7720" i="2" s="1"/>
  <c r="J7751" i="2" s="1"/>
  <c r="J7782" i="2" s="1"/>
  <c r="J7813" i="2" s="1"/>
  <c r="J7844" i="2" s="1"/>
  <c r="J7875" i="2" s="1"/>
  <c r="J7906" i="2" s="1"/>
  <c r="J7937" i="2" s="1"/>
  <c r="J7968" i="2" s="1"/>
  <c r="J7999" i="2" s="1"/>
  <c r="J8030" i="2" s="1"/>
  <c r="J8061" i="2" s="1"/>
  <c r="J8092" i="2" s="1"/>
  <c r="J8123" i="2" s="1"/>
  <c r="J8154" i="2" s="1"/>
  <c r="J8185" i="2" s="1"/>
  <c r="J8216" i="2" s="1"/>
  <c r="J8247" i="2" s="1"/>
  <c r="J8278" i="2" s="1"/>
  <c r="J32" i="2"/>
  <c r="I22" i="2"/>
  <c r="I21" i="2"/>
  <c r="I20" i="2"/>
  <c r="I18" i="2"/>
  <c r="I17" i="2"/>
  <c r="I16" i="2"/>
  <c r="K8" i="2"/>
  <c r="J8" i="2"/>
  <c r="I8" i="2"/>
  <c r="K7" i="2"/>
  <c r="J7" i="2"/>
  <c r="I7" i="2"/>
  <c r="K6" i="2"/>
  <c r="J6" i="2"/>
  <c r="I6" i="2"/>
  <c r="K53" i="1"/>
  <c r="K79" i="1" s="1"/>
  <c r="K105" i="1" s="1"/>
  <c r="K131" i="1" s="1"/>
  <c r="K157" i="1" s="1"/>
  <c r="K183" i="1" s="1"/>
  <c r="K209" i="1" s="1"/>
  <c r="K235" i="1" s="1"/>
  <c r="K261" i="1" s="1"/>
  <c r="K287" i="1" s="1"/>
  <c r="K313" i="1" s="1"/>
  <c r="K339" i="1" s="1"/>
  <c r="K365" i="1" s="1"/>
  <c r="K391" i="1" s="1"/>
  <c r="K417" i="1" s="1"/>
  <c r="K443" i="1" s="1"/>
  <c r="K469" i="1" s="1"/>
  <c r="K495" i="1" s="1"/>
  <c r="K521" i="1" s="1"/>
  <c r="K547" i="1" s="1"/>
  <c r="K573" i="1" s="1"/>
  <c r="K599" i="1" s="1"/>
  <c r="K625" i="1" s="1"/>
  <c r="K651" i="1" s="1"/>
  <c r="K677" i="1" s="1"/>
  <c r="K703" i="1" s="1"/>
  <c r="K729" i="1" s="1"/>
  <c r="K755" i="1" s="1"/>
  <c r="K781" i="1" s="1"/>
  <c r="K807" i="1" s="1"/>
  <c r="K833" i="1" s="1"/>
  <c r="K859" i="1" s="1"/>
  <c r="K885" i="1" s="1"/>
  <c r="K911" i="1" s="1"/>
  <c r="K937" i="1" s="1"/>
  <c r="K963" i="1" s="1"/>
  <c r="K989" i="1" s="1"/>
  <c r="K1015" i="1" s="1"/>
  <c r="K27" i="1"/>
  <c r="J19" i="1"/>
  <c r="J18" i="1"/>
  <c r="J16" i="1"/>
  <c r="J15" i="1"/>
  <c r="K7" i="1"/>
  <c r="J7" i="1"/>
  <c r="K6" i="1"/>
  <c r="J6" i="1"/>
  <c r="F12" i="3" l="1"/>
  <c r="G12" i="3" s="1"/>
  <c r="F14" i="3" a="1"/>
  <c r="F14" i="3" s="1"/>
  <c r="H24" i="3" s="1" a="1"/>
  <c r="H24" i="3" s="1"/>
  <c r="F28" i="3" s="1"/>
  <c r="F39" i="3" s="1"/>
  <c r="L9" i="3"/>
  <c r="O8" i="3"/>
  <c r="M9" i="3"/>
  <c r="O7" i="3"/>
  <c r="J9" i="3"/>
  <c r="J10" i="3"/>
  <c r="O9" i="3"/>
  <c r="I12" i="2" a="1"/>
  <c r="M21" i="2" s="1"/>
  <c r="J8" i="3"/>
  <c r="L8" i="3"/>
  <c r="M8" i="3"/>
  <c r="N8" i="3"/>
  <c r="L10" i="3"/>
  <c r="M10" i="3"/>
  <c r="N10" i="3"/>
  <c r="O10" i="3"/>
  <c r="J7" i="3"/>
  <c r="L7" i="3"/>
  <c r="M7" i="3"/>
  <c r="J12" i="3"/>
  <c r="N7" i="3"/>
  <c r="N9" i="3"/>
  <c r="I10" i="2"/>
  <c r="M14" i="2" s="1"/>
  <c r="J9" i="1"/>
  <c r="K9" i="1" s="1"/>
  <c r="F30" i="3" l="1"/>
  <c r="F31" i="3"/>
  <c r="F36" i="3" s="1"/>
  <c r="F29" i="3"/>
  <c r="F34" i="3" s="1"/>
  <c r="F33" i="3"/>
  <c r="F40" i="3"/>
  <c r="H47" i="3" s="1"/>
  <c r="F41" i="3"/>
  <c r="F63" i="3" s="1"/>
  <c r="F35" i="3"/>
  <c r="F42" i="3"/>
  <c r="F57" i="3" s="1"/>
  <c r="I45" i="3"/>
  <c r="H45" i="3"/>
  <c r="G45" i="3"/>
  <c r="F61" i="3"/>
  <c r="O14" i="3"/>
  <c r="M17" i="3"/>
  <c r="N17" i="3"/>
  <c r="I12" i="2"/>
  <c r="M20" i="2" s="1"/>
  <c r="M22" i="2"/>
  <c r="J12" i="1"/>
  <c r="L17" i="3"/>
  <c r="N16" i="3"/>
  <c r="O15" i="3"/>
  <c r="J27" i="3"/>
  <c r="J26" i="3"/>
  <c r="J25" i="3"/>
  <c r="L16" i="3"/>
  <c r="M15" i="3"/>
  <c r="N14" i="3"/>
  <c r="O16" i="3"/>
  <c r="L15" i="3"/>
  <c r="M14" i="3"/>
  <c r="L14" i="3"/>
  <c r="M16" i="3"/>
  <c r="N15" i="3"/>
  <c r="O17" i="3"/>
  <c r="N13" i="2"/>
  <c r="O13" i="2"/>
  <c r="J10" i="2"/>
  <c r="N12" i="2"/>
  <c r="M12" i="2"/>
  <c r="M13" i="2"/>
  <c r="N14" i="2"/>
  <c r="O14" i="2"/>
  <c r="O12" i="2"/>
  <c r="J11" i="1"/>
  <c r="K12" i="1"/>
  <c r="K11" i="1"/>
  <c r="H44" i="3" l="1"/>
  <c r="I46" i="3"/>
  <c r="L18" i="1"/>
  <c r="J21" i="1" s="1"/>
  <c r="J24" i="1" s="1"/>
  <c r="H36" i="3"/>
  <c r="F58" i="3"/>
  <c r="H46" i="3"/>
  <c r="G47" i="3"/>
  <c r="G46" i="3"/>
  <c r="F44" i="3"/>
  <c r="G44" i="3"/>
  <c r="F56" i="3"/>
  <c r="F59" i="3"/>
  <c r="F64" i="3"/>
  <c r="I47" i="3"/>
  <c r="F45" i="3"/>
  <c r="I44" i="3"/>
  <c r="F46" i="3"/>
  <c r="F62" i="3"/>
  <c r="F47" i="3"/>
  <c r="K20" i="2" a="1"/>
  <c r="K20" i="2" s="1"/>
  <c r="I24" i="2" s="1"/>
  <c r="L19" i="1"/>
  <c r="J22" i="1" s="1"/>
  <c r="J25" i="1" s="1"/>
  <c r="J24" i="3"/>
  <c r="J30" i="1" l="1"/>
  <c r="J45" i="1" s="1"/>
  <c r="F51" i="3" a="1"/>
  <c r="F51" i="3" s="1"/>
  <c r="H61" i="3" s="1" a="1"/>
  <c r="H61" i="3" s="1"/>
  <c r="F65" i="3" s="1"/>
  <c r="F76" i="3" s="1"/>
  <c r="F49" i="3"/>
  <c r="G49" i="3" s="1"/>
  <c r="I26" i="2"/>
  <c r="I25" i="2"/>
  <c r="I29" i="2" s="1"/>
  <c r="I35" i="2"/>
  <c r="I53" i="2" s="1"/>
  <c r="I30" i="2"/>
  <c r="I33" i="2"/>
  <c r="I28" i="2"/>
  <c r="J29" i="1"/>
  <c r="L25" i="1"/>
  <c r="I34" i="2" l="1"/>
  <c r="G82" i="3"/>
  <c r="H82" i="3"/>
  <c r="I82" i="3"/>
  <c r="F98" i="3"/>
  <c r="F66" i="3"/>
  <c r="F77" i="3" s="1"/>
  <c r="H81" i="3" s="1"/>
  <c r="F68" i="3"/>
  <c r="F79" i="3" s="1"/>
  <c r="F67" i="3"/>
  <c r="F78" i="3" s="1"/>
  <c r="F100" i="3" s="1"/>
  <c r="F70" i="3"/>
  <c r="L30" i="2"/>
  <c r="M30" i="2" s="1"/>
  <c r="J36" i="3"/>
  <c r="I51" i="2"/>
  <c r="I49" i="2"/>
  <c r="K39" i="2"/>
  <c r="I48" i="2"/>
  <c r="J39" i="2"/>
  <c r="I47" i="2"/>
  <c r="I39" i="2"/>
  <c r="I38" i="2"/>
  <c r="I37" i="2"/>
  <c r="I52" i="2"/>
  <c r="K38" i="2"/>
  <c r="J38" i="2"/>
  <c r="K37" i="2"/>
  <c r="J37" i="2"/>
  <c r="K33" i="1"/>
  <c r="J33" i="1"/>
  <c r="K32" i="1"/>
  <c r="J32" i="1"/>
  <c r="J44" i="1"/>
  <c r="J42" i="1"/>
  <c r="J41" i="1"/>
  <c r="H84" i="3" l="1"/>
  <c r="G84" i="3"/>
  <c r="G81" i="3"/>
  <c r="F94" i="3"/>
  <c r="F96" i="3"/>
  <c r="F71" i="3"/>
  <c r="F93" i="3"/>
  <c r="F72" i="3"/>
  <c r="F81" i="3"/>
  <c r="H83" i="3"/>
  <c r="F73" i="3"/>
  <c r="G83" i="3"/>
  <c r="F101" i="3"/>
  <c r="F82" i="3"/>
  <c r="I84" i="3"/>
  <c r="I81" i="3"/>
  <c r="F95" i="3"/>
  <c r="F99" i="3"/>
  <c r="F84" i="3"/>
  <c r="F83" i="3"/>
  <c r="I83" i="3"/>
  <c r="I41" i="2"/>
  <c r="J41" i="2" s="1"/>
  <c r="I43" i="2" a="1"/>
  <c r="J35" i="1"/>
  <c r="K35" i="1" s="1"/>
  <c r="H73" i="3" l="1"/>
  <c r="F86" i="3"/>
  <c r="G86" i="3" s="1"/>
  <c r="F88" i="3" a="1"/>
  <c r="F88" i="3" s="1"/>
  <c r="H98" i="3" s="1" a="1"/>
  <c r="F103" i="3" s="1"/>
  <c r="J37" i="1"/>
  <c r="J38" i="1"/>
  <c r="K37" i="1"/>
  <c r="L44" i="1" s="1"/>
  <c r="J47" i="1" s="1"/>
  <c r="J44" i="3"/>
  <c r="O47" i="3"/>
  <c r="N47" i="3"/>
  <c r="M47" i="3"/>
  <c r="O45" i="3"/>
  <c r="N45" i="3"/>
  <c r="M45" i="3"/>
  <c r="O46" i="3"/>
  <c r="N46" i="3"/>
  <c r="M46" i="3"/>
  <c r="J49" i="3"/>
  <c r="L47" i="3"/>
  <c r="L45" i="3"/>
  <c r="L46" i="3"/>
  <c r="J45" i="3"/>
  <c r="O44" i="3"/>
  <c r="N44" i="3"/>
  <c r="M44" i="3"/>
  <c r="J46" i="3"/>
  <c r="J47" i="3"/>
  <c r="M43" i="2"/>
  <c r="N45" i="2"/>
  <c r="M44" i="2"/>
  <c r="O44" i="2"/>
  <c r="N44" i="2"/>
  <c r="M45" i="2"/>
  <c r="M52" i="2"/>
  <c r="I43" i="2"/>
  <c r="M53" i="2"/>
  <c r="N43" i="2"/>
  <c r="O45" i="2"/>
  <c r="O43" i="2"/>
  <c r="K38" i="1"/>
  <c r="L45" i="1" s="1"/>
  <c r="J48" i="1" s="1"/>
  <c r="J51" i="1" s="1"/>
  <c r="F114" i="3" l="1"/>
  <c r="F108" i="3"/>
  <c r="F105" i="3"/>
  <c r="H98" i="3"/>
  <c r="F102" i="3" s="1"/>
  <c r="F104" i="3"/>
  <c r="L51" i="3"/>
  <c r="J55" i="1"/>
  <c r="J70" i="1" s="1"/>
  <c r="J50" i="1"/>
  <c r="L51" i="1" s="1"/>
  <c r="L53" i="3"/>
  <c r="N53" i="3"/>
  <c r="N52" i="3"/>
  <c r="O52" i="3"/>
  <c r="L52" i="3"/>
  <c r="M54" i="3"/>
  <c r="L54" i="3"/>
  <c r="M51" i="3"/>
  <c r="N54" i="3"/>
  <c r="O53" i="3"/>
  <c r="N51" i="3"/>
  <c r="O54" i="3"/>
  <c r="M53" i="3"/>
  <c r="O51" i="3"/>
  <c r="J63" i="3"/>
  <c r="J62" i="3"/>
  <c r="J64" i="3"/>
  <c r="M52" i="3"/>
  <c r="M51" i="2"/>
  <c r="K51" i="2" a="1"/>
  <c r="J56" i="1"/>
  <c r="J71" i="1" s="1"/>
  <c r="J59" i="1" l="1"/>
  <c r="J68" i="1"/>
  <c r="J67" i="1"/>
  <c r="K58" i="1"/>
  <c r="K59" i="1"/>
  <c r="F109" i="3"/>
  <c r="F115" i="3"/>
  <c r="F137" i="3" s="1"/>
  <c r="F107" i="3"/>
  <c r="F113" i="3"/>
  <c r="F116" i="3"/>
  <c r="F110" i="3"/>
  <c r="F136" i="3"/>
  <c r="F120" i="3"/>
  <c r="F121" i="3"/>
  <c r="J58" i="1"/>
  <c r="J61" i="3"/>
  <c r="K51" i="2"/>
  <c r="I55" i="2" s="1"/>
  <c r="I57" i="2"/>
  <c r="I56" i="2"/>
  <c r="J61" i="1" l="1"/>
  <c r="K61" i="1" s="1"/>
  <c r="H110" i="3"/>
  <c r="F138" i="3"/>
  <c r="I118" i="3"/>
  <c r="F119" i="3"/>
  <c r="I121" i="3"/>
  <c r="H118" i="3"/>
  <c r="G120" i="3"/>
  <c r="H120" i="3"/>
  <c r="F133" i="3"/>
  <c r="G118" i="3"/>
  <c r="I119" i="3"/>
  <c r="H121" i="3"/>
  <c r="F131" i="3"/>
  <c r="F132" i="3"/>
  <c r="F135" i="3"/>
  <c r="G119" i="3"/>
  <c r="H119" i="3"/>
  <c r="I120" i="3"/>
  <c r="F130" i="3"/>
  <c r="G121" i="3"/>
  <c r="F118" i="3"/>
  <c r="K63" i="1"/>
  <c r="J63" i="1"/>
  <c r="L70" i="1" s="1"/>
  <c r="J73" i="1" s="1"/>
  <c r="I65" i="2"/>
  <c r="I60" i="2"/>
  <c r="I66" i="2"/>
  <c r="I84" i="2" s="1"/>
  <c r="I61" i="2"/>
  <c r="I64" i="2"/>
  <c r="I59" i="2"/>
  <c r="J64" i="1"/>
  <c r="K64" i="1"/>
  <c r="F123" i="3" l="1"/>
  <c r="G123" i="3" s="1"/>
  <c r="F125" i="3" a="1"/>
  <c r="F125" i="3" s="1"/>
  <c r="H135" i="3" s="1" a="1"/>
  <c r="F142" i="3" s="1"/>
  <c r="L61" i="2"/>
  <c r="M61" i="2" s="1"/>
  <c r="J73" i="3"/>
  <c r="I68" i="2"/>
  <c r="I82" i="2"/>
  <c r="I80" i="2"/>
  <c r="K70" i="2"/>
  <c r="I79" i="2"/>
  <c r="J70" i="2"/>
  <c r="I78" i="2"/>
  <c r="I70" i="2"/>
  <c r="I69" i="2"/>
  <c r="K68" i="2"/>
  <c r="J68" i="2"/>
  <c r="I83" i="2"/>
  <c r="J69" i="2"/>
  <c r="K69" i="2"/>
  <c r="J81" i="1"/>
  <c r="J76" i="1"/>
  <c r="L71" i="1"/>
  <c r="J74" i="1" s="1"/>
  <c r="F153" i="3" l="1"/>
  <c r="F147" i="3"/>
  <c r="H135" i="3"/>
  <c r="F139" i="3" s="1"/>
  <c r="F140" i="3"/>
  <c r="F141" i="3"/>
  <c r="L81" i="3"/>
  <c r="J82" i="3"/>
  <c r="M81" i="3"/>
  <c r="O81" i="3"/>
  <c r="N81" i="3"/>
  <c r="L82" i="3"/>
  <c r="L83" i="3"/>
  <c r="N82" i="3"/>
  <c r="J81" i="3"/>
  <c r="N83" i="3"/>
  <c r="O84" i="3"/>
  <c r="J86" i="3"/>
  <c r="O83" i="3"/>
  <c r="M84" i="3"/>
  <c r="O82" i="3"/>
  <c r="M82" i="3"/>
  <c r="M83" i="3"/>
  <c r="J83" i="3"/>
  <c r="L84" i="3"/>
  <c r="N84" i="3"/>
  <c r="J84" i="3"/>
  <c r="I74" i="2" a="1"/>
  <c r="I72" i="2"/>
  <c r="J72" i="2" s="1"/>
  <c r="J82" i="1"/>
  <c r="J97" i="1" s="1"/>
  <c r="J77" i="1"/>
  <c r="L77" i="1" s="1"/>
  <c r="J96" i="1"/>
  <c r="J84" i="1" l="1"/>
  <c r="K84" i="1"/>
  <c r="J85" i="1"/>
  <c r="K85" i="1"/>
  <c r="F146" i="3"/>
  <c r="F152" i="3"/>
  <c r="F174" i="3" s="1"/>
  <c r="F145" i="3"/>
  <c r="F151" i="3"/>
  <c r="F150" i="3"/>
  <c r="F156" i="3" s="1"/>
  <c r="F144" i="3"/>
  <c r="H147" i="3" s="1"/>
  <c r="I155" i="3"/>
  <c r="F175" i="3"/>
  <c r="I158" i="3"/>
  <c r="N91" i="3"/>
  <c r="M91" i="3"/>
  <c r="O91" i="3"/>
  <c r="L91" i="3"/>
  <c r="J99" i="3"/>
  <c r="J101" i="3"/>
  <c r="J100" i="3"/>
  <c r="N88" i="3"/>
  <c r="O88" i="3"/>
  <c r="N90" i="3"/>
  <c r="L90" i="3"/>
  <c r="M90" i="3"/>
  <c r="M89" i="3"/>
  <c r="M88" i="3"/>
  <c r="O90" i="3"/>
  <c r="N89" i="3"/>
  <c r="L88" i="3"/>
  <c r="L89" i="3"/>
  <c r="O89" i="3"/>
  <c r="O74" i="2"/>
  <c r="M76" i="2"/>
  <c r="N74" i="2"/>
  <c r="M74" i="2"/>
  <c r="O76" i="2"/>
  <c r="M75" i="2"/>
  <c r="N76" i="2"/>
  <c r="O75" i="2"/>
  <c r="M83" i="2"/>
  <c r="M84" i="2"/>
  <c r="N75" i="2"/>
  <c r="J93" i="1"/>
  <c r="J94" i="1"/>
  <c r="I74" i="2"/>
  <c r="M82" i="2" s="1"/>
  <c r="J87" i="1"/>
  <c r="K87" i="1" s="1"/>
  <c r="F173" i="3" l="1"/>
  <c r="F158" i="3"/>
  <c r="F157" i="3"/>
  <c r="I157" i="3"/>
  <c r="G158" i="3"/>
  <c r="F155" i="3"/>
  <c r="H158" i="3"/>
  <c r="G155" i="3"/>
  <c r="F172" i="3"/>
  <c r="G156" i="3"/>
  <c r="F168" i="3"/>
  <c r="I156" i="3"/>
  <c r="H157" i="3"/>
  <c r="H155" i="3"/>
  <c r="G157" i="3"/>
  <c r="F167" i="3"/>
  <c r="H156" i="3"/>
  <c r="F169" i="3"/>
  <c r="F170" i="3"/>
  <c r="J98" i="3"/>
  <c r="J89" i="1"/>
  <c r="J90" i="1"/>
  <c r="K90" i="1"/>
  <c r="K89" i="1"/>
  <c r="K82" i="2" a="1"/>
  <c r="L97" i="1" l="1"/>
  <c r="J100" i="1" s="1"/>
  <c r="J103" i="1" s="1"/>
  <c r="L96" i="1"/>
  <c r="J99" i="1" s="1"/>
  <c r="F160" i="3"/>
  <c r="G160" i="3" s="1"/>
  <c r="F162" i="3" a="1"/>
  <c r="F162" i="3" s="1"/>
  <c r="H172" i="3" s="1" a="1"/>
  <c r="F177" i="3" s="1"/>
  <c r="J108" i="1"/>
  <c r="J123" i="1" s="1"/>
  <c r="J107" i="1"/>
  <c r="J119" i="1" s="1"/>
  <c r="J102" i="1"/>
  <c r="L103" i="1" s="1"/>
  <c r="K82" i="2"/>
  <c r="I86" i="2" s="1"/>
  <c r="I88" i="2"/>
  <c r="I87" i="2"/>
  <c r="J122" i="1"/>
  <c r="J120" i="1" l="1"/>
  <c r="K110" i="1"/>
  <c r="J111" i="1"/>
  <c r="J110" i="1"/>
  <c r="K111" i="1"/>
  <c r="F182" i="3"/>
  <c r="F188" i="3"/>
  <c r="F179" i="3"/>
  <c r="H172" i="3"/>
  <c r="F176" i="3" s="1"/>
  <c r="F178" i="3"/>
  <c r="I97" i="2"/>
  <c r="I115" i="2" s="1"/>
  <c r="I92" i="2"/>
  <c r="I96" i="2"/>
  <c r="I91" i="2"/>
  <c r="I95" i="2"/>
  <c r="I90" i="2"/>
  <c r="L92" i="2" l="1"/>
  <c r="M92" i="2" s="1"/>
  <c r="J113" i="1"/>
  <c r="K113" i="1" s="1"/>
  <c r="F183" i="3"/>
  <c r="F189" i="3"/>
  <c r="F211" i="3" s="1"/>
  <c r="F181" i="3"/>
  <c r="F187" i="3"/>
  <c r="F184" i="3"/>
  <c r="F190" i="3"/>
  <c r="F210" i="3"/>
  <c r="J110" i="3"/>
  <c r="J116" i="1"/>
  <c r="K100" i="2"/>
  <c r="J100" i="2"/>
  <c r="K99" i="2"/>
  <c r="J99" i="2"/>
  <c r="I114" i="2"/>
  <c r="I100" i="2"/>
  <c r="I99" i="2"/>
  <c r="J101" i="2"/>
  <c r="I113" i="2"/>
  <c r="I111" i="2"/>
  <c r="K101" i="2"/>
  <c r="I110" i="2"/>
  <c r="I109" i="2"/>
  <c r="I101" i="2"/>
  <c r="K116" i="1"/>
  <c r="K115" i="1"/>
  <c r="J115" i="1"/>
  <c r="F195" i="3" l="1"/>
  <c r="F194" i="3"/>
  <c r="L123" i="1"/>
  <c r="J126" i="1" s="1"/>
  <c r="H184" i="3"/>
  <c r="I195" i="3"/>
  <c r="F212" i="3"/>
  <c r="F193" i="3"/>
  <c r="I192" i="3"/>
  <c r="H193" i="3"/>
  <c r="F204" i="3"/>
  <c r="F206" i="3"/>
  <c r="H194" i="3"/>
  <c r="G195" i="3"/>
  <c r="H195" i="3"/>
  <c r="H192" i="3"/>
  <c r="G193" i="3"/>
  <c r="F205" i="3"/>
  <c r="I193" i="3"/>
  <c r="F207" i="3"/>
  <c r="F209" i="3"/>
  <c r="G194" i="3"/>
  <c r="I194" i="3"/>
  <c r="F192" i="3"/>
  <c r="G192" i="3"/>
  <c r="M118" i="3"/>
  <c r="N118" i="3"/>
  <c r="J119" i="3"/>
  <c r="O118" i="3"/>
  <c r="J121" i="3"/>
  <c r="J120" i="3"/>
  <c r="J118" i="3"/>
  <c r="J123" i="3"/>
  <c r="M121" i="3"/>
  <c r="O121" i="3"/>
  <c r="M120" i="3"/>
  <c r="N120" i="3"/>
  <c r="M119" i="3"/>
  <c r="N121" i="3"/>
  <c r="O120" i="3"/>
  <c r="O119" i="3"/>
  <c r="N119" i="3"/>
  <c r="L119" i="3"/>
  <c r="L120" i="3"/>
  <c r="L121" i="3"/>
  <c r="L122" i="1"/>
  <c r="J125" i="1" s="1"/>
  <c r="J133" i="1" s="1"/>
  <c r="I105" i="2" a="1"/>
  <c r="I103" i="2"/>
  <c r="J103" i="2" s="1"/>
  <c r="J134" i="1"/>
  <c r="J149" i="1" s="1"/>
  <c r="J129" i="1"/>
  <c r="J128" i="1"/>
  <c r="L129" i="1" s="1"/>
  <c r="F199" i="3" l="1" a="1"/>
  <c r="F199" i="3" s="1"/>
  <c r="H209" i="3" s="1" a="1"/>
  <c r="F216" i="3" s="1"/>
  <c r="F197" i="3"/>
  <c r="G197" i="3" s="1"/>
  <c r="O127" i="3"/>
  <c r="N128" i="3"/>
  <c r="L125" i="3"/>
  <c r="N127" i="3"/>
  <c r="M126" i="3"/>
  <c r="M127" i="3"/>
  <c r="L128" i="3"/>
  <c r="L126" i="3"/>
  <c r="O128" i="3"/>
  <c r="M128" i="3"/>
  <c r="J136" i="3"/>
  <c r="J138" i="3"/>
  <c r="J137" i="3"/>
  <c r="N126" i="3"/>
  <c r="L127" i="3"/>
  <c r="O126" i="3"/>
  <c r="N105" i="2"/>
  <c r="O107" i="2"/>
  <c r="N107" i="2"/>
  <c r="O105" i="2"/>
  <c r="O106" i="2"/>
  <c r="N106" i="2"/>
  <c r="I105" i="2"/>
  <c r="M114" i="2"/>
  <c r="M115" i="2"/>
  <c r="M107" i="2"/>
  <c r="M105" i="2"/>
  <c r="M106" i="2"/>
  <c r="K137" i="1"/>
  <c r="J137" i="1"/>
  <c r="K136" i="1"/>
  <c r="J136" i="1"/>
  <c r="J148" i="1"/>
  <c r="J146" i="1"/>
  <c r="J145" i="1"/>
  <c r="F221" i="3" l="1"/>
  <c r="F227" i="3"/>
  <c r="H209" i="3"/>
  <c r="F213" i="3" s="1"/>
  <c r="F214" i="3"/>
  <c r="F215" i="3"/>
  <c r="J135" i="3"/>
  <c r="K113" i="2" a="1"/>
  <c r="M113" i="2"/>
  <c r="J139" i="1"/>
  <c r="K139" i="1" s="1"/>
  <c r="F224" i="3" l="1"/>
  <c r="F218" i="3"/>
  <c r="F249" i="3"/>
  <c r="I229" i="3"/>
  <c r="I232" i="3"/>
  <c r="F220" i="3"/>
  <c r="F226" i="3"/>
  <c r="F248" i="3" s="1"/>
  <c r="F225" i="3"/>
  <c r="F219" i="3"/>
  <c r="I118" i="2"/>
  <c r="K113" i="2"/>
  <c r="I117" i="2" s="1"/>
  <c r="I119" i="2"/>
  <c r="J141" i="1"/>
  <c r="J142" i="1"/>
  <c r="K142" i="1"/>
  <c r="L149" i="1" s="1"/>
  <c r="J152" i="1" s="1"/>
  <c r="K141" i="1"/>
  <c r="L148" i="1" s="1"/>
  <c r="J151" i="1" s="1"/>
  <c r="H221" i="3" l="1"/>
  <c r="F247" i="3"/>
  <c r="F231" i="3"/>
  <c r="F232" i="3"/>
  <c r="F230" i="3"/>
  <c r="F246" i="3"/>
  <c r="G231" i="3"/>
  <c r="G230" i="3"/>
  <c r="F229" i="3"/>
  <c r="G229" i="3"/>
  <c r="H229" i="3"/>
  <c r="H230" i="3"/>
  <c r="F244" i="3"/>
  <c r="H231" i="3"/>
  <c r="F241" i="3"/>
  <c r="I230" i="3"/>
  <c r="I231" i="3"/>
  <c r="H232" i="3"/>
  <c r="F242" i="3"/>
  <c r="G232" i="3"/>
  <c r="F243" i="3"/>
  <c r="I121" i="2"/>
  <c r="I126" i="2"/>
  <c r="I128" i="2"/>
  <c r="I146" i="2" s="1"/>
  <c r="I123" i="2"/>
  <c r="I122" i="2"/>
  <c r="I127" i="2"/>
  <c r="J159" i="1"/>
  <c r="J154" i="1"/>
  <c r="J155" i="1"/>
  <c r="J160" i="1"/>
  <c r="J175" i="1" s="1"/>
  <c r="F234" i="3" l="1"/>
  <c r="G234" i="3" s="1"/>
  <c r="F236" i="3" a="1"/>
  <c r="F236" i="3" s="1"/>
  <c r="H246" i="3" s="1" a="1"/>
  <c r="F251" i="3" s="1"/>
  <c r="J147" i="3"/>
  <c r="K131" i="2"/>
  <c r="I130" i="2"/>
  <c r="I142" i="2"/>
  <c r="I141" i="2"/>
  <c r="I140" i="2"/>
  <c r="I131" i="2"/>
  <c r="K132" i="2"/>
  <c r="J132" i="2"/>
  <c r="I132" i="2"/>
  <c r="I144" i="2"/>
  <c r="J130" i="2"/>
  <c r="K130" i="2"/>
  <c r="I145" i="2"/>
  <c r="J131" i="2"/>
  <c r="L123" i="2"/>
  <c r="M123" i="2" s="1"/>
  <c r="L155" i="1"/>
  <c r="J174" i="1"/>
  <c r="J172" i="1"/>
  <c r="J171" i="1"/>
  <c r="K163" i="1"/>
  <c r="J163" i="1"/>
  <c r="K162" i="1"/>
  <c r="J162" i="1"/>
  <c r="F256" i="3" l="1"/>
  <c r="F262" i="3"/>
  <c r="F253" i="3"/>
  <c r="H246" i="3"/>
  <c r="F250" i="3" s="1"/>
  <c r="F252" i="3"/>
  <c r="L155" i="3"/>
  <c r="L158" i="3"/>
  <c r="L157" i="3"/>
  <c r="L156" i="3"/>
  <c r="J158" i="3"/>
  <c r="J155" i="3"/>
  <c r="O158" i="3"/>
  <c r="O156" i="3"/>
  <c r="J160" i="3"/>
  <c r="N157" i="3"/>
  <c r="O157" i="3"/>
  <c r="M157" i="3"/>
  <c r="N158" i="3"/>
  <c r="M158" i="3"/>
  <c r="N156" i="3"/>
  <c r="M156" i="3"/>
  <c r="M155" i="3"/>
  <c r="N155" i="3"/>
  <c r="O155" i="3"/>
  <c r="J156" i="3"/>
  <c r="J157" i="3"/>
  <c r="I134" i="2"/>
  <c r="J134" i="2" s="1"/>
  <c r="I136" i="2" a="1"/>
  <c r="J165" i="1"/>
  <c r="K165" i="1" s="1"/>
  <c r="F263" i="3" l="1"/>
  <c r="F285" i="3" s="1"/>
  <c r="F257" i="3"/>
  <c r="F261" i="3"/>
  <c r="F255" i="3"/>
  <c r="F264" i="3"/>
  <c r="F258" i="3"/>
  <c r="F269" i="3"/>
  <c r="F284" i="3"/>
  <c r="M165" i="3"/>
  <c r="N165" i="3"/>
  <c r="O164" i="3"/>
  <c r="O163" i="3"/>
  <c r="L163" i="3"/>
  <c r="M162" i="3"/>
  <c r="L164" i="3"/>
  <c r="J175" i="3"/>
  <c r="J173" i="3"/>
  <c r="J174" i="3"/>
  <c r="N162" i="3"/>
  <c r="L165" i="3"/>
  <c r="M164" i="3"/>
  <c r="O165" i="3"/>
  <c r="M163" i="3"/>
  <c r="N164" i="3"/>
  <c r="O162" i="3"/>
  <c r="N163" i="3"/>
  <c r="L162" i="3"/>
  <c r="M137" i="2"/>
  <c r="I136" i="2"/>
  <c r="M145" i="2"/>
  <c r="M146" i="2"/>
  <c r="N138" i="2"/>
  <c r="N137" i="2"/>
  <c r="O138" i="2"/>
  <c r="N136" i="2"/>
  <c r="M136" i="2"/>
  <c r="M138" i="2"/>
  <c r="O137" i="2"/>
  <c r="O136" i="2"/>
  <c r="J167" i="1"/>
  <c r="J168" i="1"/>
  <c r="K167" i="1"/>
  <c r="L174" i="1" s="1"/>
  <c r="J177" i="1" s="1"/>
  <c r="K168" i="1"/>
  <c r="L175" i="1" s="1"/>
  <c r="J178" i="1" s="1"/>
  <c r="F268" i="3" l="1"/>
  <c r="H258" i="3"/>
  <c r="G269" i="3"/>
  <c r="G267" i="3"/>
  <c r="G266" i="3"/>
  <c r="H266" i="3"/>
  <c r="F279" i="3"/>
  <c r="F280" i="3"/>
  <c r="G268" i="3"/>
  <c r="H268" i="3"/>
  <c r="F281" i="3"/>
  <c r="F283" i="3"/>
  <c r="H267" i="3"/>
  <c r="I267" i="3"/>
  <c r="F266" i="3"/>
  <c r="H269" i="3"/>
  <c r="F278" i="3"/>
  <c r="I268" i="3"/>
  <c r="I269" i="3"/>
  <c r="I266" i="3"/>
  <c r="F286" i="3"/>
  <c r="F267" i="3"/>
  <c r="J172" i="3"/>
  <c r="K144" i="2" a="1"/>
  <c r="M144" i="2"/>
  <c r="J186" i="1"/>
  <c r="J201" i="1" s="1"/>
  <c r="J181" i="1"/>
  <c r="J185" i="1"/>
  <c r="J180" i="1"/>
  <c r="L181" i="1" s="1"/>
  <c r="F273" i="3" l="1" a="1"/>
  <c r="F273" i="3" s="1"/>
  <c r="H283" i="3" s="1" a="1"/>
  <c r="F290" i="3" s="1"/>
  <c r="F271" i="3"/>
  <c r="G271" i="3" s="1"/>
  <c r="I150" i="2"/>
  <c r="K144" i="2"/>
  <c r="I148" i="2" s="1"/>
  <c r="I149" i="2"/>
  <c r="K189" i="1"/>
  <c r="J189" i="1"/>
  <c r="K188" i="1"/>
  <c r="J188" i="1"/>
  <c r="J200" i="1"/>
  <c r="J198" i="1"/>
  <c r="J197" i="1"/>
  <c r="F301" i="3" l="1"/>
  <c r="F295" i="3"/>
  <c r="H283" i="3"/>
  <c r="F287" i="3" s="1"/>
  <c r="F288" i="3"/>
  <c r="F289" i="3"/>
  <c r="I158" i="2"/>
  <c r="I153" i="2"/>
  <c r="I157" i="2"/>
  <c r="I152" i="2"/>
  <c r="I154" i="2"/>
  <c r="I159" i="2"/>
  <c r="I177" i="2" s="1"/>
  <c r="J191" i="1"/>
  <c r="K191" i="1" s="1"/>
  <c r="F298" i="3" l="1"/>
  <c r="F292" i="3"/>
  <c r="F293" i="3"/>
  <c r="F299" i="3"/>
  <c r="F300" i="3"/>
  <c r="F322" i="3" s="1"/>
  <c r="F294" i="3"/>
  <c r="I303" i="3"/>
  <c r="F304" i="3"/>
  <c r="F323" i="3"/>
  <c r="I306" i="3"/>
  <c r="J184" i="3"/>
  <c r="L154" i="2"/>
  <c r="M154" i="2" s="1"/>
  <c r="I163" i="2"/>
  <c r="I175" i="2"/>
  <c r="I172" i="2"/>
  <c r="I171" i="2"/>
  <c r="I162" i="2"/>
  <c r="I173" i="2"/>
  <c r="J163" i="2"/>
  <c r="K163" i="2"/>
  <c r="I161" i="2"/>
  <c r="J161" i="2"/>
  <c r="I176" i="2"/>
  <c r="K162" i="2"/>
  <c r="K161" i="2"/>
  <c r="J162" i="2"/>
  <c r="J194" i="1"/>
  <c r="K193" i="1"/>
  <c r="J193" i="1"/>
  <c r="K194" i="1"/>
  <c r="L201" i="1" l="1"/>
  <c r="J204" i="1" s="1"/>
  <c r="F305" i="3"/>
  <c r="F321" i="3"/>
  <c r="F306" i="3"/>
  <c r="H295" i="3"/>
  <c r="G305" i="3"/>
  <c r="H306" i="3"/>
  <c r="F315" i="3"/>
  <c r="G304" i="3"/>
  <c r="F317" i="3"/>
  <c r="H305" i="3"/>
  <c r="I305" i="3"/>
  <c r="G306" i="3"/>
  <c r="F316" i="3"/>
  <c r="H304" i="3"/>
  <c r="I304" i="3"/>
  <c r="H303" i="3"/>
  <c r="F318" i="3"/>
  <c r="F320" i="3"/>
  <c r="F303" i="3"/>
  <c r="G303" i="3"/>
  <c r="L192" i="3"/>
  <c r="L195" i="3"/>
  <c r="L193" i="3"/>
  <c r="L194" i="3"/>
  <c r="J194" i="3"/>
  <c r="O195" i="3"/>
  <c r="M195" i="3"/>
  <c r="J192" i="3"/>
  <c r="N194" i="3"/>
  <c r="M193" i="3"/>
  <c r="N195" i="3"/>
  <c r="O194" i="3"/>
  <c r="N193" i="3"/>
  <c r="J197" i="3"/>
  <c r="O193" i="3"/>
  <c r="M194" i="3"/>
  <c r="J195" i="3"/>
  <c r="N192" i="3"/>
  <c r="O192" i="3"/>
  <c r="M192" i="3"/>
  <c r="J193" i="3"/>
  <c r="I165" i="2"/>
  <c r="J165" i="2" s="1"/>
  <c r="I167" i="2" a="1"/>
  <c r="L200" i="1"/>
  <c r="J203" i="1" s="1"/>
  <c r="J211" i="1" s="1"/>
  <c r="J226" i="1" s="1"/>
  <c r="J207" i="1"/>
  <c r="J212" i="1"/>
  <c r="J227" i="1" s="1"/>
  <c r="J224" i="1"/>
  <c r="J223" i="1"/>
  <c r="L199" i="3" l="1"/>
  <c r="F308" i="3"/>
  <c r="G308" i="3" s="1"/>
  <c r="F310" i="3" a="1"/>
  <c r="F310" i="3" s="1"/>
  <c r="H320" i="3" s="1" a="1"/>
  <c r="O200" i="3"/>
  <c r="O201" i="3"/>
  <c r="M200" i="3"/>
  <c r="M199" i="3"/>
  <c r="L202" i="3"/>
  <c r="O202" i="3"/>
  <c r="O199" i="3"/>
  <c r="N199" i="3"/>
  <c r="J210" i="3"/>
  <c r="J211" i="3"/>
  <c r="J212" i="3"/>
  <c r="N200" i="3"/>
  <c r="N202" i="3"/>
  <c r="N201" i="3"/>
  <c r="M202" i="3"/>
  <c r="L201" i="3"/>
  <c r="L200" i="3"/>
  <c r="M201" i="3"/>
  <c r="I167" i="2"/>
  <c r="M176" i="2"/>
  <c r="M177" i="2"/>
  <c r="N169" i="2"/>
  <c r="N168" i="2"/>
  <c r="O169" i="2"/>
  <c r="O167" i="2"/>
  <c r="N167" i="2"/>
  <c r="M168" i="2"/>
  <c r="O168" i="2"/>
  <c r="M167" i="2"/>
  <c r="M169" i="2"/>
  <c r="J206" i="1"/>
  <c r="L207" i="1" s="1"/>
  <c r="K215" i="1"/>
  <c r="J214" i="1"/>
  <c r="K214" i="1"/>
  <c r="J215" i="1"/>
  <c r="J217" i="1" s="1"/>
  <c r="K217" i="1" s="1"/>
  <c r="H320" i="3" l="1"/>
  <c r="F324" i="3" s="1"/>
  <c r="F327" i="3"/>
  <c r="F326" i="3"/>
  <c r="F325" i="3"/>
  <c r="J209" i="3"/>
  <c r="K175" i="2" a="1"/>
  <c r="M175" i="2"/>
  <c r="J219" i="1"/>
  <c r="J220" i="1"/>
  <c r="K219" i="1"/>
  <c r="L226" i="1" s="1"/>
  <c r="J229" i="1" s="1"/>
  <c r="K220" i="1"/>
  <c r="L227" i="1" s="1"/>
  <c r="J230" i="1" s="1"/>
  <c r="F336" i="3" l="1"/>
  <c r="F330" i="3"/>
  <c r="F331" i="3"/>
  <c r="F337" i="3"/>
  <c r="F359" i="3" s="1"/>
  <c r="F332" i="3"/>
  <c r="F338" i="3"/>
  <c r="F335" i="3"/>
  <c r="F329" i="3"/>
  <c r="I180" i="2"/>
  <c r="K175" i="2"/>
  <c r="I179" i="2" s="1"/>
  <c r="I181" i="2"/>
  <c r="J237" i="1"/>
  <c r="J232" i="1"/>
  <c r="J238" i="1"/>
  <c r="J253" i="1" s="1"/>
  <c r="J233" i="1"/>
  <c r="H332" i="3" l="1"/>
  <c r="F360" i="3"/>
  <c r="I343" i="3"/>
  <c r="I340" i="3"/>
  <c r="F341" i="3"/>
  <c r="F353" i="3"/>
  <c r="H341" i="3"/>
  <c r="I341" i="3"/>
  <c r="F355" i="3"/>
  <c r="F357" i="3"/>
  <c r="H342" i="3"/>
  <c r="F340" i="3"/>
  <c r="G340" i="3"/>
  <c r="H343" i="3"/>
  <c r="G342" i="3"/>
  <c r="I342" i="3"/>
  <c r="F354" i="3"/>
  <c r="H340" i="3"/>
  <c r="G341" i="3"/>
  <c r="G343" i="3"/>
  <c r="F352" i="3"/>
  <c r="F343" i="3"/>
  <c r="F358" i="3"/>
  <c r="F342" i="3"/>
  <c r="I190" i="2"/>
  <c r="I208" i="2" s="1"/>
  <c r="I185" i="2"/>
  <c r="I188" i="2"/>
  <c r="I183" i="2"/>
  <c r="I189" i="2"/>
  <c r="I184" i="2"/>
  <c r="K241" i="1"/>
  <c r="J241" i="1"/>
  <c r="K240" i="1"/>
  <c r="J240" i="1"/>
  <c r="J252" i="1"/>
  <c r="J250" i="1"/>
  <c r="J249" i="1"/>
  <c r="L233" i="1"/>
  <c r="F347" i="3" l="1" a="1"/>
  <c r="F347" i="3" s="1"/>
  <c r="H357" i="3" s="1" a="1"/>
  <c r="F362" i="3" s="1"/>
  <c r="F345" i="3"/>
  <c r="G345" i="3" s="1"/>
  <c r="J221" i="3"/>
  <c r="L185" i="2"/>
  <c r="M185" i="2" s="1"/>
  <c r="K192" i="2"/>
  <c r="J192" i="2"/>
  <c r="I207" i="2"/>
  <c r="K193" i="2"/>
  <c r="J193" i="2"/>
  <c r="I206" i="2"/>
  <c r="I204" i="2"/>
  <c r="I203" i="2"/>
  <c r="I202" i="2"/>
  <c r="I193" i="2"/>
  <c r="K194" i="2"/>
  <c r="J194" i="2"/>
  <c r="I192" i="2"/>
  <c r="I194" i="2"/>
  <c r="J243" i="1"/>
  <c r="K243" i="1" s="1"/>
  <c r="F367" i="3" l="1"/>
  <c r="F373" i="3"/>
  <c r="F364" i="3"/>
  <c r="H357" i="3"/>
  <c r="F361" i="3" s="1"/>
  <c r="F363" i="3"/>
  <c r="J231" i="3"/>
  <c r="L230" i="3"/>
  <c r="L232" i="3"/>
  <c r="L231" i="3"/>
  <c r="N229" i="3"/>
  <c r="O229" i="3"/>
  <c r="M229" i="3"/>
  <c r="J230" i="3"/>
  <c r="N232" i="3"/>
  <c r="M231" i="3"/>
  <c r="N230" i="3"/>
  <c r="M232" i="3"/>
  <c r="J234" i="3"/>
  <c r="O232" i="3"/>
  <c r="J229" i="3"/>
  <c r="O230" i="3"/>
  <c r="O231" i="3"/>
  <c r="M230" i="3"/>
  <c r="N231" i="3"/>
  <c r="L229" i="3"/>
  <c r="J232" i="3"/>
  <c r="I198" i="2" a="1"/>
  <c r="I196" i="2"/>
  <c r="J196" i="2" s="1"/>
  <c r="J245" i="1"/>
  <c r="J246" i="1"/>
  <c r="K245" i="1"/>
  <c r="K246" i="1"/>
  <c r="L253" i="1" l="1"/>
  <c r="J256" i="1" s="1"/>
  <c r="L252" i="1"/>
  <c r="J255" i="1" s="1"/>
  <c r="F369" i="3"/>
  <c r="F375" i="3"/>
  <c r="F372" i="3"/>
  <c r="F366" i="3"/>
  <c r="F395" i="3"/>
  <c r="F368" i="3"/>
  <c r="F374" i="3"/>
  <c r="F396" i="3" s="1"/>
  <c r="L236" i="3"/>
  <c r="M239" i="3"/>
  <c r="O236" i="3"/>
  <c r="O239" i="3"/>
  <c r="M238" i="3"/>
  <c r="M236" i="3"/>
  <c r="N238" i="3"/>
  <c r="M237" i="3"/>
  <c r="J248" i="3"/>
  <c r="J247" i="3"/>
  <c r="J249" i="3"/>
  <c r="N237" i="3"/>
  <c r="N239" i="3"/>
  <c r="N236" i="3"/>
  <c r="L238" i="3"/>
  <c r="O238" i="3"/>
  <c r="L237" i="3"/>
  <c r="L239" i="3"/>
  <c r="O237" i="3"/>
  <c r="N200" i="2"/>
  <c r="M198" i="2"/>
  <c r="O200" i="2"/>
  <c r="N199" i="2"/>
  <c r="O199" i="2"/>
  <c r="O198" i="2"/>
  <c r="M199" i="2"/>
  <c r="I198" i="2"/>
  <c r="M207" i="2"/>
  <c r="M208" i="2"/>
  <c r="N198" i="2"/>
  <c r="M200" i="2"/>
  <c r="J259" i="1"/>
  <c r="J264" i="1"/>
  <c r="J279" i="1" s="1"/>
  <c r="J258" i="1"/>
  <c r="J263" i="1"/>
  <c r="F380" i="3" l="1"/>
  <c r="I378" i="3"/>
  <c r="F377" i="3"/>
  <c r="G380" i="3"/>
  <c r="H377" i="3"/>
  <c r="F394" i="3"/>
  <c r="H379" i="3"/>
  <c r="G377" i="3"/>
  <c r="G379" i="3"/>
  <c r="I379" i="3"/>
  <c r="F392" i="3"/>
  <c r="F391" i="3"/>
  <c r="H380" i="3"/>
  <c r="G378" i="3"/>
  <c r="F389" i="3"/>
  <c r="F390" i="3"/>
  <c r="H378" i="3"/>
  <c r="F379" i="3"/>
  <c r="F397" i="3"/>
  <c r="F378" i="3"/>
  <c r="I377" i="3"/>
  <c r="I380" i="3"/>
  <c r="H369" i="3"/>
  <c r="J246" i="3"/>
  <c r="K206" i="2" a="1"/>
  <c r="M206" i="2"/>
  <c r="L259" i="1"/>
  <c r="J278" i="1"/>
  <c r="J276" i="1"/>
  <c r="J275" i="1"/>
  <c r="K267" i="1"/>
  <c r="J267" i="1"/>
  <c r="K266" i="1"/>
  <c r="J266" i="1"/>
  <c r="F382" i="3" l="1"/>
  <c r="G382" i="3" s="1"/>
  <c r="F384" i="3" a="1"/>
  <c r="F384" i="3" s="1"/>
  <c r="H394" i="3" s="1" a="1"/>
  <c r="K206" i="2"/>
  <c r="I210" i="2" s="1"/>
  <c r="I212" i="2"/>
  <c r="I211" i="2"/>
  <c r="J269" i="1"/>
  <c r="K269" i="1" s="1"/>
  <c r="H394" i="3" l="1"/>
  <c r="F398" i="3" s="1"/>
  <c r="F403" i="3" s="1"/>
  <c r="F399" i="3"/>
  <c r="F400" i="3"/>
  <c r="F401" i="3"/>
  <c r="I215" i="2"/>
  <c r="I220" i="2"/>
  <c r="I221" i="2"/>
  <c r="I239" i="2" s="1"/>
  <c r="I216" i="2"/>
  <c r="I214" i="2"/>
  <c r="I219" i="2"/>
  <c r="J272" i="1"/>
  <c r="J271" i="1"/>
  <c r="K272" i="1"/>
  <c r="L279" i="1" s="1"/>
  <c r="J282" i="1" s="1"/>
  <c r="K271" i="1"/>
  <c r="L278" i="1" s="1"/>
  <c r="J281" i="1" s="1"/>
  <c r="L216" i="2" l="1"/>
  <c r="M216" i="2" s="1"/>
  <c r="F405" i="3"/>
  <c r="F411" i="3"/>
  <c r="F433" i="3" s="1"/>
  <c r="F412" i="3"/>
  <c r="F406" i="3"/>
  <c r="F404" i="3"/>
  <c r="F410" i="3"/>
  <c r="H406" i="3"/>
  <c r="F409" i="3"/>
  <c r="J258" i="3"/>
  <c r="I238" i="2"/>
  <c r="J223" i="2"/>
  <c r="J224" i="2"/>
  <c r="K223" i="2"/>
  <c r="K224" i="2"/>
  <c r="I233" i="2"/>
  <c r="I224" i="2"/>
  <c r="I234" i="2"/>
  <c r="I225" i="2"/>
  <c r="I223" i="2"/>
  <c r="K225" i="2"/>
  <c r="I235" i="2"/>
  <c r="I237" i="2"/>
  <c r="J225" i="2"/>
  <c r="J289" i="1"/>
  <c r="J284" i="1"/>
  <c r="J290" i="1"/>
  <c r="J305" i="1" s="1"/>
  <c r="J285" i="1"/>
  <c r="I414" i="3" l="1"/>
  <c r="F415" i="3"/>
  <c r="F434" i="3"/>
  <c r="I417" i="3"/>
  <c r="F426" i="3"/>
  <c r="F431" i="3"/>
  <c r="H414" i="3"/>
  <c r="I415" i="3"/>
  <c r="G416" i="3"/>
  <c r="H416" i="3"/>
  <c r="I416" i="3"/>
  <c r="F428" i="3"/>
  <c r="G417" i="3"/>
  <c r="F414" i="3"/>
  <c r="G414" i="3"/>
  <c r="H415" i="3"/>
  <c r="F429" i="3"/>
  <c r="G415" i="3"/>
  <c r="F427" i="3"/>
  <c r="H417" i="3"/>
  <c r="F432" i="3"/>
  <c r="F416" i="3"/>
  <c r="F417" i="3"/>
  <c r="L267" i="3"/>
  <c r="L269" i="3"/>
  <c r="L268" i="3"/>
  <c r="O266" i="3"/>
  <c r="M266" i="3"/>
  <c r="J267" i="3"/>
  <c r="N266" i="3"/>
  <c r="J271" i="3"/>
  <c r="O267" i="3"/>
  <c r="M267" i="3"/>
  <c r="M268" i="3"/>
  <c r="M269" i="3"/>
  <c r="O269" i="3"/>
  <c r="N267" i="3"/>
  <c r="N268" i="3"/>
  <c r="O268" i="3"/>
  <c r="N269" i="3"/>
  <c r="J266" i="3"/>
  <c r="L266" i="3"/>
  <c r="J268" i="3"/>
  <c r="J269" i="3"/>
  <c r="I227" i="2"/>
  <c r="J227" i="2" s="1"/>
  <c r="I229" i="2" a="1"/>
  <c r="L285" i="1"/>
  <c r="K293" i="1"/>
  <c r="J293" i="1"/>
  <c r="K292" i="1"/>
  <c r="J292" i="1"/>
  <c r="J304" i="1"/>
  <c r="J302" i="1"/>
  <c r="J301" i="1"/>
  <c r="F419" i="3" l="1"/>
  <c r="G419" i="3" s="1"/>
  <c r="F421" i="3" a="1"/>
  <c r="F421" i="3" s="1"/>
  <c r="H431" i="3" s="1" a="1"/>
  <c r="M229" i="2"/>
  <c r="N229" i="2"/>
  <c r="M231" i="2"/>
  <c r="O229" i="2"/>
  <c r="M230" i="2"/>
  <c r="N274" i="3"/>
  <c r="M275" i="3"/>
  <c r="M276" i="3"/>
  <c r="N273" i="3"/>
  <c r="M273" i="3"/>
  <c r="N276" i="3"/>
  <c r="L275" i="3"/>
  <c r="J284" i="3"/>
  <c r="J286" i="3"/>
  <c r="J285" i="3"/>
  <c r="O273" i="3"/>
  <c r="O275" i="3"/>
  <c r="L276" i="3"/>
  <c r="O276" i="3"/>
  <c r="M274" i="3"/>
  <c r="O274" i="3"/>
  <c r="L273" i="3"/>
  <c r="N275" i="3"/>
  <c r="L274" i="3"/>
  <c r="O230" i="2"/>
  <c r="I229" i="2"/>
  <c r="M239" i="2"/>
  <c r="M238" i="2"/>
  <c r="N231" i="2"/>
  <c r="O231" i="2"/>
  <c r="N230" i="2"/>
  <c r="J295" i="1"/>
  <c r="K295" i="1" s="1"/>
  <c r="F436" i="3" l="1"/>
  <c r="H431" i="3"/>
  <c r="F435" i="3" s="1"/>
  <c r="F437" i="3"/>
  <c r="F438" i="3"/>
  <c r="J283" i="3"/>
  <c r="K237" i="2" a="1"/>
  <c r="M237" i="2"/>
  <c r="K297" i="1"/>
  <c r="J298" i="1"/>
  <c r="J297" i="1"/>
  <c r="L304" i="1" s="1"/>
  <c r="J307" i="1" s="1"/>
  <c r="J315" i="1" s="1"/>
  <c r="K298" i="1"/>
  <c r="F449" i="3" l="1"/>
  <c r="F443" i="3"/>
  <c r="F446" i="3"/>
  <c r="F440" i="3"/>
  <c r="F448" i="3"/>
  <c r="F470" i="3" s="1"/>
  <c r="F442" i="3"/>
  <c r="F441" i="3"/>
  <c r="F447" i="3"/>
  <c r="I242" i="2"/>
  <c r="K237" i="2"/>
  <c r="I241" i="2" s="1"/>
  <c r="I243" i="2"/>
  <c r="J310" i="1"/>
  <c r="L305" i="1"/>
  <c r="J308" i="1" s="1"/>
  <c r="J330" i="1"/>
  <c r="F469" i="3" l="1"/>
  <c r="F453" i="3"/>
  <c r="H443" i="3"/>
  <c r="F454" i="3"/>
  <c r="H451" i="3"/>
  <c r="H454" i="3"/>
  <c r="H452" i="3"/>
  <c r="I452" i="3"/>
  <c r="F466" i="3"/>
  <c r="F451" i="3"/>
  <c r="G451" i="3"/>
  <c r="H453" i="3"/>
  <c r="G454" i="3"/>
  <c r="F463" i="3"/>
  <c r="F464" i="3"/>
  <c r="F465" i="3"/>
  <c r="G453" i="3"/>
  <c r="F468" i="3"/>
  <c r="G452" i="3"/>
  <c r="I453" i="3"/>
  <c r="F452" i="3"/>
  <c r="I451" i="3"/>
  <c r="I454" i="3"/>
  <c r="F471" i="3"/>
  <c r="J295" i="3"/>
  <c r="I247" i="2"/>
  <c r="I252" i="2"/>
  <c r="I270" i="2" s="1"/>
  <c r="I250" i="2"/>
  <c r="I245" i="2"/>
  <c r="I246" i="2"/>
  <c r="I251" i="2"/>
  <c r="J316" i="1"/>
  <c r="J311" i="1"/>
  <c r="L311" i="1" s="1"/>
  <c r="F456" i="3" l="1"/>
  <c r="G456" i="3" s="1"/>
  <c r="F458" i="3" a="1"/>
  <c r="F458" i="3" s="1"/>
  <c r="H468" i="3" s="1" a="1"/>
  <c r="F473" i="3" s="1"/>
  <c r="K254" i="2"/>
  <c r="I269" i="2"/>
  <c r="J254" i="2"/>
  <c r="J255" i="2"/>
  <c r="K255" i="2"/>
  <c r="L247" i="2"/>
  <c r="M247" i="2" s="1"/>
  <c r="I255" i="2"/>
  <c r="I254" i="2"/>
  <c r="I268" i="2"/>
  <c r="I266" i="2"/>
  <c r="I256" i="2"/>
  <c r="K256" i="2"/>
  <c r="J256" i="2"/>
  <c r="I265" i="2"/>
  <c r="I264" i="2"/>
  <c r="J331" i="1"/>
  <c r="J327" i="1"/>
  <c r="K319" i="1"/>
  <c r="K318" i="1"/>
  <c r="J318" i="1"/>
  <c r="J328" i="1"/>
  <c r="J319" i="1"/>
  <c r="F478" i="3" l="1"/>
  <c r="F484" i="3"/>
  <c r="F475" i="3"/>
  <c r="H468" i="3"/>
  <c r="F472" i="3" s="1"/>
  <c r="F474" i="3"/>
  <c r="O303" i="3"/>
  <c r="N303" i="3"/>
  <c r="M303" i="3"/>
  <c r="J304" i="3"/>
  <c r="L303" i="3"/>
  <c r="J305" i="3"/>
  <c r="O304" i="3"/>
  <c r="J308" i="3"/>
  <c r="M306" i="3"/>
  <c r="J303" i="3"/>
  <c r="M305" i="3"/>
  <c r="O305" i="3"/>
  <c r="O306" i="3"/>
  <c r="N306" i="3"/>
  <c r="N304" i="3"/>
  <c r="N305" i="3"/>
  <c r="M304" i="3"/>
  <c r="L304" i="3"/>
  <c r="L305" i="3"/>
  <c r="L306" i="3"/>
  <c r="J306" i="3"/>
  <c r="I258" i="2"/>
  <c r="J258" i="2" s="1"/>
  <c r="I260" i="2" a="1"/>
  <c r="J321" i="1"/>
  <c r="F480" i="3" l="1"/>
  <c r="F486" i="3"/>
  <c r="F506" i="3"/>
  <c r="F479" i="3"/>
  <c r="F485" i="3"/>
  <c r="F507" i="3" s="1"/>
  <c r="F483" i="3"/>
  <c r="F477" i="3"/>
  <c r="H480" i="3" s="1"/>
  <c r="N313" i="3"/>
  <c r="O313" i="3"/>
  <c r="O312" i="3"/>
  <c r="L310" i="3"/>
  <c r="J323" i="3"/>
  <c r="J321" i="3"/>
  <c r="J322" i="3"/>
  <c r="M312" i="3"/>
  <c r="O311" i="3"/>
  <c r="L311" i="3"/>
  <c r="L313" i="3"/>
  <c r="M311" i="3"/>
  <c r="M310" i="3"/>
  <c r="M313" i="3"/>
  <c r="N312" i="3"/>
  <c r="N310" i="3"/>
  <c r="L312" i="3"/>
  <c r="N311" i="3"/>
  <c r="O310" i="3"/>
  <c r="I260" i="2"/>
  <c r="M269" i="2"/>
  <c r="M270" i="2"/>
  <c r="N262" i="2"/>
  <c r="N261" i="2"/>
  <c r="M261" i="2"/>
  <c r="M262" i="2"/>
  <c r="N260" i="2"/>
  <c r="O262" i="2"/>
  <c r="O260" i="2"/>
  <c r="O261" i="2"/>
  <c r="M260" i="2"/>
  <c r="K321" i="1"/>
  <c r="K323" i="1"/>
  <c r="K324" i="1"/>
  <c r="J323" i="1"/>
  <c r="L330" i="1" s="1"/>
  <c r="J333" i="1" s="1"/>
  <c r="J341" i="1" s="1"/>
  <c r="J324" i="1"/>
  <c r="L331" i="1" l="1"/>
  <c r="J334" i="1" s="1"/>
  <c r="G488" i="3"/>
  <c r="F502" i="3"/>
  <c r="F500" i="3"/>
  <c r="F501" i="3"/>
  <c r="F488" i="3"/>
  <c r="H488" i="3"/>
  <c r="G489" i="3"/>
  <c r="F503" i="3"/>
  <c r="G490" i="3"/>
  <c r="H490" i="3"/>
  <c r="I490" i="3"/>
  <c r="G491" i="3"/>
  <c r="H491" i="3"/>
  <c r="I489" i="3"/>
  <c r="F505" i="3"/>
  <c r="H489" i="3"/>
  <c r="F491" i="3"/>
  <c r="F490" i="3"/>
  <c r="I488" i="3"/>
  <c r="I491" i="3"/>
  <c r="F489" i="3"/>
  <c r="F508" i="3"/>
  <c r="J320" i="3"/>
  <c r="K268" i="2" a="1"/>
  <c r="M268" i="2"/>
  <c r="J336" i="1"/>
  <c r="J337" i="1"/>
  <c r="J342" i="1"/>
  <c r="J357" i="1" s="1"/>
  <c r="K345" i="1"/>
  <c r="J345" i="1"/>
  <c r="K344" i="1"/>
  <c r="J344" i="1"/>
  <c r="J356" i="1"/>
  <c r="J354" i="1"/>
  <c r="J353" i="1"/>
  <c r="F495" i="3" l="1" a="1"/>
  <c r="F495" i="3" s="1"/>
  <c r="H505" i="3" s="1" a="1"/>
  <c r="F493" i="3"/>
  <c r="G493" i="3" s="1"/>
  <c r="K268" i="2"/>
  <c r="I272" i="2" s="1"/>
  <c r="I274" i="2"/>
  <c r="I273" i="2"/>
  <c r="L337" i="1"/>
  <c r="J347" i="1"/>
  <c r="K347" i="1" s="1"/>
  <c r="H505" i="3" l="1"/>
  <c r="F509" i="3" s="1"/>
  <c r="F511" i="3"/>
  <c r="F510" i="3"/>
  <c r="F512" i="3"/>
  <c r="I283" i="2"/>
  <c r="I301" i="2" s="1"/>
  <c r="I278" i="2"/>
  <c r="I277" i="2"/>
  <c r="I282" i="2"/>
  <c r="I276" i="2"/>
  <c r="L278" i="2" s="1"/>
  <c r="M278" i="2" s="1"/>
  <c r="I281" i="2"/>
  <c r="J349" i="1"/>
  <c r="J350" i="1"/>
  <c r="K349" i="1"/>
  <c r="K350" i="1"/>
  <c r="L356" i="1" l="1"/>
  <c r="J359" i="1" s="1"/>
  <c r="F521" i="3"/>
  <c r="F515" i="3"/>
  <c r="F516" i="3"/>
  <c r="F522" i="3"/>
  <c r="F544" i="3" s="1"/>
  <c r="F523" i="3"/>
  <c r="F517" i="3"/>
  <c r="F520" i="3"/>
  <c r="F514" i="3"/>
  <c r="H517" i="3" s="1"/>
  <c r="J332" i="3"/>
  <c r="K286" i="2"/>
  <c r="K285" i="2"/>
  <c r="J286" i="2"/>
  <c r="J285" i="2"/>
  <c r="I300" i="2"/>
  <c r="K287" i="2"/>
  <c r="J287" i="2"/>
  <c r="I297" i="2"/>
  <c r="I296" i="2"/>
  <c r="I299" i="2"/>
  <c r="I295" i="2"/>
  <c r="I286" i="2"/>
  <c r="I287" i="2"/>
  <c r="I285" i="2"/>
  <c r="L357" i="1"/>
  <c r="J360" i="1" s="1"/>
  <c r="J368" i="1" s="1"/>
  <c r="J383" i="1" s="1"/>
  <c r="J362" i="1"/>
  <c r="J367" i="1"/>
  <c r="J363" i="1" l="1"/>
  <c r="H527" i="3"/>
  <c r="F537" i="3"/>
  <c r="F538" i="3"/>
  <c r="G526" i="3"/>
  <c r="I526" i="3"/>
  <c r="F525" i="3"/>
  <c r="G528" i="3"/>
  <c r="H528" i="3"/>
  <c r="H526" i="3"/>
  <c r="G525" i="3"/>
  <c r="H525" i="3"/>
  <c r="F542" i="3"/>
  <c r="F539" i="3"/>
  <c r="F540" i="3"/>
  <c r="I527" i="3"/>
  <c r="G527" i="3"/>
  <c r="I528" i="3"/>
  <c r="F545" i="3"/>
  <c r="I525" i="3"/>
  <c r="F526" i="3"/>
  <c r="F543" i="3"/>
  <c r="F528" i="3"/>
  <c r="F527" i="3"/>
  <c r="N343" i="3"/>
  <c r="O343" i="3"/>
  <c r="M341" i="3"/>
  <c r="N341" i="3"/>
  <c r="M342" i="3"/>
  <c r="M343" i="3"/>
  <c r="N342" i="3"/>
  <c r="J340" i="3"/>
  <c r="O342" i="3"/>
  <c r="J345" i="3"/>
  <c r="O341" i="3"/>
  <c r="L340" i="3"/>
  <c r="L343" i="3"/>
  <c r="L341" i="3"/>
  <c r="L342" i="3"/>
  <c r="J342" i="3"/>
  <c r="J343" i="3"/>
  <c r="N340" i="3"/>
  <c r="M340" i="3"/>
  <c r="O340" i="3"/>
  <c r="J341" i="3"/>
  <c r="I291" i="2" a="1"/>
  <c r="I289" i="2"/>
  <c r="J289" i="2" s="1"/>
  <c r="J382" i="1"/>
  <c r="J380" i="1"/>
  <c r="J379" i="1"/>
  <c r="K371" i="1"/>
  <c r="J371" i="1"/>
  <c r="K370" i="1"/>
  <c r="J370" i="1"/>
  <c r="L363" i="1"/>
  <c r="F530" i="3" l="1"/>
  <c r="G530" i="3" s="1"/>
  <c r="F532" i="3" a="1"/>
  <c r="F532" i="3" s="1"/>
  <c r="H542" i="3" s="1" a="1"/>
  <c r="F547" i="3" s="1"/>
  <c r="L349" i="3"/>
  <c r="L348" i="3"/>
  <c r="L350" i="3"/>
  <c r="O291" i="2"/>
  <c r="N291" i="2"/>
  <c r="M292" i="2"/>
  <c r="O348" i="3"/>
  <c r="L347" i="3"/>
  <c r="M349" i="3"/>
  <c r="O349" i="3"/>
  <c r="N349" i="3"/>
  <c r="M347" i="3"/>
  <c r="N348" i="3"/>
  <c r="O347" i="3"/>
  <c r="M348" i="3"/>
  <c r="J360" i="3"/>
  <c r="J358" i="3"/>
  <c r="J359" i="3"/>
  <c r="O350" i="3"/>
  <c r="M350" i="3"/>
  <c r="N347" i="3"/>
  <c r="N350" i="3"/>
  <c r="I291" i="2"/>
  <c r="M300" i="2"/>
  <c r="M301" i="2"/>
  <c r="M293" i="2"/>
  <c r="N292" i="2"/>
  <c r="M291" i="2"/>
  <c r="O293" i="2"/>
  <c r="N293" i="2"/>
  <c r="O292" i="2"/>
  <c r="J373" i="1"/>
  <c r="K373" i="1" s="1"/>
  <c r="F552" i="3" l="1"/>
  <c r="F558" i="3"/>
  <c r="F549" i="3"/>
  <c r="H542" i="3"/>
  <c r="F546" i="3" s="1"/>
  <c r="F548" i="3"/>
  <c r="J357" i="3"/>
  <c r="K299" i="2" a="1"/>
  <c r="M299" i="2"/>
  <c r="K375" i="1"/>
  <c r="J375" i="1"/>
  <c r="L382" i="1" s="1"/>
  <c r="J385" i="1" s="1"/>
  <c r="K376" i="1"/>
  <c r="J376" i="1"/>
  <c r="F553" i="3" l="1"/>
  <c r="F559" i="3"/>
  <c r="F581" i="3" s="1"/>
  <c r="F557" i="3"/>
  <c r="F551" i="3"/>
  <c r="F565" i="3"/>
  <c r="F580" i="3"/>
  <c r="F560" i="3"/>
  <c r="F564" i="3" s="1"/>
  <c r="F554" i="3"/>
  <c r="I304" i="2"/>
  <c r="K299" i="2"/>
  <c r="I303" i="2" s="1"/>
  <c r="I305" i="2"/>
  <c r="L383" i="1"/>
  <c r="J386" i="1" s="1"/>
  <c r="J394" i="1" s="1"/>
  <c r="J409" i="1" s="1"/>
  <c r="J393" i="1"/>
  <c r="J388" i="1"/>
  <c r="J389" i="1" l="1"/>
  <c r="H554" i="3"/>
  <c r="F575" i="3"/>
  <c r="G562" i="3"/>
  <c r="G565" i="3"/>
  <c r="I563" i="3"/>
  <c r="F577" i="3"/>
  <c r="F579" i="3"/>
  <c r="F562" i="3"/>
  <c r="F574" i="3"/>
  <c r="G563" i="3"/>
  <c r="G564" i="3"/>
  <c r="I564" i="3"/>
  <c r="F576" i="3"/>
  <c r="H562" i="3"/>
  <c r="H565" i="3"/>
  <c r="H563" i="3"/>
  <c r="H564" i="3"/>
  <c r="I565" i="3"/>
  <c r="I562" i="3"/>
  <c r="F582" i="3"/>
  <c r="F563" i="3"/>
  <c r="J369" i="3"/>
  <c r="I309" i="2"/>
  <c r="I314" i="2"/>
  <c r="I332" i="2" s="1"/>
  <c r="I307" i="2"/>
  <c r="I312" i="2"/>
  <c r="I308" i="2"/>
  <c r="I313" i="2"/>
  <c r="L389" i="1"/>
  <c r="K397" i="1"/>
  <c r="J397" i="1"/>
  <c r="K396" i="1"/>
  <c r="J396" i="1"/>
  <c r="J408" i="1"/>
  <c r="J406" i="1"/>
  <c r="J405" i="1"/>
  <c r="F569" i="3" l="1" a="1"/>
  <c r="F569" i="3" s="1"/>
  <c r="H579" i="3" s="1" a="1"/>
  <c r="F567" i="3"/>
  <c r="G567" i="3" s="1"/>
  <c r="L309" i="2"/>
  <c r="M309" i="2" s="1"/>
  <c r="I326" i="2"/>
  <c r="I317" i="2"/>
  <c r="I330" i="2"/>
  <c r="K318" i="2"/>
  <c r="J318" i="2"/>
  <c r="I318" i="2"/>
  <c r="I328" i="2"/>
  <c r="I327" i="2"/>
  <c r="I316" i="2"/>
  <c r="K317" i="2"/>
  <c r="I331" i="2"/>
  <c r="J316" i="2"/>
  <c r="J317" i="2"/>
  <c r="K316" i="2"/>
  <c r="J399" i="1"/>
  <c r="K399" i="1" s="1"/>
  <c r="F584" i="3" l="1"/>
  <c r="H579" i="3"/>
  <c r="F583" i="3" s="1"/>
  <c r="F585" i="3"/>
  <c r="F586" i="3"/>
  <c r="L377" i="3"/>
  <c r="M379" i="3"/>
  <c r="J382" i="3"/>
  <c r="L384" i="3" s="1"/>
  <c r="M378" i="3"/>
  <c r="N378" i="3"/>
  <c r="N379" i="3"/>
  <c r="N380" i="3"/>
  <c r="O380" i="3"/>
  <c r="M380" i="3"/>
  <c r="J377" i="3"/>
  <c r="O379" i="3"/>
  <c r="O378" i="3"/>
  <c r="L378" i="3"/>
  <c r="L379" i="3"/>
  <c r="L380" i="3"/>
  <c r="J380" i="3"/>
  <c r="J379" i="3"/>
  <c r="M377" i="3"/>
  <c r="N377" i="3"/>
  <c r="J378" i="3"/>
  <c r="O377" i="3"/>
  <c r="I320" i="2"/>
  <c r="J320" i="2" s="1"/>
  <c r="I322" i="2" a="1"/>
  <c r="K401" i="1"/>
  <c r="J402" i="1"/>
  <c r="J401" i="1"/>
  <c r="L408" i="1" s="1"/>
  <c r="J411" i="1" s="1"/>
  <c r="J414" i="1" s="1"/>
  <c r="K402" i="1"/>
  <c r="L409" i="1" l="1"/>
  <c r="J412" i="1" s="1"/>
  <c r="F597" i="3"/>
  <c r="F591" i="3"/>
  <c r="F590" i="3"/>
  <c r="F596" i="3"/>
  <c r="F618" i="3" s="1"/>
  <c r="F588" i="3"/>
  <c r="F594" i="3"/>
  <c r="F589" i="3"/>
  <c r="F595" i="3"/>
  <c r="O385" i="3"/>
  <c r="M387" i="3"/>
  <c r="N385" i="3"/>
  <c r="O386" i="3"/>
  <c r="N387" i="3"/>
  <c r="O384" i="3"/>
  <c r="O387" i="3"/>
  <c r="N386" i="3"/>
  <c r="M384" i="3"/>
  <c r="N384" i="3"/>
  <c r="N322" i="2"/>
  <c r="O322" i="2"/>
  <c r="M324" i="2"/>
  <c r="L385" i="3"/>
  <c r="L387" i="3"/>
  <c r="L386" i="3"/>
  <c r="M386" i="3"/>
  <c r="M385" i="3"/>
  <c r="J397" i="3"/>
  <c r="J396" i="3"/>
  <c r="J395" i="3"/>
  <c r="M323" i="2"/>
  <c r="O323" i="2"/>
  <c r="I322" i="2"/>
  <c r="M331" i="2"/>
  <c r="M332" i="2"/>
  <c r="N323" i="2"/>
  <c r="N324" i="2"/>
  <c r="O324" i="2"/>
  <c r="M322" i="2"/>
  <c r="J419" i="1"/>
  <c r="J432" i="1" s="1"/>
  <c r="J415" i="1"/>
  <c r="L415" i="1" s="1"/>
  <c r="J420" i="1"/>
  <c r="J435" i="1" s="1"/>
  <c r="J434" i="1"/>
  <c r="J423" i="1" l="1"/>
  <c r="K423" i="1"/>
  <c r="J422" i="1"/>
  <c r="J431" i="1"/>
  <c r="K422" i="1"/>
  <c r="H591" i="3"/>
  <c r="H601" i="3"/>
  <c r="G599" i="3"/>
  <c r="H599" i="3"/>
  <c r="G600" i="3"/>
  <c r="H600" i="3"/>
  <c r="F614" i="3"/>
  <c r="F616" i="3"/>
  <c r="G601" i="3"/>
  <c r="H602" i="3"/>
  <c r="F599" i="3"/>
  <c r="F612" i="3"/>
  <c r="F613" i="3"/>
  <c r="I601" i="3"/>
  <c r="F611" i="3"/>
  <c r="G602" i="3"/>
  <c r="I600" i="3"/>
  <c r="F601" i="3"/>
  <c r="F602" i="3"/>
  <c r="F617" i="3"/>
  <c r="I599" i="3"/>
  <c r="F600" i="3"/>
  <c r="F619" i="3"/>
  <c r="I602" i="3"/>
  <c r="J394" i="3"/>
  <c r="K330" i="2" a="1"/>
  <c r="M330" i="2"/>
  <c r="J425" i="1"/>
  <c r="K425" i="1" s="1"/>
  <c r="F604" i="3" l="1"/>
  <c r="G604" i="3" s="1"/>
  <c r="F606" i="3" a="1"/>
  <c r="F606" i="3" s="1"/>
  <c r="H616" i="3" s="1" a="1"/>
  <c r="K330" i="2"/>
  <c r="I334" i="2" s="1"/>
  <c r="I336" i="2"/>
  <c r="I335" i="2"/>
  <c r="K427" i="1"/>
  <c r="J427" i="1"/>
  <c r="L434" i="1" s="1"/>
  <c r="J437" i="1" s="1"/>
  <c r="J428" i="1"/>
  <c r="K428" i="1"/>
  <c r="L435" i="1" s="1"/>
  <c r="J438" i="1" s="1"/>
  <c r="H616" i="3" l="1"/>
  <c r="F620" i="3" s="1"/>
  <c r="F622" i="3"/>
  <c r="F621" i="3"/>
  <c r="F623" i="3"/>
  <c r="J406" i="3"/>
  <c r="I345" i="2"/>
  <c r="I363" i="2" s="1"/>
  <c r="I340" i="2"/>
  <c r="I339" i="2"/>
  <c r="I344" i="2"/>
  <c r="I338" i="2"/>
  <c r="I343" i="2"/>
  <c r="J446" i="1"/>
  <c r="J461" i="1" s="1"/>
  <c r="J441" i="1"/>
  <c r="J445" i="1"/>
  <c r="J440" i="1"/>
  <c r="L441" i="1" l="1"/>
  <c r="F634" i="3"/>
  <c r="F628" i="3"/>
  <c r="F626" i="3"/>
  <c r="F632" i="3"/>
  <c r="F627" i="3"/>
  <c r="F633" i="3"/>
  <c r="F655" i="3" s="1"/>
  <c r="F625" i="3"/>
  <c r="F631" i="3"/>
  <c r="L340" i="2"/>
  <c r="M340" i="2" s="1"/>
  <c r="I349" i="2"/>
  <c r="I361" i="2"/>
  <c r="I359" i="2"/>
  <c r="J349" i="2"/>
  <c r="I358" i="2"/>
  <c r="K349" i="2"/>
  <c r="I347" i="2"/>
  <c r="I357" i="2"/>
  <c r="I348" i="2"/>
  <c r="J348" i="2"/>
  <c r="I362" i="2"/>
  <c r="K348" i="2"/>
  <c r="K347" i="2"/>
  <c r="J347" i="2"/>
  <c r="K449" i="1"/>
  <c r="J449" i="1"/>
  <c r="K448" i="1"/>
  <c r="J448" i="1"/>
  <c r="J460" i="1"/>
  <c r="J458" i="1"/>
  <c r="J457" i="1"/>
  <c r="H628" i="3" l="1"/>
  <c r="F638" i="3"/>
  <c r="F654" i="3"/>
  <c r="F639" i="3"/>
  <c r="G636" i="3"/>
  <c r="F653" i="3"/>
  <c r="G638" i="3"/>
  <c r="F648" i="3"/>
  <c r="H636" i="3"/>
  <c r="I638" i="3"/>
  <c r="F650" i="3"/>
  <c r="I637" i="3"/>
  <c r="F636" i="3"/>
  <c r="G637" i="3"/>
  <c r="H638" i="3"/>
  <c r="F649" i="3"/>
  <c r="F651" i="3"/>
  <c r="G639" i="3"/>
  <c r="H637" i="3"/>
  <c r="H639" i="3"/>
  <c r="F656" i="3"/>
  <c r="I636" i="3"/>
  <c r="I639" i="3"/>
  <c r="F637" i="3"/>
  <c r="L415" i="3"/>
  <c r="L416" i="3"/>
  <c r="L417" i="3"/>
  <c r="N414" i="3"/>
  <c r="M414" i="3"/>
  <c r="J415" i="3"/>
  <c r="O414" i="3"/>
  <c r="J416" i="3"/>
  <c r="J417" i="3"/>
  <c r="J414" i="3"/>
  <c r="N417" i="3"/>
  <c r="O417" i="3"/>
  <c r="O415" i="3"/>
  <c r="M416" i="3"/>
  <c r="N416" i="3"/>
  <c r="J419" i="3"/>
  <c r="O416" i="3"/>
  <c r="M417" i="3"/>
  <c r="M415" i="3"/>
  <c r="N415" i="3"/>
  <c r="L414" i="3"/>
  <c r="I351" i="2"/>
  <c r="J351" i="2" s="1"/>
  <c r="I353" i="2" a="1"/>
  <c r="J451" i="1"/>
  <c r="K451" i="1" s="1"/>
  <c r="M354" i="2" l="1"/>
  <c r="M355" i="2"/>
  <c r="F641" i="3"/>
  <c r="G641" i="3" s="1"/>
  <c r="F643" i="3" a="1"/>
  <c r="F643" i="3" s="1"/>
  <c r="H653" i="3" s="1" a="1"/>
  <c r="F660" i="3" s="1"/>
  <c r="L421" i="3"/>
  <c r="N422" i="3"/>
  <c r="M353" i="2"/>
  <c r="N353" i="2"/>
  <c r="O353" i="2"/>
  <c r="M423" i="3"/>
  <c r="O422" i="3"/>
  <c r="O424" i="3"/>
  <c r="N424" i="3"/>
  <c r="O421" i="3"/>
  <c r="M421" i="3"/>
  <c r="M422" i="3"/>
  <c r="M424" i="3"/>
  <c r="O423" i="3"/>
  <c r="N421" i="3"/>
  <c r="L424" i="3"/>
  <c r="N423" i="3"/>
  <c r="L423" i="3"/>
  <c r="J434" i="3"/>
  <c r="J432" i="3"/>
  <c r="J433" i="3"/>
  <c r="L422" i="3"/>
  <c r="N354" i="2"/>
  <c r="I353" i="2"/>
  <c r="M363" i="2"/>
  <c r="M362" i="2"/>
  <c r="O355" i="2"/>
  <c r="O354" i="2"/>
  <c r="N355" i="2"/>
  <c r="J453" i="1"/>
  <c r="J454" i="1"/>
  <c r="K454" i="1"/>
  <c r="L461" i="1" s="1"/>
  <c r="J464" i="1" s="1"/>
  <c r="K453" i="1"/>
  <c r="L460" i="1" s="1"/>
  <c r="J463" i="1" s="1"/>
  <c r="F665" i="3" l="1"/>
  <c r="F671" i="3"/>
  <c r="F658" i="3"/>
  <c r="H653" i="3"/>
  <c r="F657" i="3" s="1"/>
  <c r="F659" i="3"/>
  <c r="J431" i="3"/>
  <c r="K361" i="2" a="1"/>
  <c r="M361" i="2"/>
  <c r="J471" i="1"/>
  <c r="J466" i="1"/>
  <c r="J467" i="1"/>
  <c r="J472" i="1"/>
  <c r="J487" i="1" s="1"/>
  <c r="J486" i="1"/>
  <c r="J484" i="1"/>
  <c r="J483" i="1" l="1"/>
  <c r="L467" i="1"/>
  <c r="K475" i="1"/>
  <c r="F664" i="3"/>
  <c r="F670" i="3"/>
  <c r="F692" i="3" s="1"/>
  <c r="F662" i="3"/>
  <c r="F668" i="3"/>
  <c r="F663" i="3"/>
  <c r="F669" i="3"/>
  <c r="F674" i="3"/>
  <c r="F693" i="3"/>
  <c r="I676" i="3"/>
  <c r="I673" i="3"/>
  <c r="K361" i="2"/>
  <c r="I365" i="2" s="1"/>
  <c r="I367" i="2"/>
  <c r="I366" i="2"/>
  <c r="K474" i="1"/>
  <c r="J474" i="1"/>
  <c r="J475" i="1"/>
  <c r="J477" i="1" s="1"/>
  <c r="F676" i="3" l="1"/>
  <c r="F675" i="3"/>
  <c r="F691" i="3"/>
  <c r="F688" i="3"/>
  <c r="G675" i="3"/>
  <c r="G676" i="3"/>
  <c r="G673" i="3"/>
  <c r="H673" i="3"/>
  <c r="F690" i="3"/>
  <c r="G674" i="3"/>
  <c r="I674" i="3"/>
  <c r="I675" i="3"/>
  <c r="F673" i="3"/>
  <c r="H674" i="3"/>
  <c r="F686" i="3"/>
  <c r="F685" i="3"/>
  <c r="H675" i="3"/>
  <c r="H676" i="3"/>
  <c r="F687" i="3"/>
  <c r="H665" i="3"/>
  <c r="J443" i="3"/>
  <c r="I370" i="2"/>
  <c r="I375" i="2"/>
  <c r="I376" i="2"/>
  <c r="I394" i="2" s="1"/>
  <c r="I371" i="2"/>
  <c r="I369" i="2"/>
  <c r="I374" i="2"/>
  <c r="K477" i="1"/>
  <c r="K479" i="1"/>
  <c r="J479" i="1"/>
  <c r="L486" i="1" s="1"/>
  <c r="J489" i="1" s="1"/>
  <c r="J492" i="1" s="1"/>
  <c r="K480" i="1"/>
  <c r="J480" i="1"/>
  <c r="L487" i="1" s="1"/>
  <c r="J490" i="1" s="1"/>
  <c r="L371" i="2" l="1"/>
  <c r="M371" i="2" s="1"/>
  <c r="F678" i="3"/>
  <c r="G678" i="3" s="1"/>
  <c r="F680" i="3" a="1"/>
  <c r="F680" i="3" s="1"/>
  <c r="H690" i="3" s="1" a="1"/>
  <c r="F695" i="3" s="1"/>
  <c r="I389" i="2"/>
  <c r="I378" i="2"/>
  <c r="I390" i="2"/>
  <c r="J380" i="2"/>
  <c r="I388" i="2"/>
  <c r="I379" i="2"/>
  <c r="K380" i="2"/>
  <c r="I380" i="2"/>
  <c r="I392" i="2"/>
  <c r="K379" i="2"/>
  <c r="J379" i="2"/>
  <c r="J378" i="2"/>
  <c r="K378" i="2"/>
  <c r="I393" i="2"/>
  <c r="J497" i="1"/>
  <c r="J498" i="1"/>
  <c r="J513" i="1" s="1"/>
  <c r="J493" i="1"/>
  <c r="L493" i="1" s="1"/>
  <c r="K501" i="1"/>
  <c r="J501" i="1"/>
  <c r="K500" i="1"/>
  <c r="J500" i="1"/>
  <c r="J512" i="1"/>
  <c r="J510" i="1"/>
  <c r="J509" i="1"/>
  <c r="F706" i="3" l="1"/>
  <c r="F700" i="3"/>
  <c r="F697" i="3"/>
  <c r="H690" i="3"/>
  <c r="F694" i="3" s="1"/>
  <c r="F696" i="3"/>
  <c r="J454" i="3"/>
  <c r="L454" i="3"/>
  <c r="L452" i="3"/>
  <c r="L453" i="3"/>
  <c r="L451" i="3"/>
  <c r="M451" i="3"/>
  <c r="N451" i="3"/>
  <c r="O451" i="3"/>
  <c r="J452" i="3"/>
  <c r="O452" i="3"/>
  <c r="O454" i="3"/>
  <c r="J451" i="3"/>
  <c r="M453" i="3"/>
  <c r="M452" i="3"/>
  <c r="N452" i="3"/>
  <c r="N453" i="3"/>
  <c r="M454" i="3"/>
  <c r="N454" i="3"/>
  <c r="J456" i="3"/>
  <c r="O453" i="3"/>
  <c r="J453" i="3"/>
  <c r="I384" i="2" a="1"/>
  <c r="I382" i="2"/>
  <c r="J382" i="2" s="1"/>
  <c r="J503" i="1"/>
  <c r="K503" i="1" s="1"/>
  <c r="F701" i="3" l="1"/>
  <c r="F707" i="3"/>
  <c r="F729" i="3" s="1"/>
  <c r="F699" i="3"/>
  <c r="F705" i="3"/>
  <c r="F708" i="3"/>
  <c r="F702" i="3"/>
  <c r="F728" i="3"/>
  <c r="F712" i="3"/>
  <c r="F713" i="3"/>
  <c r="O461" i="3"/>
  <c r="O459" i="3"/>
  <c r="O458" i="3"/>
  <c r="M460" i="3"/>
  <c r="M459" i="3"/>
  <c r="J471" i="3"/>
  <c r="J470" i="3"/>
  <c r="J469" i="3"/>
  <c r="M458" i="3"/>
  <c r="N461" i="3"/>
  <c r="L460" i="3"/>
  <c r="M461" i="3"/>
  <c r="L459" i="3"/>
  <c r="O460" i="3"/>
  <c r="N460" i="3"/>
  <c r="L461" i="3"/>
  <c r="N458" i="3"/>
  <c r="L458" i="3"/>
  <c r="N459" i="3"/>
  <c r="M386" i="2"/>
  <c r="N386" i="2"/>
  <c r="M385" i="2"/>
  <c r="O385" i="2"/>
  <c r="M384" i="2"/>
  <c r="N385" i="2"/>
  <c r="I384" i="2"/>
  <c r="M393" i="2"/>
  <c r="M394" i="2"/>
  <c r="O384" i="2"/>
  <c r="O386" i="2"/>
  <c r="N384" i="2"/>
  <c r="K506" i="1"/>
  <c r="J506" i="1"/>
  <c r="L513" i="1" s="1"/>
  <c r="J516" i="1" s="1"/>
  <c r="J519" i="1" s="1"/>
  <c r="K505" i="1"/>
  <c r="J505" i="1"/>
  <c r="L512" i="1" s="1"/>
  <c r="J515" i="1" s="1"/>
  <c r="J518" i="1" s="1"/>
  <c r="J524" i="1" l="1"/>
  <c r="J539" i="1" s="1"/>
  <c r="F730" i="3"/>
  <c r="I710" i="3"/>
  <c r="I713" i="3"/>
  <c r="F711" i="3"/>
  <c r="F725" i="3"/>
  <c r="F722" i="3"/>
  <c r="H710" i="3"/>
  <c r="H713" i="3"/>
  <c r="I711" i="3"/>
  <c r="G710" i="3"/>
  <c r="H711" i="3"/>
  <c r="G712" i="3"/>
  <c r="G713" i="3"/>
  <c r="H712" i="3"/>
  <c r="F723" i="3"/>
  <c r="F710" i="3"/>
  <c r="F727" i="3"/>
  <c r="I712" i="3"/>
  <c r="G711" i="3"/>
  <c r="F724" i="3"/>
  <c r="H702" i="3"/>
  <c r="J468" i="3"/>
  <c r="K392" i="2" a="1"/>
  <c r="M392" i="2"/>
  <c r="J523" i="1"/>
  <c r="J538" i="1"/>
  <c r="J536" i="1"/>
  <c r="J535" i="1"/>
  <c r="K527" i="1"/>
  <c r="J527" i="1"/>
  <c r="K526" i="1"/>
  <c r="J526" i="1"/>
  <c r="L519" i="1"/>
  <c r="F715" i="3" l="1"/>
  <c r="G715" i="3" s="1"/>
  <c r="F717" i="3" a="1"/>
  <c r="F717" i="3" s="1"/>
  <c r="H727" i="3" s="1" a="1"/>
  <c r="F734" i="3" s="1"/>
  <c r="I397" i="2"/>
  <c r="K392" i="2"/>
  <c r="I396" i="2" s="1"/>
  <c r="I398" i="2"/>
  <c r="J529" i="1"/>
  <c r="K529" i="1" s="1"/>
  <c r="F739" i="3" l="1"/>
  <c r="F745" i="3"/>
  <c r="F732" i="3"/>
  <c r="H727" i="3"/>
  <c r="F731" i="3" s="1"/>
  <c r="F733" i="3"/>
  <c r="I400" i="2"/>
  <c r="I405" i="2"/>
  <c r="I407" i="2"/>
  <c r="I425" i="2" s="1"/>
  <c r="I402" i="2"/>
  <c r="I401" i="2"/>
  <c r="I406" i="2"/>
  <c r="K532" i="1"/>
  <c r="J531" i="1"/>
  <c r="J532" i="1"/>
  <c r="L539" i="1" s="1"/>
  <c r="J542" i="1" s="1"/>
  <c r="K531" i="1"/>
  <c r="F736" i="3" l="1"/>
  <c r="F742" i="3"/>
  <c r="F743" i="3"/>
  <c r="F737" i="3"/>
  <c r="F767" i="3"/>
  <c r="I750" i="3"/>
  <c r="F748" i="3"/>
  <c r="I747" i="3"/>
  <c r="F744" i="3"/>
  <c r="F766" i="3" s="1"/>
  <c r="F738" i="3"/>
  <c r="J480" i="3"/>
  <c r="I424" i="2"/>
  <c r="J410" i="2"/>
  <c r="K409" i="2"/>
  <c r="K410" i="2"/>
  <c r="J409" i="2"/>
  <c r="J411" i="2"/>
  <c r="I419" i="2"/>
  <c r="I411" i="2"/>
  <c r="I410" i="2"/>
  <c r="I421" i="2"/>
  <c r="I420" i="2"/>
  <c r="I423" i="2"/>
  <c r="I409" i="2"/>
  <c r="K411" i="2"/>
  <c r="L402" i="2"/>
  <c r="M402" i="2" s="1"/>
  <c r="J550" i="1"/>
  <c r="J565" i="1" s="1"/>
  <c r="J545" i="1"/>
  <c r="L538" i="1"/>
  <c r="J541" i="1" s="1"/>
  <c r="F765" i="3" l="1"/>
  <c r="F750" i="3"/>
  <c r="F749" i="3"/>
  <c r="F762" i="3"/>
  <c r="F759" i="3"/>
  <c r="F761" i="3"/>
  <c r="I748" i="3"/>
  <c r="G747" i="3"/>
  <c r="H747" i="3"/>
  <c r="G748" i="3"/>
  <c r="G749" i="3"/>
  <c r="H750" i="3"/>
  <c r="F760" i="3"/>
  <c r="G750" i="3"/>
  <c r="F764" i="3"/>
  <c r="F747" i="3"/>
  <c r="H749" i="3"/>
  <c r="I749" i="3"/>
  <c r="H748" i="3"/>
  <c r="H739" i="3"/>
  <c r="M490" i="3"/>
  <c r="N490" i="3"/>
  <c r="O489" i="3"/>
  <c r="O491" i="3"/>
  <c r="J493" i="3"/>
  <c r="M491" i="3"/>
  <c r="O490" i="3"/>
  <c r="N489" i="3"/>
  <c r="J488" i="3"/>
  <c r="M489" i="3"/>
  <c r="N491" i="3"/>
  <c r="L488" i="3"/>
  <c r="J489" i="3"/>
  <c r="O488" i="3"/>
  <c r="N488" i="3"/>
  <c r="M488" i="3"/>
  <c r="L490" i="3"/>
  <c r="L491" i="3"/>
  <c r="L489" i="3"/>
  <c r="J491" i="3"/>
  <c r="J490" i="3"/>
  <c r="I413" i="2"/>
  <c r="J413" i="2" s="1"/>
  <c r="I415" i="2" a="1"/>
  <c r="J549" i="1"/>
  <c r="J544" i="1"/>
  <c r="L545" i="1" s="1"/>
  <c r="M417" i="2" l="1"/>
  <c r="M415" i="2"/>
  <c r="F752" i="3"/>
  <c r="G752" i="3" s="1"/>
  <c r="F754" i="3" a="1"/>
  <c r="F754" i="3" s="1"/>
  <c r="H764" i="3" s="1" a="1"/>
  <c r="M416" i="2"/>
  <c r="O415" i="2"/>
  <c r="N415" i="2"/>
  <c r="O495" i="3"/>
  <c r="N498" i="3"/>
  <c r="O497" i="3"/>
  <c r="L495" i="3"/>
  <c r="M496" i="3"/>
  <c r="N496" i="3"/>
  <c r="M498" i="3"/>
  <c r="L496" i="3"/>
  <c r="L498" i="3"/>
  <c r="J507" i="3"/>
  <c r="J506" i="3"/>
  <c r="J508" i="3"/>
  <c r="L497" i="3"/>
  <c r="O498" i="3"/>
  <c r="O496" i="3"/>
  <c r="M495" i="3"/>
  <c r="N497" i="3"/>
  <c r="N495" i="3"/>
  <c r="M497" i="3"/>
  <c r="N417" i="2"/>
  <c r="O417" i="2"/>
  <c r="I415" i="2"/>
  <c r="M424" i="2"/>
  <c r="M425" i="2"/>
  <c r="O416" i="2"/>
  <c r="N416" i="2"/>
  <c r="K553" i="1"/>
  <c r="J553" i="1"/>
  <c r="K552" i="1"/>
  <c r="J552" i="1"/>
  <c r="J564" i="1"/>
  <c r="J562" i="1"/>
  <c r="J561" i="1"/>
  <c r="H764" i="3" l="1"/>
  <c r="F768" i="3" s="1"/>
  <c r="F770" i="3"/>
  <c r="F771" i="3"/>
  <c r="F769" i="3"/>
  <c r="J505" i="3"/>
  <c r="K423" i="2" a="1"/>
  <c r="M423" i="2"/>
  <c r="J555" i="1"/>
  <c r="K555" i="1" s="1"/>
  <c r="F774" i="3" l="1"/>
  <c r="F780" i="3"/>
  <c r="F782" i="3"/>
  <c r="F776" i="3"/>
  <c r="F775" i="3"/>
  <c r="F781" i="3"/>
  <c r="F803" i="3" s="1"/>
  <c r="F779" i="3"/>
  <c r="F773" i="3"/>
  <c r="K423" i="2"/>
  <c r="I427" i="2" s="1"/>
  <c r="I429" i="2"/>
  <c r="I428" i="2"/>
  <c r="J557" i="1"/>
  <c r="J558" i="1"/>
  <c r="K557" i="1"/>
  <c r="L564" i="1" s="1"/>
  <c r="J567" i="1" s="1"/>
  <c r="K558" i="1"/>
  <c r="H776" i="3" l="1"/>
  <c r="F785" i="3"/>
  <c r="I787" i="3"/>
  <c r="I784" i="3"/>
  <c r="F804" i="3"/>
  <c r="H786" i="3"/>
  <c r="G784" i="3"/>
  <c r="F784" i="3"/>
  <c r="F801" i="3"/>
  <c r="I786" i="3"/>
  <c r="F796" i="3"/>
  <c r="H784" i="3"/>
  <c r="F797" i="3"/>
  <c r="G785" i="3"/>
  <c r="G787" i="3"/>
  <c r="I785" i="3"/>
  <c r="H785" i="3"/>
  <c r="F799" i="3"/>
  <c r="H787" i="3"/>
  <c r="F798" i="3"/>
  <c r="G786" i="3"/>
  <c r="F787" i="3"/>
  <c r="F786" i="3"/>
  <c r="F802" i="3"/>
  <c r="I437" i="2"/>
  <c r="I432" i="2"/>
  <c r="I438" i="2"/>
  <c r="I456" i="2" s="1"/>
  <c r="I433" i="2"/>
  <c r="I431" i="2"/>
  <c r="L433" i="2" s="1"/>
  <c r="M433" i="2" s="1"/>
  <c r="I436" i="2"/>
  <c r="J570" i="1"/>
  <c r="J575" i="1"/>
  <c r="L565" i="1"/>
  <c r="J568" i="1" s="1"/>
  <c r="F789" i="3" l="1"/>
  <c r="G789" i="3" s="1"/>
  <c r="F791" i="3" a="1"/>
  <c r="F791" i="3" s="1"/>
  <c r="H801" i="3" s="1" a="1"/>
  <c r="J517" i="3"/>
  <c r="J442" i="2"/>
  <c r="I450" i="2"/>
  <c r="I442" i="2"/>
  <c r="K442" i="2"/>
  <c r="I451" i="2"/>
  <c r="I441" i="2"/>
  <c r="I440" i="2"/>
  <c r="I452" i="2"/>
  <c r="I454" i="2"/>
  <c r="I455" i="2"/>
  <c r="K440" i="2"/>
  <c r="K441" i="2"/>
  <c r="J440" i="2"/>
  <c r="J441" i="2"/>
  <c r="J571" i="1"/>
  <c r="J576" i="1"/>
  <c r="J591" i="1" s="1"/>
  <c r="J590" i="1"/>
  <c r="J588" i="1"/>
  <c r="J587" i="1"/>
  <c r="K579" i="1"/>
  <c r="J579" i="1"/>
  <c r="K578" i="1"/>
  <c r="J578" i="1"/>
  <c r="L571" i="1"/>
  <c r="F808" i="3" l="1"/>
  <c r="H801" i="3"/>
  <c r="F805" i="3" s="1"/>
  <c r="F807" i="3"/>
  <c r="F806" i="3"/>
  <c r="M528" i="3"/>
  <c r="M527" i="3"/>
  <c r="N526" i="3"/>
  <c r="N528" i="3"/>
  <c r="N527" i="3"/>
  <c r="O528" i="3"/>
  <c r="O526" i="3"/>
  <c r="J530" i="3"/>
  <c r="O527" i="3"/>
  <c r="J525" i="3"/>
  <c r="M526" i="3"/>
  <c r="L526" i="3"/>
  <c r="L528" i="3"/>
  <c r="L527" i="3"/>
  <c r="J527" i="3"/>
  <c r="L525" i="3"/>
  <c r="M525" i="3"/>
  <c r="N525" i="3"/>
  <c r="J526" i="3"/>
  <c r="O525" i="3"/>
  <c r="J528" i="3"/>
  <c r="I444" i="2"/>
  <c r="J444" i="2" s="1"/>
  <c r="I446" i="2" a="1"/>
  <c r="J581" i="1"/>
  <c r="K581" i="1" s="1"/>
  <c r="L535" i="3" l="1"/>
  <c r="F811" i="3"/>
  <c r="F817" i="3"/>
  <c r="F818" i="3"/>
  <c r="F840" i="3" s="1"/>
  <c r="F812" i="3"/>
  <c r="F810" i="3"/>
  <c r="F816" i="3"/>
  <c r="F813" i="3"/>
  <c r="F819" i="3"/>
  <c r="M446" i="2"/>
  <c r="M447" i="2"/>
  <c r="M448" i="2"/>
  <c r="L534" i="3"/>
  <c r="M533" i="3"/>
  <c r="L533" i="3"/>
  <c r="O534" i="3"/>
  <c r="O532" i="3"/>
  <c r="N532" i="3"/>
  <c r="N534" i="3"/>
  <c r="J544" i="3"/>
  <c r="J543" i="3"/>
  <c r="J545" i="3"/>
  <c r="O535" i="3"/>
  <c r="M532" i="3"/>
  <c r="N535" i="3"/>
  <c r="N533" i="3"/>
  <c r="O533" i="3"/>
  <c r="M534" i="3"/>
  <c r="L532" i="3"/>
  <c r="M535" i="3"/>
  <c r="I446" i="2"/>
  <c r="M455" i="2"/>
  <c r="M456" i="2"/>
  <c r="O447" i="2"/>
  <c r="N448" i="2"/>
  <c r="N447" i="2"/>
  <c r="O448" i="2"/>
  <c r="O446" i="2"/>
  <c r="N446" i="2"/>
  <c r="J584" i="1"/>
  <c r="J583" i="1"/>
  <c r="L590" i="1" s="1"/>
  <c r="J593" i="1" s="1"/>
  <c r="K583" i="1"/>
  <c r="K584" i="1"/>
  <c r="L591" i="1" l="1"/>
  <c r="J594" i="1" s="1"/>
  <c r="H813" i="3"/>
  <c r="F824" i="3"/>
  <c r="F839" i="3"/>
  <c r="F823" i="3"/>
  <c r="F822" i="3"/>
  <c r="I821" i="3"/>
  <c r="I824" i="3"/>
  <c r="F841" i="3"/>
  <c r="F838" i="3"/>
  <c r="H824" i="3"/>
  <c r="H821" i="3"/>
  <c r="F821" i="3"/>
  <c r="F835" i="3"/>
  <c r="G822" i="3"/>
  <c r="G824" i="3"/>
  <c r="I822" i="3"/>
  <c r="F836" i="3"/>
  <c r="G821" i="3"/>
  <c r="F834" i="3"/>
  <c r="F833" i="3"/>
  <c r="H822" i="3"/>
  <c r="I823" i="3"/>
  <c r="H823" i="3"/>
  <c r="G823" i="3"/>
  <c r="J542" i="3"/>
  <c r="K454" i="2" a="1"/>
  <c r="M454" i="2"/>
  <c r="J602" i="1"/>
  <c r="J617" i="1" s="1"/>
  <c r="J597" i="1"/>
  <c r="J601" i="1"/>
  <c r="J596" i="1"/>
  <c r="L597" i="1" s="1"/>
  <c r="F828" i="3" l="1" a="1"/>
  <c r="F828" i="3" s="1"/>
  <c r="H838" i="3" s="1" a="1"/>
  <c r="F845" i="3" s="1"/>
  <c r="F826" i="3"/>
  <c r="G826" i="3" s="1"/>
  <c r="I459" i="2"/>
  <c r="K454" i="2"/>
  <c r="I458" i="2" s="1"/>
  <c r="I460" i="2"/>
  <c r="K605" i="1"/>
  <c r="J605" i="1"/>
  <c r="K604" i="1"/>
  <c r="J604" i="1"/>
  <c r="J616" i="1"/>
  <c r="J614" i="1"/>
  <c r="J613" i="1"/>
  <c r="F856" i="3" l="1"/>
  <c r="F850" i="3"/>
  <c r="F843" i="3"/>
  <c r="H838" i="3"/>
  <c r="F842" i="3" s="1"/>
  <c r="F844" i="3"/>
  <c r="J554" i="3"/>
  <c r="I467" i="2"/>
  <c r="I462" i="2"/>
  <c r="I464" i="2"/>
  <c r="I469" i="2"/>
  <c r="I487" i="2" s="1"/>
  <c r="I468" i="2"/>
  <c r="I463" i="2"/>
  <c r="J607" i="1"/>
  <c r="K607" i="1" s="1"/>
  <c r="F854" i="3" l="1"/>
  <c r="F848" i="3"/>
  <c r="F855" i="3"/>
  <c r="F877" i="3" s="1"/>
  <c r="F849" i="3"/>
  <c r="F847" i="3"/>
  <c r="H850" i="3" s="1"/>
  <c r="F853" i="3"/>
  <c r="F860" i="3"/>
  <c r="F859" i="3"/>
  <c r="I858" i="3"/>
  <c r="F878" i="3"/>
  <c r="I861" i="3"/>
  <c r="L464" i="2"/>
  <c r="M464" i="2" s="1"/>
  <c r="I486" i="2"/>
  <c r="K472" i="2"/>
  <c r="J472" i="2"/>
  <c r="K471" i="2"/>
  <c r="J471" i="2"/>
  <c r="J473" i="2"/>
  <c r="K473" i="2"/>
  <c r="I481" i="2"/>
  <c r="I473" i="2"/>
  <c r="I471" i="2"/>
  <c r="I485" i="2"/>
  <c r="I483" i="2"/>
  <c r="I472" i="2"/>
  <c r="I482" i="2"/>
  <c r="J610" i="1"/>
  <c r="J609" i="1"/>
  <c r="K610" i="1"/>
  <c r="K609" i="1"/>
  <c r="L617" i="1" l="1"/>
  <c r="J620" i="1" s="1"/>
  <c r="H859" i="3"/>
  <c r="I859" i="3"/>
  <c r="G858" i="3"/>
  <c r="H860" i="3"/>
  <c r="I860" i="3"/>
  <c r="F871" i="3"/>
  <c r="H861" i="3"/>
  <c r="H858" i="3"/>
  <c r="F870" i="3"/>
  <c r="F875" i="3"/>
  <c r="G860" i="3"/>
  <c r="G859" i="3"/>
  <c r="F872" i="3"/>
  <c r="F858" i="3"/>
  <c r="G861" i="3"/>
  <c r="F873" i="3"/>
  <c r="F861" i="3"/>
  <c r="F876" i="3"/>
  <c r="J564" i="3"/>
  <c r="L563" i="3"/>
  <c r="L565" i="3"/>
  <c r="L564" i="3"/>
  <c r="L562" i="3"/>
  <c r="J565" i="3"/>
  <c r="M565" i="3"/>
  <c r="N565" i="3"/>
  <c r="J567" i="3"/>
  <c r="M564" i="3"/>
  <c r="M563" i="3"/>
  <c r="O563" i="3"/>
  <c r="N563" i="3"/>
  <c r="J562" i="3"/>
  <c r="N564" i="3"/>
  <c r="O564" i="3"/>
  <c r="O565" i="3"/>
  <c r="J563" i="3"/>
  <c r="O562" i="3"/>
  <c r="N562" i="3"/>
  <c r="M562" i="3"/>
  <c r="I477" i="2" a="1"/>
  <c r="I475" i="2"/>
  <c r="J475" i="2" s="1"/>
  <c r="L616" i="1"/>
  <c r="J619" i="1" s="1"/>
  <c r="J622" i="1" s="1"/>
  <c r="L623" i="1" s="1"/>
  <c r="J623" i="1"/>
  <c r="J628" i="1"/>
  <c r="J643" i="1" s="1"/>
  <c r="J627" i="1" l="1"/>
  <c r="F865" i="3" a="1"/>
  <c r="F865" i="3" s="1"/>
  <c r="H875" i="3" s="1" a="1"/>
  <c r="F880" i="3" s="1"/>
  <c r="F863" i="3"/>
  <c r="G863" i="3" s="1"/>
  <c r="N477" i="2"/>
  <c r="N570" i="3"/>
  <c r="O570" i="3"/>
  <c r="L572" i="3"/>
  <c r="N572" i="3"/>
  <c r="N569" i="3"/>
  <c r="O572" i="3"/>
  <c r="L570" i="3"/>
  <c r="J580" i="3"/>
  <c r="J581" i="3"/>
  <c r="J582" i="3"/>
  <c r="M570" i="3"/>
  <c r="M572" i="3"/>
  <c r="L571" i="3"/>
  <c r="O571" i="3"/>
  <c r="L569" i="3"/>
  <c r="N571" i="3"/>
  <c r="M571" i="3"/>
  <c r="M569" i="3"/>
  <c r="O569" i="3"/>
  <c r="O477" i="2"/>
  <c r="I477" i="2"/>
  <c r="M486" i="2"/>
  <c r="M487" i="2"/>
  <c r="N478" i="2"/>
  <c r="N479" i="2"/>
  <c r="M479" i="2"/>
  <c r="M478" i="2"/>
  <c r="O478" i="2"/>
  <c r="O479" i="2"/>
  <c r="M477" i="2"/>
  <c r="J642" i="1"/>
  <c r="J640" i="1"/>
  <c r="J639" i="1"/>
  <c r="K631" i="1"/>
  <c r="J631" i="1"/>
  <c r="K630" i="1"/>
  <c r="J630" i="1"/>
  <c r="F891" i="3" l="1"/>
  <c r="F885" i="3"/>
  <c r="H875" i="3"/>
  <c r="F879" i="3" s="1"/>
  <c r="F882" i="3"/>
  <c r="F881" i="3"/>
  <c r="J579" i="3"/>
  <c r="K485" i="2" a="1"/>
  <c r="M485" i="2"/>
  <c r="J633" i="1"/>
  <c r="K633" i="1" s="1"/>
  <c r="F893" i="3" l="1"/>
  <c r="F887" i="3"/>
  <c r="F890" i="3"/>
  <c r="F884" i="3"/>
  <c r="F886" i="3"/>
  <c r="F892" i="3"/>
  <c r="F914" i="3" s="1"/>
  <c r="F897" i="3"/>
  <c r="F913" i="3"/>
  <c r="K485" i="2"/>
  <c r="I489" i="2" s="1"/>
  <c r="I491" i="2"/>
  <c r="I490" i="2"/>
  <c r="K636" i="1"/>
  <c r="J635" i="1"/>
  <c r="K635" i="1"/>
  <c r="J636" i="1"/>
  <c r="L643" i="1" s="1"/>
  <c r="J646" i="1" s="1"/>
  <c r="F898" i="3" l="1"/>
  <c r="H887" i="3"/>
  <c r="H897" i="3"/>
  <c r="F912" i="3"/>
  <c r="H896" i="3"/>
  <c r="I896" i="3"/>
  <c r="I897" i="3"/>
  <c r="G896" i="3"/>
  <c r="F910" i="3"/>
  <c r="H895" i="3"/>
  <c r="F895" i="3"/>
  <c r="G895" i="3"/>
  <c r="F908" i="3"/>
  <c r="H898" i="3"/>
  <c r="F907" i="3"/>
  <c r="F909" i="3"/>
  <c r="G898" i="3"/>
  <c r="G897" i="3"/>
  <c r="I895" i="3"/>
  <c r="F896" i="3"/>
  <c r="F915" i="3"/>
  <c r="I898" i="3"/>
  <c r="J591" i="3"/>
  <c r="I494" i="2"/>
  <c r="I499" i="2"/>
  <c r="I500" i="2"/>
  <c r="I518" i="2" s="1"/>
  <c r="I495" i="2"/>
  <c r="I493" i="2"/>
  <c r="L495" i="2" s="1"/>
  <c r="M495" i="2" s="1"/>
  <c r="I498" i="2"/>
  <c r="L642" i="1"/>
  <c r="J645" i="1" s="1"/>
  <c r="J648" i="1" s="1"/>
  <c r="J654" i="1"/>
  <c r="J669" i="1" s="1"/>
  <c r="J649" i="1"/>
  <c r="J653" i="1" l="1"/>
  <c r="F900" i="3"/>
  <c r="G900" i="3" s="1"/>
  <c r="F902" i="3" a="1"/>
  <c r="F902" i="3" s="1"/>
  <c r="H912" i="3" s="1" a="1"/>
  <c r="J502" i="2"/>
  <c r="I517" i="2"/>
  <c r="K502" i="2"/>
  <c r="J503" i="2"/>
  <c r="K503" i="2"/>
  <c r="I504" i="2"/>
  <c r="I516" i="2"/>
  <c r="I513" i="2"/>
  <c r="I502" i="2"/>
  <c r="K504" i="2"/>
  <c r="I512" i="2"/>
  <c r="J504" i="2"/>
  <c r="I514" i="2"/>
  <c r="I503" i="2"/>
  <c r="K657" i="1"/>
  <c r="J657" i="1"/>
  <c r="K656" i="1"/>
  <c r="J656" i="1"/>
  <c r="J668" i="1"/>
  <c r="J666" i="1"/>
  <c r="J665" i="1"/>
  <c r="L649" i="1"/>
  <c r="F919" i="3" l="1"/>
  <c r="H912" i="3"/>
  <c r="F916" i="3" s="1"/>
  <c r="F917" i="3"/>
  <c r="F918" i="3"/>
  <c r="J601" i="3"/>
  <c r="O601" i="3"/>
  <c r="N602" i="3"/>
  <c r="N601" i="3"/>
  <c r="J604" i="3"/>
  <c r="M602" i="3"/>
  <c r="M601" i="3"/>
  <c r="J599" i="3"/>
  <c r="O600" i="3"/>
  <c r="M600" i="3"/>
  <c r="N600" i="3"/>
  <c r="O602" i="3"/>
  <c r="L601" i="3"/>
  <c r="L600" i="3"/>
  <c r="L602" i="3"/>
  <c r="N599" i="3"/>
  <c r="J600" i="3"/>
  <c r="M599" i="3"/>
  <c r="O599" i="3"/>
  <c r="L599" i="3"/>
  <c r="J602" i="3"/>
  <c r="I506" i="2"/>
  <c r="J506" i="2" s="1"/>
  <c r="I508" i="2" a="1"/>
  <c r="J659" i="1"/>
  <c r="K659" i="1" s="1"/>
  <c r="N508" i="2" l="1"/>
  <c r="M508" i="2"/>
  <c r="F923" i="3"/>
  <c r="F929" i="3"/>
  <c r="F951" i="3" s="1"/>
  <c r="F928" i="3"/>
  <c r="F922" i="3"/>
  <c r="F927" i="3"/>
  <c r="F921" i="3"/>
  <c r="F930" i="3"/>
  <c r="F924" i="3"/>
  <c r="L608" i="3"/>
  <c r="N607" i="3"/>
  <c r="M607" i="3"/>
  <c r="O609" i="3"/>
  <c r="O508" i="2"/>
  <c r="M510" i="2"/>
  <c r="M509" i="2"/>
  <c r="L607" i="3"/>
  <c r="O607" i="3"/>
  <c r="M608" i="3"/>
  <c r="L606" i="3"/>
  <c r="O606" i="3"/>
  <c r="N609" i="3"/>
  <c r="J619" i="3"/>
  <c r="J618" i="3"/>
  <c r="J617" i="3"/>
  <c r="N608" i="3"/>
  <c r="O608" i="3"/>
  <c r="N606" i="3"/>
  <c r="M609" i="3"/>
  <c r="M606" i="3"/>
  <c r="L609" i="3"/>
  <c r="O510" i="2"/>
  <c r="N510" i="2"/>
  <c r="O509" i="2"/>
  <c r="I508" i="2"/>
  <c r="M517" i="2"/>
  <c r="M518" i="2"/>
  <c r="N509" i="2"/>
  <c r="K661" i="1"/>
  <c r="J661" i="1"/>
  <c r="L668" i="1" s="1"/>
  <c r="J671" i="1" s="1"/>
  <c r="J679" i="1" s="1"/>
  <c r="K662" i="1"/>
  <c r="J662" i="1"/>
  <c r="L669" i="1" s="1"/>
  <c r="J672" i="1" s="1"/>
  <c r="J680" i="1" s="1"/>
  <c r="J695" i="1" s="1"/>
  <c r="J674" i="1" l="1"/>
  <c r="H924" i="3"/>
  <c r="G932" i="3"/>
  <c r="F932" i="3"/>
  <c r="H932" i="3"/>
  <c r="F945" i="3"/>
  <c r="G934" i="3"/>
  <c r="H933" i="3"/>
  <c r="G933" i="3"/>
  <c r="F944" i="3"/>
  <c r="I933" i="3"/>
  <c r="F949" i="3"/>
  <c r="H934" i="3"/>
  <c r="G935" i="3"/>
  <c r="F946" i="3"/>
  <c r="F947" i="3"/>
  <c r="I934" i="3"/>
  <c r="H935" i="3"/>
  <c r="F934" i="3"/>
  <c r="F950" i="3"/>
  <c r="F935" i="3"/>
  <c r="I935" i="3"/>
  <c r="F952" i="3"/>
  <c r="F933" i="3"/>
  <c r="I932" i="3"/>
  <c r="J616" i="3"/>
  <c r="K516" i="2" a="1"/>
  <c r="M516" i="2"/>
  <c r="J675" i="1"/>
  <c r="L675" i="1" s="1"/>
  <c r="J694" i="1"/>
  <c r="J692" i="1"/>
  <c r="J691" i="1"/>
  <c r="K683" i="1"/>
  <c r="J683" i="1"/>
  <c r="K682" i="1"/>
  <c r="J682" i="1"/>
  <c r="F939" i="3" l="1" a="1"/>
  <c r="F939" i="3" s="1"/>
  <c r="H949" i="3" s="1" a="1"/>
  <c r="F937" i="3"/>
  <c r="G937" i="3" s="1"/>
  <c r="I521" i="2"/>
  <c r="K516" i="2"/>
  <c r="I520" i="2" s="1"/>
  <c r="I522" i="2"/>
  <c r="J685" i="1"/>
  <c r="K685" i="1" s="1"/>
  <c r="F954" i="3" l="1"/>
  <c r="H949" i="3"/>
  <c r="F953" i="3" s="1"/>
  <c r="F955" i="3"/>
  <c r="F956" i="3"/>
  <c r="I526" i="2"/>
  <c r="I531" i="2"/>
  <c r="I549" i="2" s="1"/>
  <c r="I524" i="2"/>
  <c r="I529" i="2"/>
  <c r="I530" i="2"/>
  <c r="I525" i="2"/>
  <c r="J687" i="1"/>
  <c r="K687" i="1"/>
  <c r="K688" i="1"/>
  <c r="J688" i="1"/>
  <c r="L694" i="1" l="1"/>
  <c r="J697" i="1" s="1"/>
  <c r="L695" i="1"/>
  <c r="J698" i="1" s="1"/>
  <c r="F967" i="3"/>
  <c r="F961" i="3"/>
  <c r="F966" i="3"/>
  <c r="F988" i="3" s="1"/>
  <c r="F960" i="3"/>
  <c r="F958" i="3"/>
  <c r="F964" i="3"/>
  <c r="F965" i="3"/>
  <c r="F959" i="3"/>
  <c r="J628" i="3"/>
  <c r="L526" i="2"/>
  <c r="M526" i="2" s="1"/>
  <c r="I533" i="2"/>
  <c r="I547" i="2"/>
  <c r="I544" i="2"/>
  <c r="I543" i="2"/>
  <c r="J535" i="2"/>
  <c r="I534" i="2"/>
  <c r="I545" i="2"/>
  <c r="K535" i="2"/>
  <c r="I535" i="2"/>
  <c r="I548" i="2"/>
  <c r="J533" i="2"/>
  <c r="K534" i="2"/>
  <c r="K533" i="2"/>
  <c r="J534" i="2"/>
  <c r="J706" i="1"/>
  <c r="J721" i="1" s="1"/>
  <c r="J701" i="1"/>
  <c r="J705" i="1"/>
  <c r="J700" i="1"/>
  <c r="L701" i="1" l="1"/>
  <c r="H961" i="3"/>
  <c r="F971" i="3"/>
  <c r="F987" i="3"/>
  <c r="F972" i="3"/>
  <c r="H970" i="3"/>
  <c r="H972" i="3"/>
  <c r="F969" i="3"/>
  <c r="I970" i="3"/>
  <c r="F983" i="3"/>
  <c r="H971" i="3"/>
  <c r="G971" i="3"/>
  <c r="H969" i="3"/>
  <c r="G970" i="3"/>
  <c r="I971" i="3"/>
  <c r="G969" i="3"/>
  <c r="G972" i="3"/>
  <c r="F981" i="3"/>
  <c r="F984" i="3"/>
  <c r="F986" i="3"/>
  <c r="F982" i="3"/>
  <c r="I972" i="3"/>
  <c r="I969" i="3"/>
  <c r="F989" i="3"/>
  <c r="F970" i="3"/>
  <c r="J638" i="3"/>
  <c r="L636" i="3"/>
  <c r="O639" i="3"/>
  <c r="O638" i="3"/>
  <c r="N638" i="3"/>
  <c r="M638" i="3"/>
  <c r="M637" i="3"/>
  <c r="N639" i="3"/>
  <c r="M639" i="3"/>
  <c r="J636" i="3"/>
  <c r="N637" i="3"/>
  <c r="O637" i="3"/>
  <c r="J641" i="3"/>
  <c r="J639" i="3"/>
  <c r="M636" i="3"/>
  <c r="J637" i="3"/>
  <c r="N636" i="3"/>
  <c r="O636" i="3"/>
  <c r="L637" i="3"/>
  <c r="L638" i="3"/>
  <c r="L639" i="3"/>
  <c r="I537" i="2"/>
  <c r="J537" i="2" s="1"/>
  <c r="I539" i="2" a="1"/>
  <c r="K709" i="1"/>
  <c r="J709" i="1"/>
  <c r="K708" i="1"/>
  <c r="J708" i="1"/>
  <c r="J720" i="1"/>
  <c r="J718" i="1"/>
  <c r="J717" i="1"/>
  <c r="M643" i="3" l="1"/>
  <c r="F974" i="3"/>
  <c r="G974" i="3" s="1"/>
  <c r="F976" i="3" a="1"/>
  <c r="F976" i="3" s="1"/>
  <c r="H986" i="3" s="1" a="1"/>
  <c r="F991" i="3" s="1"/>
  <c r="N644" i="3"/>
  <c r="N646" i="3"/>
  <c r="J654" i="3"/>
  <c r="J656" i="3"/>
  <c r="J655" i="3"/>
  <c r="M644" i="3"/>
  <c r="L645" i="3"/>
  <c r="O645" i="3"/>
  <c r="O644" i="3"/>
  <c r="M646" i="3"/>
  <c r="L646" i="3"/>
  <c r="O643" i="3"/>
  <c r="O646" i="3"/>
  <c r="N645" i="3"/>
  <c r="N643" i="3"/>
  <c r="M645" i="3"/>
  <c r="L644" i="3"/>
  <c r="L643" i="3"/>
  <c r="O541" i="2"/>
  <c r="M540" i="2"/>
  <c r="N540" i="2"/>
  <c r="M539" i="2"/>
  <c r="M541" i="2"/>
  <c r="N541" i="2"/>
  <c r="O539" i="2"/>
  <c r="I539" i="2"/>
  <c r="M549" i="2"/>
  <c r="M548" i="2"/>
  <c r="O540" i="2"/>
  <c r="N539" i="2"/>
  <c r="J711" i="1"/>
  <c r="K711" i="1" s="1"/>
  <c r="F996" i="3" l="1"/>
  <c r="F1002" i="3"/>
  <c r="F993" i="3"/>
  <c r="H986" i="3"/>
  <c r="F990" i="3" s="1"/>
  <c r="F992" i="3"/>
  <c r="J653" i="3"/>
  <c r="K547" i="2" a="1"/>
  <c r="M547" i="2"/>
  <c r="J713" i="1"/>
  <c r="J714" i="1"/>
  <c r="K713" i="1"/>
  <c r="L720" i="1" s="1"/>
  <c r="J723" i="1" s="1"/>
  <c r="K714" i="1"/>
  <c r="L721" i="1" s="1"/>
  <c r="J724" i="1" s="1"/>
  <c r="F1001" i="3" l="1"/>
  <c r="F995" i="3"/>
  <c r="F1004" i="3"/>
  <c r="F998" i="3"/>
  <c r="F1024" i="3"/>
  <c r="F997" i="3"/>
  <c r="F1003" i="3"/>
  <c r="F1025" i="3" s="1"/>
  <c r="K547" i="2"/>
  <c r="I551" i="2" s="1"/>
  <c r="I553" i="2"/>
  <c r="I552" i="2"/>
  <c r="J726" i="1"/>
  <c r="J731" i="1"/>
  <c r="J735" i="1" s="1"/>
  <c r="J732" i="1"/>
  <c r="J747" i="1" s="1"/>
  <c r="J727" i="1"/>
  <c r="J734" i="1" l="1"/>
  <c r="J746" i="1"/>
  <c r="K734" i="1"/>
  <c r="F1008" i="3"/>
  <c r="I1006" i="3"/>
  <c r="F1007" i="3"/>
  <c r="I1009" i="3"/>
  <c r="F1026" i="3"/>
  <c r="F1009" i="3"/>
  <c r="H998" i="3"/>
  <c r="I1008" i="3"/>
  <c r="F1018" i="3"/>
  <c r="G1007" i="3"/>
  <c r="G1006" i="3"/>
  <c r="F1023" i="3"/>
  <c r="G1009" i="3"/>
  <c r="H1007" i="3"/>
  <c r="H1006" i="3"/>
  <c r="H1008" i="3"/>
  <c r="H1009" i="3"/>
  <c r="F1019" i="3"/>
  <c r="F1006" i="3"/>
  <c r="G1008" i="3"/>
  <c r="I1007" i="3"/>
  <c r="F1021" i="3"/>
  <c r="F1020" i="3"/>
  <c r="I561" i="2"/>
  <c r="I556" i="2"/>
  <c r="I562" i="2"/>
  <c r="I580" i="2" s="1"/>
  <c r="I557" i="2"/>
  <c r="I555" i="2"/>
  <c r="L557" i="2" s="1"/>
  <c r="M557" i="2" s="1"/>
  <c r="I560" i="2"/>
  <c r="K735" i="1"/>
  <c r="J737" i="1" s="1"/>
  <c r="K737" i="1" s="1"/>
  <c r="J743" i="1"/>
  <c r="J744" i="1"/>
  <c r="L727" i="1"/>
  <c r="F1013" i="3" l="1" a="1"/>
  <c r="F1013" i="3" s="1"/>
  <c r="H1023" i="3" s="1" a="1"/>
  <c r="F1011" i="3"/>
  <c r="G1011" i="3" s="1"/>
  <c r="J665" i="3"/>
  <c r="I575" i="2"/>
  <c r="J566" i="2"/>
  <c r="I566" i="2"/>
  <c r="I565" i="2"/>
  <c r="I578" i="2"/>
  <c r="I576" i="2"/>
  <c r="I574" i="2"/>
  <c r="I564" i="2"/>
  <c r="K566" i="2"/>
  <c r="K564" i="2"/>
  <c r="I579" i="2"/>
  <c r="K565" i="2"/>
  <c r="J565" i="2"/>
  <c r="J564" i="2"/>
  <c r="K739" i="1"/>
  <c r="K740" i="1"/>
  <c r="J739" i="1"/>
  <c r="L746" i="1" s="1"/>
  <c r="J749" i="1" s="1"/>
  <c r="J740" i="1"/>
  <c r="L747" i="1" l="1"/>
  <c r="J750" i="1" s="1"/>
  <c r="H1023" i="3"/>
  <c r="F1027" i="3" s="1"/>
  <c r="F1028" i="3"/>
  <c r="F1029" i="3"/>
  <c r="F1030" i="3"/>
  <c r="J674" i="3"/>
  <c r="M673" i="3"/>
  <c r="O673" i="3"/>
  <c r="N673" i="3"/>
  <c r="O676" i="3"/>
  <c r="N676" i="3"/>
  <c r="O675" i="3"/>
  <c r="N674" i="3"/>
  <c r="J673" i="3"/>
  <c r="M674" i="3"/>
  <c r="M676" i="3"/>
  <c r="J678" i="3"/>
  <c r="O674" i="3"/>
  <c r="M675" i="3"/>
  <c r="N675" i="3"/>
  <c r="L676" i="3"/>
  <c r="L675" i="3"/>
  <c r="L674" i="3"/>
  <c r="J675" i="3"/>
  <c r="L673" i="3"/>
  <c r="J676" i="3"/>
  <c r="I568" i="2"/>
  <c r="J568" i="2" s="1"/>
  <c r="I570" i="2" a="1"/>
  <c r="J758" i="1"/>
  <c r="J773" i="1" s="1"/>
  <c r="J753" i="1"/>
  <c r="J757" i="1"/>
  <c r="J752" i="1"/>
  <c r="F1041" i="3" l="1"/>
  <c r="F1035" i="3"/>
  <c r="F1040" i="3"/>
  <c r="F1062" i="3" s="1"/>
  <c r="F1034" i="3"/>
  <c r="F1033" i="3"/>
  <c r="F1039" i="3"/>
  <c r="F1038" i="3"/>
  <c r="F1032" i="3"/>
  <c r="H1035" i="3" s="1"/>
  <c r="M682" i="3"/>
  <c r="N682" i="3"/>
  <c r="O681" i="3"/>
  <c r="M683" i="3"/>
  <c r="N681" i="3"/>
  <c r="O683" i="3"/>
  <c r="M681" i="3"/>
  <c r="O682" i="3"/>
  <c r="N680" i="3"/>
  <c r="L681" i="3"/>
  <c r="O680" i="3"/>
  <c r="J693" i="3"/>
  <c r="J691" i="3"/>
  <c r="J692" i="3"/>
  <c r="N683" i="3"/>
  <c r="L682" i="3"/>
  <c r="M680" i="3"/>
  <c r="L680" i="3"/>
  <c r="L683" i="3"/>
  <c r="M571" i="2"/>
  <c r="N572" i="2"/>
  <c r="M570" i="2"/>
  <c r="M572" i="2"/>
  <c r="O572" i="2"/>
  <c r="O570" i="2"/>
  <c r="I570" i="2"/>
  <c r="M579" i="2"/>
  <c r="M580" i="2"/>
  <c r="O571" i="2"/>
  <c r="N571" i="2"/>
  <c r="N570" i="2"/>
  <c r="L753" i="1"/>
  <c r="K761" i="1"/>
  <c r="J761" i="1"/>
  <c r="K760" i="1"/>
  <c r="J760" i="1"/>
  <c r="J772" i="1"/>
  <c r="J770" i="1"/>
  <c r="J769" i="1"/>
  <c r="H1045" i="3" l="1"/>
  <c r="F1057" i="3"/>
  <c r="F1043" i="3"/>
  <c r="H1046" i="3"/>
  <c r="F1055" i="3"/>
  <c r="F1056" i="3"/>
  <c r="F1060" i="3"/>
  <c r="G1046" i="3"/>
  <c r="G1044" i="3"/>
  <c r="H1044" i="3"/>
  <c r="F1058" i="3"/>
  <c r="H1043" i="3"/>
  <c r="I1045" i="3"/>
  <c r="I1044" i="3"/>
  <c r="G1043" i="3"/>
  <c r="G1045" i="3"/>
  <c r="F1045" i="3"/>
  <c r="F1061" i="3"/>
  <c r="F1046" i="3"/>
  <c r="F1044" i="3"/>
  <c r="F1063" i="3"/>
  <c r="I1046" i="3"/>
  <c r="I1043" i="3"/>
  <c r="J690" i="3"/>
  <c r="K578" i="2" a="1"/>
  <c r="M578" i="2"/>
  <c r="J763" i="1"/>
  <c r="K763" i="1" s="1"/>
  <c r="F1050" i="3" l="1" a="1"/>
  <c r="F1050" i="3" s="1"/>
  <c r="H1060" i="3" s="1" a="1"/>
  <c r="F1067" i="3" s="1"/>
  <c r="F1048" i="3"/>
  <c r="G1048" i="3" s="1"/>
  <c r="I583" i="2"/>
  <c r="K578" i="2"/>
  <c r="I582" i="2" s="1"/>
  <c r="I584" i="2"/>
  <c r="J765" i="1"/>
  <c r="J766" i="1"/>
  <c r="K765" i="1"/>
  <c r="L772" i="1" s="1"/>
  <c r="J775" i="1" s="1"/>
  <c r="K766" i="1"/>
  <c r="L773" i="1" l="1"/>
  <c r="J776" i="1" s="1"/>
  <c r="F1078" i="3"/>
  <c r="F1072" i="3"/>
  <c r="F1065" i="3"/>
  <c r="H1060" i="3"/>
  <c r="F1064" i="3" s="1"/>
  <c r="F1066" i="3"/>
  <c r="J702" i="3"/>
  <c r="I586" i="2"/>
  <c r="I591" i="2"/>
  <c r="I588" i="2"/>
  <c r="I593" i="2"/>
  <c r="I611" i="2" s="1"/>
  <c r="I592" i="2"/>
  <c r="I587" i="2"/>
  <c r="J778" i="1"/>
  <c r="J783" i="1"/>
  <c r="J784" i="1"/>
  <c r="J799" i="1" s="1"/>
  <c r="J779" i="1"/>
  <c r="J798" i="1"/>
  <c r="J796" i="1"/>
  <c r="L779" i="1" l="1"/>
  <c r="F1071" i="3"/>
  <c r="F1077" i="3"/>
  <c r="F1099" i="3" s="1"/>
  <c r="F1069" i="3"/>
  <c r="F1075" i="3"/>
  <c r="F1081" i="3" s="1"/>
  <c r="F1076" i="3"/>
  <c r="F1070" i="3"/>
  <c r="F1082" i="3"/>
  <c r="F1100" i="3"/>
  <c r="I1083" i="3"/>
  <c r="I1080" i="3"/>
  <c r="I610" i="2"/>
  <c r="J595" i="2"/>
  <c r="J596" i="2"/>
  <c r="K596" i="2"/>
  <c r="K595" i="2"/>
  <c r="I609" i="2"/>
  <c r="I606" i="2"/>
  <c r="I605" i="2"/>
  <c r="I596" i="2"/>
  <c r="I607" i="2"/>
  <c r="J597" i="2"/>
  <c r="I595" i="2"/>
  <c r="I597" i="2"/>
  <c r="K597" i="2"/>
  <c r="L588" i="2"/>
  <c r="M588" i="2" s="1"/>
  <c r="J786" i="1"/>
  <c r="K786" i="1"/>
  <c r="J787" i="1"/>
  <c r="K787" i="1"/>
  <c r="J795" i="1"/>
  <c r="J789" i="1" l="1"/>
  <c r="K789" i="1" s="1"/>
  <c r="H1072" i="3"/>
  <c r="F1098" i="3"/>
  <c r="F1083" i="3"/>
  <c r="G1080" i="3"/>
  <c r="F1095" i="3"/>
  <c r="F1094" i="3"/>
  <c r="H1081" i="3"/>
  <c r="G1082" i="3"/>
  <c r="H1083" i="3"/>
  <c r="F1092" i="3"/>
  <c r="F1080" i="3"/>
  <c r="I1082" i="3"/>
  <c r="G1081" i="3"/>
  <c r="I1081" i="3"/>
  <c r="F1093" i="3"/>
  <c r="H1082" i="3"/>
  <c r="H1080" i="3"/>
  <c r="F1097" i="3"/>
  <c r="G1083" i="3"/>
  <c r="O711" i="3"/>
  <c r="N713" i="3"/>
  <c r="J710" i="3"/>
  <c r="N712" i="3"/>
  <c r="O712" i="3"/>
  <c r="M711" i="3"/>
  <c r="O713" i="3"/>
  <c r="J715" i="3"/>
  <c r="N711" i="3"/>
  <c r="M713" i="3"/>
  <c r="M712" i="3"/>
  <c r="L710" i="3"/>
  <c r="J712" i="3"/>
  <c r="J713" i="3"/>
  <c r="L713" i="3"/>
  <c r="L711" i="3"/>
  <c r="L712" i="3"/>
  <c r="M710" i="3"/>
  <c r="N710" i="3"/>
  <c r="O710" i="3"/>
  <c r="J711" i="3"/>
  <c r="I601" i="2" a="1"/>
  <c r="I599" i="2"/>
  <c r="J599" i="2" s="1"/>
  <c r="J792" i="1"/>
  <c r="J791" i="1"/>
  <c r="K792" i="1"/>
  <c r="K791" i="1"/>
  <c r="L717" i="3" l="1"/>
  <c r="F1087" i="3" a="1"/>
  <c r="F1087" i="3" s="1"/>
  <c r="H1097" i="3" s="1" a="1"/>
  <c r="F1085" i="3"/>
  <c r="G1085" i="3" s="1"/>
  <c r="M603" i="2"/>
  <c r="M602" i="2"/>
  <c r="N601" i="2"/>
  <c r="M719" i="3"/>
  <c r="M720" i="3"/>
  <c r="N717" i="3"/>
  <c r="L719" i="3"/>
  <c r="N719" i="3"/>
  <c r="M718" i="3"/>
  <c r="L718" i="3"/>
  <c r="N718" i="3"/>
  <c r="O717" i="3"/>
  <c r="M717" i="3"/>
  <c r="L720" i="3"/>
  <c r="N720" i="3"/>
  <c r="J730" i="3"/>
  <c r="J729" i="3"/>
  <c r="J728" i="3"/>
  <c r="O720" i="3"/>
  <c r="O719" i="3"/>
  <c r="O718" i="3"/>
  <c r="O601" i="2"/>
  <c r="M601" i="2"/>
  <c r="O603" i="2"/>
  <c r="I601" i="2"/>
  <c r="M610" i="2"/>
  <c r="M611" i="2"/>
  <c r="N603" i="2"/>
  <c r="O602" i="2"/>
  <c r="N602" i="2"/>
  <c r="L798" i="1"/>
  <c r="J801" i="1" s="1"/>
  <c r="L799" i="1"/>
  <c r="J802" i="1" s="1"/>
  <c r="H1097" i="3" l="1"/>
  <c r="F1101" i="3" s="1"/>
  <c r="F1104" i="3"/>
  <c r="F1103" i="3"/>
  <c r="F1102" i="3"/>
  <c r="J727" i="3"/>
  <c r="K609" i="2" a="1"/>
  <c r="M609" i="2"/>
  <c r="J810" i="1"/>
  <c r="J825" i="1" s="1"/>
  <c r="J805" i="1"/>
  <c r="J809" i="1"/>
  <c r="J804" i="1"/>
  <c r="L805" i="1" s="1"/>
  <c r="F1107" i="3" l="1"/>
  <c r="F1113" i="3"/>
  <c r="F1114" i="3"/>
  <c r="F1136" i="3" s="1"/>
  <c r="F1108" i="3"/>
  <c r="F1115" i="3"/>
  <c r="F1109" i="3"/>
  <c r="F1112" i="3"/>
  <c r="F1106" i="3"/>
  <c r="H1109" i="3" s="1"/>
  <c r="K609" i="2"/>
  <c r="I613" i="2" s="1"/>
  <c r="I615" i="2"/>
  <c r="I614" i="2"/>
  <c r="K813" i="1"/>
  <c r="J813" i="1"/>
  <c r="K812" i="1"/>
  <c r="J812" i="1"/>
  <c r="J824" i="1"/>
  <c r="J822" i="1"/>
  <c r="J821" i="1"/>
  <c r="G1119" i="3" l="1"/>
  <c r="G1120" i="3"/>
  <c r="G1118" i="3"/>
  <c r="F1134" i="3"/>
  <c r="H1119" i="3"/>
  <c r="I1118" i="3"/>
  <c r="F1131" i="3"/>
  <c r="I1119" i="3"/>
  <c r="H1118" i="3"/>
  <c r="G1117" i="3"/>
  <c r="H1120" i="3"/>
  <c r="F1117" i="3"/>
  <c r="H1117" i="3"/>
  <c r="F1132" i="3"/>
  <c r="F1129" i="3"/>
  <c r="F1130" i="3"/>
  <c r="I1120" i="3"/>
  <c r="F1137" i="3"/>
  <c r="F1118" i="3"/>
  <c r="I1117" i="3"/>
  <c r="F1120" i="3"/>
  <c r="F1135" i="3"/>
  <c r="F1119" i="3"/>
  <c r="I619" i="2"/>
  <c r="I624" i="2"/>
  <c r="I642" i="2" s="1"/>
  <c r="I623" i="2"/>
  <c r="I618" i="2"/>
  <c r="I622" i="2"/>
  <c r="I617" i="2"/>
  <c r="J815" i="1"/>
  <c r="K815" i="1" s="1"/>
  <c r="L619" i="2" l="1"/>
  <c r="M619" i="2" s="1"/>
  <c r="F1122" i="3"/>
  <c r="G1122" i="3" s="1"/>
  <c r="F1124" i="3" a="1"/>
  <c r="F1124" i="3" s="1"/>
  <c r="H1134" i="3" s="1" a="1"/>
  <c r="F1141" i="3" s="1"/>
  <c r="J739" i="3"/>
  <c r="I641" i="2"/>
  <c r="J627" i="2"/>
  <c r="J626" i="2"/>
  <c r="K627" i="2"/>
  <c r="K626" i="2"/>
  <c r="I640" i="2"/>
  <c r="I638" i="2"/>
  <c r="I627" i="2"/>
  <c r="I637" i="2"/>
  <c r="I636" i="2"/>
  <c r="I628" i="2"/>
  <c r="I626" i="2"/>
  <c r="K628" i="2"/>
  <c r="J628" i="2"/>
  <c r="J817" i="1"/>
  <c r="J818" i="1"/>
  <c r="K817" i="1"/>
  <c r="L824" i="1" s="1"/>
  <c r="J827" i="1" s="1"/>
  <c r="K818" i="1"/>
  <c r="L825" i="1" s="1"/>
  <c r="J828" i="1" s="1"/>
  <c r="F1152" i="3" l="1"/>
  <c r="F1146" i="3"/>
  <c r="F1139" i="3"/>
  <c r="H1134" i="3"/>
  <c r="F1138" i="3" s="1"/>
  <c r="F1140" i="3"/>
  <c r="M747" i="3"/>
  <c r="N747" i="3"/>
  <c r="O747" i="3"/>
  <c r="J748" i="3"/>
  <c r="O748" i="3"/>
  <c r="J747" i="3"/>
  <c r="M750" i="3"/>
  <c r="M749" i="3"/>
  <c r="N749" i="3"/>
  <c r="J752" i="3"/>
  <c r="O749" i="3"/>
  <c r="N750" i="3"/>
  <c r="M748" i="3"/>
  <c r="N748" i="3"/>
  <c r="O750" i="3"/>
  <c r="J749" i="3"/>
  <c r="J750" i="3"/>
  <c r="L749" i="3"/>
  <c r="L750" i="3"/>
  <c r="L748" i="3"/>
  <c r="L747" i="3"/>
  <c r="I632" i="2" a="1"/>
  <c r="I630" i="2"/>
  <c r="J630" i="2" s="1"/>
  <c r="J831" i="1"/>
  <c r="J836" i="1"/>
  <c r="J851" i="1" s="1"/>
  <c r="J835" i="1"/>
  <c r="J850" i="1" s="1"/>
  <c r="J830" i="1"/>
  <c r="K838" i="1" l="1"/>
  <c r="J839" i="1"/>
  <c r="J848" i="1"/>
  <c r="L831" i="1"/>
  <c r="J838" i="1"/>
  <c r="K839" i="1"/>
  <c r="J841" i="1" s="1"/>
  <c r="K841" i="1" s="1"/>
  <c r="F1151" i="3"/>
  <c r="F1173" i="3" s="1"/>
  <c r="F1145" i="3"/>
  <c r="F1149" i="3"/>
  <c r="F1143" i="3"/>
  <c r="F1150" i="3"/>
  <c r="F1144" i="3"/>
  <c r="I1154" i="3"/>
  <c r="F1174" i="3"/>
  <c r="I1157" i="3"/>
  <c r="M632" i="2"/>
  <c r="O632" i="2"/>
  <c r="N632" i="2"/>
  <c r="O757" i="3"/>
  <c r="N755" i="3"/>
  <c r="M755" i="3"/>
  <c r="N757" i="3"/>
  <c r="O756" i="3"/>
  <c r="O755" i="3"/>
  <c r="J766" i="3"/>
  <c r="J767" i="3"/>
  <c r="J765" i="3"/>
  <c r="M756" i="3"/>
  <c r="M757" i="3"/>
  <c r="L757" i="3"/>
  <c r="O754" i="3"/>
  <c r="N756" i="3"/>
  <c r="L754" i="3"/>
  <c r="L755" i="3"/>
  <c r="L756" i="3"/>
  <c r="N754" i="3"/>
  <c r="M754" i="3"/>
  <c r="M633" i="2"/>
  <c r="I632" i="2"/>
  <c r="M641" i="2"/>
  <c r="M642" i="2"/>
  <c r="O633" i="2"/>
  <c r="N633" i="2"/>
  <c r="M634" i="2"/>
  <c r="O634" i="2"/>
  <c r="N634" i="2"/>
  <c r="J847" i="1"/>
  <c r="F1155" i="3" l="1"/>
  <c r="H1146" i="3"/>
  <c r="H1155" i="3"/>
  <c r="F1166" i="3"/>
  <c r="F1154" i="3"/>
  <c r="G1156" i="3"/>
  <c r="I1156" i="3"/>
  <c r="I1155" i="3"/>
  <c r="H1157" i="3"/>
  <c r="H1154" i="3"/>
  <c r="F1171" i="3"/>
  <c r="G1157" i="3"/>
  <c r="F1167" i="3"/>
  <c r="G1154" i="3"/>
  <c r="F1168" i="3"/>
  <c r="H1156" i="3"/>
  <c r="F1169" i="3"/>
  <c r="G1155" i="3"/>
  <c r="F1156" i="3"/>
  <c r="F1157" i="3"/>
  <c r="F1172" i="3"/>
  <c r="J764" i="3"/>
  <c r="K640" i="2" a="1"/>
  <c r="M640" i="2"/>
  <c r="J844" i="1"/>
  <c r="K844" i="1"/>
  <c r="K843" i="1"/>
  <c r="J843" i="1"/>
  <c r="F1159" i="3" l="1"/>
  <c r="G1159" i="3" s="1"/>
  <c r="F1161" i="3" a="1"/>
  <c r="F1161" i="3" s="1"/>
  <c r="H1171" i="3" s="1" a="1"/>
  <c r="F1176" i="3" s="1"/>
  <c r="I645" i="2"/>
  <c r="K640" i="2"/>
  <c r="I644" i="2" s="1"/>
  <c r="I646" i="2"/>
  <c r="L850" i="1"/>
  <c r="J853" i="1" s="1"/>
  <c r="J861" i="1" s="1"/>
  <c r="L851" i="1"/>
  <c r="J854" i="1" s="1"/>
  <c r="J856" i="1" l="1"/>
  <c r="F1187" i="3"/>
  <c r="F1181" i="3"/>
  <c r="F1178" i="3"/>
  <c r="H1171" i="3"/>
  <c r="F1175" i="3" s="1"/>
  <c r="F1177" i="3"/>
  <c r="J776" i="3"/>
  <c r="I653" i="2"/>
  <c r="I648" i="2"/>
  <c r="I655" i="2"/>
  <c r="I673" i="2" s="1"/>
  <c r="I650" i="2"/>
  <c r="I654" i="2"/>
  <c r="I649" i="2"/>
  <c r="J862" i="1"/>
  <c r="J877" i="1" s="1"/>
  <c r="J857" i="1"/>
  <c r="L857" i="1"/>
  <c r="J876" i="1"/>
  <c r="F1182" i="3" l="1"/>
  <c r="F1188" i="3"/>
  <c r="F1210" i="3" s="1"/>
  <c r="F1180" i="3"/>
  <c r="F1186" i="3"/>
  <c r="F1183" i="3"/>
  <c r="F1189" i="3"/>
  <c r="F1193" i="3"/>
  <c r="F1194" i="3"/>
  <c r="F1209" i="3"/>
  <c r="L650" i="2"/>
  <c r="M650" i="2" s="1"/>
  <c r="J657" i="2"/>
  <c r="K657" i="2"/>
  <c r="I672" i="2"/>
  <c r="J658" i="2"/>
  <c r="K658" i="2"/>
  <c r="I667" i="2"/>
  <c r="I657" i="2"/>
  <c r="K659" i="2"/>
  <c r="I659" i="2"/>
  <c r="I668" i="2"/>
  <c r="I658" i="2"/>
  <c r="I671" i="2"/>
  <c r="I669" i="2"/>
  <c r="J659" i="2"/>
  <c r="J874" i="1"/>
  <c r="J864" i="1"/>
  <c r="J865" i="1"/>
  <c r="J873" i="1"/>
  <c r="K864" i="1"/>
  <c r="K865" i="1"/>
  <c r="J867" i="1" l="1"/>
  <c r="K867" i="1" s="1"/>
  <c r="I1193" i="3"/>
  <c r="G1194" i="3"/>
  <c r="H1194" i="3"/>
  <c r="H1192" i="3"/>
  <c r="I1192" i="3"/>
  <c r="G1191" i="3"/>
  <c r="G1193" i="3"/>
  <c r="G1192" i="3"/>
  <c r="F1206" i="3"/>
  <c r="F1191" i="3"/>
  <c r="H1193" i="3"/>
  <c r="F1208" i="3"/>
  <c r="F1205" i="3"/>
  <c r="H1191" i="3"/>
  <c r="F1203" i="3"/>
  <c r="F1204" i="3"/>
  <c r="H1183" i="3"/>
  <c r="I1194" i="3"/>
  <c r="I1191" i="3"/>
  <c r="F1211" i="3"/>
  <c r="F1192" i="3"/>
  <c r="M785" i="3"/>
  <c r="J789" i="3"/>
  <c r="M786" i="3"/>
  <c r="M787" i="3"/>
  <c r="N787" i="3"/>
  <c r="N785" i="3"/>
  <c r="O787" i="3"/>
  <c r="J784" i="3"/>
  <c r="N786" i="3"/>
  <c r="O785" i="3"/>
  <c r="O786" i="3"/>
  <c r="L786" i="3"/>
  <c r="L787" i="3"/>
  <c r="L785" i="3"/>
  <c r="N784" i="3"/>
  <c r="M784" i="3"/>
  <c r="J785" i="3"/>
  <c r="O784" i="3"/>
  <c r="J786" i="3"/>
  <c r="L784" i="3"/>
  <c r="J787" i="3"/>
  <c r="I663" i="2" a="1"/>
  <c r="I661" i="2"/>
  <c r="J661" i="2" s="1"/>
  <c r="J869" i="1"/>
  <c r="K869" i="1"/>
  <c r="J870" i="1"/>
  <c r="L876" i="1"/>
  <c r="J879" i="1" s="1"/>
  <c r="J882" i="1" s="1"/>
  <c r="K870" i="1"/>
  <c r="L791" i="3" l="1"/>
  <c r="O791" i="3"/>
  <c r="F1198" i="3" a="1"/>
  <c r="F1198" i="3" s="1"/>
  <c r="H1208" i="3" s="1" a="1"/>
  <c r="F1215" i="3" s="1"/>
  <c r="F1196" i="3"/>
  <c r="G1196" i="3" s="1"/>
  <c r="O794" i="3"/>
  <c r="N792" i="3"/>
  <c r="N794" i="3"/>
  <c r="M794" i="3"/>
  <c r="M664" i="2"/>
  <c r="M665" i="2"/>
  <c r="O663" i="2"/>
  <c r="L794" i="3"/>
  <c r="L793" i="3"/>
  <c r="O793" i="3"/>
  <c r="N793" i="3"/>
  <c r="O792" i="3"/>
  <c r="M793" i="3"/>
  <c r="M791" i="3"/>
  <c r="M792" i="3"/>
  <c r="J804" i="3"/>
  <c r="J803" i="3"/>
  <c r="J802" i="3"/>
  <c r="N791" i="3"/>
  <c r="L792" i="3"/>
  <c r="N663" i="2"/>
  <c r="M663" i="2"/>
  <c r="N665" i="2"/>
  <c r="I663" i="2"/>
  <c r="M672" i="2"/>
  <c r="M673" i="2"/>
  <c r="O664" i="2"/>
  <c r="O665" i="2"/>
  <c r="N664" i="2"/>
  <c r="J887" i="1"/>
  <c r="L877" i="1"/>
  <c r="J880" i="1" s="1"/>
  <c r="J902" i="1"/>
  <c r="F1220" i="3" l="1"/>
  <c r="F1226" i="3"/>
  <c r="H1208" i="3"/>
  <c r="F1212" i="3" s="1"/>
  <c r="F1214" i="3"/>
  <c r="F1213" i="3"/>
  <c r="J801" i="3"/>
  <c r="K671" i="2" a="1"/>
  <c r="M671" i="2"/>
  <c r="J883" i="1"/>
  <c r="L883" i="1" s="1"/>
  <c r="J888" i="1"/>
  <c r="F1225" i="3" l="1"/>
  <c r="F1247" i="3" s="1"/>
  <c r="F1219" i="3"/>
  <c r="F1217" i="3"/>
  <c r="F1223" i="3"/>
  <c r="I1231" i="3"/>
  <c r="F1248" i="3"/>
  <c r="I1228" i="3"/>
  <c r="F1218" i="3"/>
  <c r="F1224" i="3"/>
  <c r="K671" i="2"/>
  <c r="I675" i="2" s="1"/>
  <c r="I677" i="2"/>
  <c r="I676" i="2"/>
  <c r="J903" i="1"/>
  <c r="J891" i="1"/>
  <c r="J899" i="1"/>
  <c r="K890" i="1"/>
  <c r="J900" i="1"/>
  <c r="J890" i="1"/>
  <c r="K891" i="1"/>
  <c r="H1220" i="3" l="1"/>
  <c r="F1230" i="3"/>
  <c r="F1231" i="3"/>
  <c r="F1246" i="3"/>
  <c r="F1229" i="3"/>
  <c r="H1230" i="3"/>
  <c r="H1228" i="3"/>
  <c r="H1229" i="3"/>
  <c r="F1243" i="3"/>
  <c r="I1230" i="3"/>
  <c r="F1228" i="3"/>
  <c r="G1228" i="3"/>
  <c r="I1229" i="3"/>
  <c r="H1231" i="3"/>
  <c r="F1240" i="3"/>
  <c r="F1242" i="3"/>
  <c r="G1229" i="3"/>
  <c r="G1231" i="3"/>
  <c r="G1230" i="3"/>
  <c r="F1241" i="3"/>
  <c r="F1245" i="3"/>
  <c r="J813" i="3"/>
  <c r="I680" i="2"/>
  <c r="I685" i="2"/>
  <c r="I681" i="2"/>
  <c r="I686" i="2"/>
  <c r="I704" i="2" s="1"/>
  <c r="I679" i="2"/>
  <c r="I684" i="2"/>
  <c r="J893" i="1"/>
  <c r="L681" i="2" l="1"/>
  <c r="M681" i="2" s="1"/>
  <c r="F1233" i="3"/>
  <c r="G1233" i="3" s="1"/>
  <c r="F1235" i="3" a="1"/>
  <c r="F1235" i="3" s="1"/>
  <c r="H1245" i="3" s="1" a="1"/>
  <c r="I700" i="2"/>
  <c r="I699" i="2"/>
  <c r="I690" i="2"/>
  <c r="I702" i="2"/>
  <c r="I698" i="2"/>
  <c r="K690" i="2"/>
  <c r="I688" i="2"/>
  <c r="J690" i="2"/>
  <c r="I689" i="2"/>
  <c r="J689" i="2"/>
  <c r="K688" i="2"/>
  <c r="K689" i="2"/>
  <c r="J688" i="2"/>
  <c r="I703" i="2"/>
  <c r="K893" i="1"/>
  <c r="K896" i="1"/>
  <c r="J896" i="1"/>
  <c r="L903" i="1" s="1"/>
  <c r="J906" i="1" s="1"/>
  <c r="J914" i="1" s="1"/>
  <c r="J929" i="1" s="1"/>
  <c r="K895" i="1"/>
  <c r="J895" i="1"/>
  <c r="L902" i="1" s="1"/>
  <c r="J905" i="1" s="1"/>
  <c r="J913" i="1" s="1"/>
  <c r="F1252" i="3" l="1"/>
  <c r="H1245" i="3"/>
  <c r="F1249" i="3" s="1"/>
  <c r="F1251" i="3"/>
  <c r="F1250" i="3"/>
  <c r="L821" i="3"/>
  <c r="J822" i="3"/>
  <c r="M821" i="3"/>
  <c r="N821" i="3"/>
  <c r="O821" i="3"/>
  <c r="J824" i="3"/>
  <c r="J823" i="3"/>
  <c r="M822" i="3"/>
  <c r="O824" i="3"/>
  <c r="M824" i="3"/>
  <c r="N824" i="3"/>
  <c r="N822" i="3"/>
  <c r="O823" i="3"/>
  <c r="M823" i="3"/>
  <c r="N823" i="3"/>
  <c r="O822" i="3"/>
  <c r="J826" i="3"/>
  <c r="L828" i="3" s="1"/>
  <c r="J821" i="3"/>
  <c r="L823" i="3"/>
  <c r="L824" i="3"/>
  <c r="L831" i="3" s="1"/>
  <c r="L822" i="3"/>
  <c r="I694" i="2" a="1"/>
  <c r="I692" i="2"/>
  <c r="J692" i="2" s="1"/>
  <c r="J909" i="1"/>
  <c r="L909" i="1" s="1"/>
  <c r="J908" i="1"/>
  <c r="K917" i="1"/>
  <c r="J917" i="1"/>
  <c r="K916" i="1"/>
  <c r="J916" i="1"/>
  <c r="J928" i="1"/>
  <c r="J926" i="1"/>
  <c r="J925" i="1"/>
  <c r="F1255" i="3" l="1"/>
  <c r="F1261" i="3"/>
  <c r="F1256" i="3"/>
  <c r="F1262" i="3"/>
  <c r="F1284" i="3" s="1"/>
  <c r="L829" i="3"/>
  <c r="F1260" i="3"/>
  <c r="F1254" i="3"/>
  <c r="F1257" i="3"/>
  <c r="F1263" i="3"/>
  <c r="O830" i="3"/>
  <c r="N829" i="3"/>
  <c r="M831" i="3"/>
  <c r="O831" i="3"/>
  <c r="M829" i="3"/>
  <c r="N831" i="3"/>
  <c r="L830" i="3"/>
  <c r="J840" i="3"/>
  <c r="J839" i="3"/>
  <c r="J841" i="3"/>
  <c r="O828" i="3"/>
  <c r="N828" i="3"/>
  <c r="O829" i="3"/>
  <c r="M828" i="3"/>
  <c r="N830" i="3"/>
  <c r="M830" i="3"/>
  <c r="O696" i="2"/>
  <c r="N696" i="2"/>
  <c r="M694" i="2"/>
  <c r="M696" i="2"/>
  <c r="O694" i="2"/>
  <c r="I694" i="2"/>
  <c r="M704" i="2"/>
  <c r="M703" i="2"/>
  <c r="N695" i="2"/>
  <c r="M695" i="2"/>
  <c r="N694" i="2"/>
  <c r="O695" i="2"/>
  <c r="J919" i="1"/>
  <c r="K919" i="1" s="1"/>
  <c r="H1257" i="3" l="1"/>
  <c r="I1268" i="3"/>
  <c r="F1285" i="3"/>
  <c r="F1266" i="3"/>
  <c r="I1265" i="3"/>
  <c r="G1267" i="3"/>
  <c r="G1266" i="3"/>
  <c r="I1266" i="3"/>
  <c r="G1265" i="3"/>
  <c r="H1267" i="3"/>
  <c r="H1268" i="3"/>
  <c r="F1278" i="3"/>
  <c r="F1279" i="3"/>
  <c r="F1282" i="3"/>
  <c r="I1267" i="3"/>
  <c r="G1268" i="3"/>
  <c r="F1277" i="3"/>
  <c r="F1280" i="3"/>
  <c r="H1266" i="3"/>
  <c r="F1265" i="3"/>
  <c r="H1265" i="3"/>
  <c r="F1283" i="3"/>
  <c r="F1267" i="3"/>
  <c r="F1268" i="3"/>
  <c r="J838" i="3"/>
  <c r="K702" i="2" a="1"/>
  <c r="M702" i="2"/>
  <c r="J921" i="1"/>
  <c r="J922" i="1"/>
  <c r="K921" i="1"/>
  <c r="L928" i="1" s="1"/>
  <c r="J931" i="1" s="1"/>
  <c r="K922" i="1"/>
  <c r="L929" i="1" s="1"/>
  <c r="J932" i="1" s="1"/>
  <c r="F1270" i="3" l="1"/>
  <c r="G1270" i="3" s="1"/>
  <c r="F1272" i="3" a="1"/>
  <c r="F1272" i="3" s="1"/>
  <c r="H1282" i="3" s="1" a="1"/>
  <c r="F1289" i="3" s="1"/>
  <c r="K702" i="2"/>
  <c r="I706" i="2" s="1"/>
  <c r="I708" i="2"/>
  <c r="I707" i="2"/>
  <c r="J935" i="1"/>
  <c r="J940" i="1"/>
  <c r="J955" i="1" s="1"/>
  <c r="J939" i="1"/>
  <c r="J934" i="1"/>
  <c r="L935" i="1" s="1"/>
  <c r="F1300" i="3" l="1"/>
  <c r="F1294" i="3"/>
  <c r="H1282" i="3"/>
  <c r="F1286" i="3" s="1"/>
  <c r="F1288" i="3"/>
  <c r="F1287" i="3"/>
  <c r="J850" i="3"/>
  <c r="I717" i="2"/>
  <c r="I735" i="2" s="1"/>
  <c r="I712" i="2"/>
  <c r="I716" i="2"/>
  <c r="I711" i="2"/>
  <c r="I710" i="2"/>
  <c r="L712" i="2" s="1"/>
  <c r="M712" i="2" s="1"/>
  <c r="I715" i="2"/>
  <c r="J954" i="1"/>
  <c r="J952" i="1"/>
  <c r="J951" i="1"/>
  <c r="K943" i="1"/>
  <c r="J943" i="1"/>
  <c r="K942" i="1"/>
  <c r="J942" i="1"/>
  <c r="F1298" i="3" l="1"/>
  <c r="F1292" i="3"/>
  <c r="F1293" i="3"/>
  <c r="F1299" i="3"/>
  <c r="F1321" i="3" s="1"/>
  <c r="F1291" i="3"/>
  <c r="H1294" i="3" s="1"/>
  <c r="F1297" i="3"/>
  <c r="I1305" i="3"/>
  <c r="F1303" i="3"/>
  <c r="I1302" i="3"/>
  <c r="F1322" i="3"/>
  <c r="K719" i="2"/>
  <c r="J720" i="2"/>
  <c r="I734" i="2"/>
  <c r="K720" i="2"/>
  <c r="J719" i="2"/>
  <c r="I719" i="2"/>
  <c r="I721" i="2"/>
  <c r="I733" i="2"/>
  <c r="J721" i="2"/>
  <c r="I729" i="2"/>
  <c r="I720" i="2"/>
  <c r="I731" i="2"/>
  <c r="K721" i="2"/>
  <c r="I730" i="2"/>
  <c r="J945" i="1"/>
  <c r="K945" i="1" s="1"/>
  <c r="J948" i="1" l="1"/>
  <c r="H1302" i="3"/>
  <c r="G1303" i="3"/>
  <c r="G1305" i="3"/>
  <c r="G1302" i="3"/>
  <c r="F1317" i="3"/>
  <c r="F1314" i="3"/>
  <c r="I1303" i="3"/>
  <c r="F1319" i="3"/>
  <c r="G1304" i="3"/>
  <c r="F1315" i="3"/>
  <c r="I1304" i="3"/>
  <c r="H1303" i="3"/>
  <c r="H1305" i="3"/>
  <c r="F1302" i="3"/>
  <c r="F1316" i="3"/>
  <c r="H1304" i="3"/>
  <c r="F1305" i="3"/>
  <c r="F1304" i="3"/>
  <c r="F1320" i="3"/>
  <c r="O859" i="3"/>
  <c r="M860" i="3"/>
  <c r="N860" i="3"/>
  <c r="O860" i="3"/>
  <c r="M859" i="3"/>
  <c r="O861" i="3"/>
  <c r="J858" i="3"/>
  <c r="N861" i="3"/>
  <c r="N859" i="3"/>
  <c r="M861" i="3"/>
  <c r="J863" i="3"/>
  <c r="L860" i="3"/>
  <c r="L861" i="3"/>
  <c r="L859" i="3"/>
  <c r="L858" i="3"/>
  <c r="J861" i="3"/>
  <c r="N858" i="3"/>
  <c r="J859" i="3"/>
  <c r="O858" i="3"/>
  <c r="M858" i="3"/>
  <c r="J860" i="3"/>
  <c r="I723" i="2"/>
  <c r="J723" i="2" s="1"/>
  <c r="I725" i="2" a="1"/>
  <c r="K947" i="1"/>
  <c r="K948" i="1"/>
  <c r="L955" i="1" s="1"/>
  <c r="J958" i="1" s="1"/>
  <c r="J947" i="1"/>
  <c r="F1307" i="3" l="1"/>
  <c r="G1307" i="3" s="1"/>
  <c r="F1309" i="3" a="1"/>
  <c r="F1309" i="3" s="1"/>
  <c r="H1319" i="3" s="1" a="1"/>
  <c r="F1324" i="3" s="1"/>
  <c r="M725" i="2"/>
  <c r="O725" i="2"/>
  <c r="N725" i="2"/>
  <c r="L868" i="3"/>
  <c r="L866" i="3"/>
  <c r="L865" i="3"/>
  <c r="L867" i="3"/>
  <c r="N866" i="3"/>
  <c r="O868" i="3"/>
  <c r="J876" i="3"/>
  <c r="J877" i="3"/>
  <c r="J878" i="3"/>
  <c r="M866" i="3"/>
  <c r="M865" i="3"/>
  <c r="N865" i="3"/>
  <c r="O867" i="3"/>
  <c r="O865" i="3"/>
  <c r="N867" i="3"/>
  <c r="M868" i="3"/>
  <c r="N868" i="3"/>
  <c r="M867" i="3"/>
  <c r="O866" i="3"/>
  <c r="O727" i="2"/>
  <c r="I725" i="2"/>
  <c r="M735" i="2"/>
  <c r="M734" i="2"/>
  <c r="O726" i="2"/>
  <c r="N726" i="2"/>
  <c r="N727" i="2"/>
  <c r="M727" i="2"/>
  <c r="M726" i="2"/>
  <c r="L954" i="1"/>
  <c r="J957" i="1" s="1"/>
  <c r="J966" i="1"/>
  <c r="J981" i="1" s="1"/>
  <c r="J961" i="1"/>
  <c r="J965" i="1"/>
  <c r="J960" i="1"/>
  <c r="F1329" i="3" l="1"/>
  <c r="F1335" i="3"/>
  <c r="H1319" i="3"/>
  <c r="F1323" i="3" s="1"/>
  <c r="F1326" i="3"/>
  <c r="F1325" i="3"/>
  <c r="J875" i="3"/>
  <c r="K733" i="2" a="1"/>
  <c r="M733" i="2"/>
  <c r="L961" i="1"/>
  <c r="K969" i="1"/>
  <c r="J969" i="1"/>
  <c r="K968" i="1"/>
  <c r="J968" i="1"/>
  <c r="J980" i="1"/>
  <c r="J978" i="1"/>
  <c r="J977" i="1"/>
  <c r="F1331" i="3" l="1"/>
  <c r="F1337" i="3"/>
  <c r="F1328" i="3"/>
  <c r="F1334" i="3"/>
  <c r="F1336" i="3"/>
  <c r="F1358" i="3" s="1"/>
  <c r="F1330" i="3"/>
  <c r="F1342" i="3"/>
  <c r="F1357" i="3"/>
  <c r="F1341" i="3"/>
  <c r="K733" i="2"/>
  <c r="I737" i="2" s="1"/>
  <c r="I739" i="2"/>
  <c r="I738" i="2"/>
  <c r="J971" i="1"/>
  <c r="K971" i="1" s="1"/>
  <c r="H1331" i="3" l="1"/>
  <c r="I1342" i="3"/>
  <c r="F1359" i="3"/>
  <c r="I1339" i="3"/>
  <c r="F1340" i="3"/>
  <c r="G1339" i="3"/>
  <c r="H1339" i="3"/>
  <c r="I1341" i="3"/>
  <c r="F1351" i="3"/>
  <c r="G1342" i="3"/>
  <c r="H1340" i="3"/>
  <c r="H1341" i="3"/>
  <c r="F1352" i="3"/>
  <c r="I1340" i="3"/>
  <c r="F1353" i="3"/>
  <c r="H1342" i="3"/>
  <c r="G1340" i="3"/>
  <c r="G1341" i="3"/>
  <c r="F1356" i="3"/>
  <c r="F1354" i="3"/>
  <c r="F1339" i="3"/>
  <c r="I742" i="2"/>
  <c r="I747" i="2"/>
  <c r="I748" i="2"/>
  <c r="I766" i="2" s="1"/>
  <c r="I743" i="2"/>
  <c r="I741" i="2"/>
  <c r="I746" i="2"/>
  <c r="J973" i="1"/>
  <c r="J974" i="1"/>
  <c r="K973" i="1"/>
  <c r="L980" i="1" s="1"/>
  <c r="J983" i="1" s="1"/>
  <c r="K974" i="1"/>
  <c r="L981" i="1" s="1"/>
  <c r="J984" i="1" s="1"/>
  <c r="F1346" i="3" l="1" a="1"/>
  <c r="F1346" i="3" s="1"/>
  <c r="H1356" i="3" s="1" a="1"/>
  <c r="F1344" i="3"/>
  <c r="G1344" i="3" s="1"/>
  <c r="J887" i="3"/>
  <c r="L743" i="2"/>
  <c r="M743" i="2" s="1"/>
  <c r="I750" i="2"/>
  <c r="K752" i="2"/>
  <c r="I752" i="2"/>
  <c r="I764" i="2"/>
  <c r="I761" i="2"/>
  <c r="J752" i="2"/>
  <c r="I762" i="2"/>
  <c r="I760" i="2"/>
  <c r="I751" i="2"/>
  <c r="J751" i="2"/>
  <c r="K750" i="2"/>
  <c r="I765" i="2"/>
  <c r="J750" i="2"/>
  <c r="K751" i="2"/>
  <c r="J986" i="1"/>
  <c r="J991" i="1"/>
  <c r="J987" i="1"/>
  <c r="L987" i="1" s="1"/>
  <c r="J992" i="1"/>
  <c r="J1007" i="1" s="1"/>
  <c r="J1006" i="1"/>
  <c r="J1004" i="1"/>
  <c r="J1003" i="1"/>
  <c r="K995" i="1"/>
  <c r="J995" i="1"/>
  <c r="K994" i="1"/>
  <c r="J994" i="1" l="1"/>
  <c r="F1363" i="3"/>
  <c r="H1356" i="3"/>
  <c r="F1360" i="3" s="1"/>
  <c r="F1361" i="3"/>
  <c r="F1362" i="3"/>
  <c r="J897" i="3"/>
  <c r="M895" i="3"/>
  <c r="N895" i="3"/>
  <c r="J896" i="3"/>
  <c r="O895" i="3"/>
  <c r="L895" i="3"/>
  <c r="J898" i="3"/>
  <c r="L897" i="3"/>
  <c r="L898" i="3"/>
  <c r="L896" i="3"/>
  <c r="O896" i="3"/>
  <c r="O897" i="3"/>
  <c r="N896" i="3"/>
  <c r="N897" i="3"/>
  <c r="N898" i="3"/>
  <c r="M896" i="3"/>
  <c r="J895" i="3"/>
  <c r="M898" i="3"/>
  <c r="J900" i="3"/>
  <c r="M897" i="3"/>
  <c r="O898" i="3"/>
  <c r="I754" i="2"/>
  <c r="J754" i="2" s="1"/>
  <c r="I756" i="2" a="1"/>
  <c r="J997" i="1"/>
  <c r="K997" i="1" s="1"/>
  <c r="M756" i="2" l="1"/>
  <c r="F1373" i="3"/>
  <c r="F1395" i="3" s="1"/>
  <c r="F1367" i="3"/>
  <c r="F1372" i="3"/>
  <c r="F1366" i="3"/>
  <c r="F1371" i="3"/>
  <c r="F1365" i="3"/>
  <c r="H1368" i="3" s="1"/>
  <c r="F1374" i="3"/>
  <c r="F1368" i="3"/>
  <c r="N904" i="3"/>
  <c r="N903" i="3"/>
  <c r="N756" i="2"/>
  <c r="O756" i="2"/>
  <c r="L904" i="3"/>
  <c r="L903" i="3"/>
  <c r="L905" i="3"/>
  <c r="O904" i="3"/>
  <c r="O903" i="3"/>
  <c r="O905" i="3"/>
  <c r="M904" i="3"/>
  <c r="L902" i="3"/>
  <c r="J913" i="3"/>
  <c r="J915" i="3"/>
  <c r="J914" i="3"/>
  <c r="M905" i="3"/>
  <c r="O902" i="3"/>
  <c r="M903" i="3"/>
  <c r="N902" i="3"/>
  <c r="N905" i="3"/>
  <c r="M902" i="3"/>
  <c r="O757" i="2"/>
  <c r="N758" i="2"/>
  <c r="N757" i="2"/>
  <c r="I756" i="2"/>
  <c r="M766" i="2"/>
  <c r="M765" i="2"/>
  <c r="O758" i="2"/>
  <c r="M758" i="2"/>
  <c r="M757" i="2"/>
  <c r="J999" i="1"/>
  <c r="K999" i="1"/>
  <c r="J1000" i="1"/>
  <c r="L1006" i="1"/>
  <c r="J1009" i="1" s="1"/>
  <c r="K1000" i="1"/>
  <c r="L1007" i="1" s="1"/>
  <c r="J1010" i="1" s="1"/>
  <c r="H1378" i="3" l="1"/>
  <c r="G1377" i="3"/>
  <c r="F1393" i="3"/>
  <c r="G1376" i="3"/>
  <c r="I1378" i="3"/>
  <c r="H1379" i="3"/>
  <c r="F1376" i="3"/>
  <c r="F1388" i="3"/>
  <c r="F1391" i="3"/>
  <c r="H1377" i="3"/>
  <c r="F1389" i="3"/>
  <c r="G1379" i="3"/>
  <c r="H1376" i="3"/>
  <c r="I1377" i="3"/>
  <c r="F1390" i="3"/>
  <c r="G1378" i="3"/>
  <c r="F1394" i="3"/>
  <c r="F1378" i="3"/>
  <c r="F1379" i="3"/>
  <c r="I1376" i="3"/>
  <c r="F1396" i="3"/>
  <c r="I1379" i="3"/>
  <c r="F1377" i="3"/>
  <c r="J912" i="3"/>
  <c r="K764" i="2" a="1"/>
  <c r="M764" i="2"/>
  <c r="J1018" i="1"/>
  <c r="J1033" i="1" s="1"/>
  <c r="J1013" i="1"/>
  <c r="J1017" i="1"/>
  <c r="J1012" i="1"/>
  <c r="L1013" i="1" s="1"/>
  <c r="F1383" i="3" l="1" a="1"/>
  <c r="F1383" i="3" s="1"/>
  <c r="H1393" i="3" s="1" a="1"/>
  <c r="F1400" i="3" s="1"/>
  <c r="F1381" i="3"/>
  <c r="G1381" i="3" s="1"/>
  <c r="I769" i="2"/>
  <c r="K764" i="2"/>
  <c r="I768" i="2" s="1"/>
  <c r="I770" i="2"/>
  <c r="K1021" i="1"/>
  <c r="J1021" i="1"/>
  <c r="K1020" i="1"/>
  <c r="J1020" i="1"/>
  <c r="J1032" i="1"/>
  <c r="J1030" i="1"/>
  <c r="J1029" i="1"/>
  <c r="F1411" i="3" l="1"/>
  <c r="F1405" i="3"/>
  <c r="F1398" i="3"/>
  <c r="H1393" i="3"/>
  <c r="F1397" i="3" s="1"/>
  <c r="F1399" i="3"/>
  <c r="I774" i="2"/>
  <c r="I779" i="2"/>
  <c r="I797" i="2" s="1"/>
  <c r="I772" i="2"/>
  <c r="I777" i="2"/>
  <c r="I778" i="2"/>
  <c r="I773" i="2"/>
  <c r="J1023" i="1"/>
  <c r="K1023" i="1" s="1"/>
  <c r="F1402" i="3" l="1"/>
  <c r="F1408" i="3"/>
  <c r="F1403" i="3"/>
  <c r="F1409" i="3"/>
  <c r="F1404" i="3"/>
  <c r="F1410" i="3"/>
  <c r="F1432" i="3" s="1"/>
  <c r="I1413" i="3"/>
  <c r="F1414" i="3"/>
  <c r="I1416" i="3"/>
  <c r="F1433" i="3"/>
  <c r="J924" i="3"/>
  <c r="J934" i="3"/>
  <c r="J781" i="2"/>
  <c r="I796" i="2"/>
  <c r="K781" i="2"/>
  <c r="J782" i="2"/>
  <c r="K782" i="2"/>
  <c r="I783" i="2"/>
  <c r="I795" i="2"/>
  <c r="I792" i="2"/>
  <c r="I791" i="2"/>
  <c r="I782" i="2"/>
  <c r="I793" i="2"/>
  <c r="J783" i="2"/>
  <c r="I781" i="2"/>
  <c r="K783" i="2"/>
  <c r="L774" i="2"/>
  <c r="M774" i="2" s="1"/>
  <c r="J1025" i="1"/>
  <c r="K1026" i="1"/>
  <c r="J1026" i="1"/>
  <c r="L1033" i="1" s="1"/>
  <c r="J1036" i="1" s="1"/>
  <c r="J1039" i="1" s="1"/>
  <c r="K1025" i="1"/>
  <c r="F1415" i="3" l="1"/>
  <c r="F1416" i="3"/>
  <c r="F1431" i="3"/>
  <c r="G1413" i="3"/>
  <c r="H1414" i="3"/>
  <c r="I1414" i="3"/>
  <c r="H1415" i="3"/>
  <c r="I1415" i="3"/>
  <c r="H1413" i="3"/>
  <c r="H1416" i="3"/>
  <c r="F1427" i="3"/>
  <c r="F1428" i="3"/>
  <c r="G1415" i="3"/>
  <c r="F1413" i="3"/>
  <c r="F1426" i="3"/>
  <c r="F1430" i="3"/>
  <c r="F1425" i="3"/>
  <c r="G1416" i="3"/>
  <c r="G1414" i="3"/>
  <c r="H1405" i="3"/>
  <c r="L932" i="3"/>
  <c r="O934" i="3"/>
  <c r="M935" i="3"/>
  <c r="O935" i="3"/>
  <c r="M933" i="3"/>
  <c r="J937" i="3"/>
  <c r="N933" i="3"/>
  <c r="O933" i="3"/>
  <c r="M934" i="3"/>
  <c r="J932" i="3"/>
  <c r="N935" i="3"/>
  <c r="N934" i="3"/>
  <c r="L933" i="3"/>
  <c r="L934" i="3"/>
  <c r="L935" i="3"/>
  <c r="J933" i="3"/>
  <c r="O932" i="3"/>
  <c r="N932" i="3"/>
  <c r="M932" i="3"/>
  <c r="J935" i="3"/>
  <c r="I787" i="2" a="1"/>
  <c r="I785" i="2"/>
  <c r="J785" i="2" s="1"/>
  <c r="L1032" i="1"/>
  <c r="J1035" i="1" s="1"/>
  <c r="J1038" i="1" s="1"/>
  <c r="L1039" i="1" s="1"/>
  <c r="F1418" i="3" l="1"/>
  <c r="G1418" i="3" s="1"/>
  <c r="F1420" i="3" a="1"/>
  <c r="F1420" i="3" s="1"/>
  <c r="H1430" i="3" s="1" a="1"/>
  <c r="F1435" i="3" s="1"/>
  <c r="M789" i="2"/>
  <c r="N787" i="2"/>
  <c r="O787" i="2"/>
  <c r="M787" i="2"/>
  <c r="M788" i="2"/>
  <c r="L940" i="3"/>
  <c r="N942" i="3"/>
  <c r="N941" i="3"/>
  <c r="M941" i="3"/>
  <c r="O940" i="3"/>
  <c r="M940" i="3"/>
  <c r="J952" i="3"/>
  <c r="J951" i="3"/>
  <c r="J950" i="3"/>
  <c r="O939" i="3"/>
  <c r="O942" i="3"/>
  <c r="M939" i="3"/>
  <c r="M942" i="3"/>
  <c r="N940" i="3"/>
  <c r="N939" i="3"/>
  <c r="L942" i="3"/>
  <c r="O941" i="3"/>
  <c r="L941" i="3"/>
  <c r="L939" i="3"/>
  <c r="N788" i="2"/>
  <c r="I787" i="2"/>
  <c r="M796" i="2"/>
  <c r="M797" i="2"/>
  <c r="O789" i="2"/>
  <c r="N789" i="2"/>
  <c r="O788" i="2"/>
  <c r="F1440" i="3" l="1"/>
  <c r="F1446" i="3"/>
  <c r="H1430" i="3"/>
  <c r="F1434" i="3" s="1"/>
  <c r="F1437" i="3"/>
  <c r="F1436" i="3"/>
  <c r="J949" i="3"/>
  <c r="K795" i="2" a="1"/>
  <c r="M795" i="2"/>
  <c r="F1442" i="3" l="1"/>
  <c r="F1448" i="3"/>
  <c r="F1445" i="3"/>
  <c r="F1439" i="3"/>
  <c r="F1441" i="3"/>
  <c r="F1447" i="3"/>
  <c r="F1469" i="3" s="1"/>
  <c r="F1453" i="3"/>
  <c r="F1468" i="3"/>
  <c r="F1452" i="3"/>
  <c r="K795" i="2"/>
  <c r="I799" i="2" s="1"/>
  <c r="I801" i="2"/>
  <c r="I800" i="2"/>
  <c r="F1451" i="3" l="1"/>
  <c r="I1453" i="3"/>
  <c r="F1470" i="3"/>
  <c r="I1450" i="3"/>
  <c r="H1442" i="3"/>
  <c r="G1453" i="3"/>
  <c r="F1462" i="3"/>
  <c r="G1452" i="3"/>
  <c r="H1453" i="3"/>
  <c r="H1451" i="3"/>
  <c r="I1451" i="3"/>
  <c r="G1450" i="3"/>
  <c r="H1450" i="3"/>
  <c r="F1463" i="3"/>
  <c r="F1467" i="3"/>
  <c r="G1451" i="3"/>
  <c r="F1450" i="3"/>
  <c r="F1464" i="3"/>
  <c r="F1465" i="3"/>
  <c r="I1452" i="3"/>
  <c r="H1452" i="3"/>
  <c r="J961" i="3"/>
  <c r="I810" i="2"/>
  <c r="I828" i="2" s="1"/>
  <c r="I805" i="2"/>
  <c r="I809" i="2"/>
  <c r="I804" i="2"/>
  <c r="I808" i="2"/>
  <c r="I803" i="2"/>
  <c r="L805" i="2" s="1"/>
  <c r="M805" i="2" s="1"/>
  <c r="F1457" i="3" l="1" a="1"/>
  <c r="F1457" i="3" s="1"/>
  <c r="H1467" i="3" s="1" a="1"/>
  <c r="F1474" i="3" s="1"/>
  <c r="F1455" i="3"/>
  <c r="G1455" i="3" s="1"/>
  <c r="I824" i="2"/>
  <c r="I812" i="2"/>
  <c r="K814" i="2"/>
  <c r="I823" i="2"/>
  <c r="I814" i="2"/>
  <c r="I813" i="2"/>
  <c r="I826" i="2"/>
  <c r="J814" i="2"/>
  <c r="I822" i="2"/>
  <c r="J813" i="2"/>
  <c r="K812" i="2"/>
  <c r="I827" i="2"/>
  <c r="K813" i="2"/>
  <c r="J812" i="2"/>
  <c r="F1479" i="3" l="1"/>
  <c r="F1485" i="3"/>
  <c r="H1467" i="3"/>
  <c r="F1471" i="3" s="1"/>
  <c r="F1472" i="3"/>
  <c r="F1473" i="3"/>
  <c r="J971" i="3"/>
  <c r="J972" i="3"/>
  <c r="N969" i="3"/>
  <c r="J970" i="3"/>
  <c r="M969" i="3"/>
  <c r="O969" i="3"/>
  <c r="L969" i="3"/>
  <c r="J974" i="3"/>
  <c r="N970" i="3"/>
  <c r="O971" i="3"/>
  <c r="M972" i="3"/>
  <c r="N972" i="3"/>
  <c r="O972" i="3"/>
  <c r="M970" i="3"/>
  <c r="J969" i="3"/>
  <c r="N971" i="3"/>
  <c r="M971" i="3"/>
  <c r="O970" i="3"/>
  <c r="L972" i="3"/>
  <c r="L970" i="3"/>
  <c r="L971" i="3"/>
  <c r="I818" i="2" a="1"/>
  <c r="I816" i="2"/>
  <c r="J816" i="2" s="1"/>
  <c r="F1484" i="3" l="1"/>
  <c r="F1506" i="3" s="1"/>
  <c r="F1478" i="3"/>
  <c r="F1483" i="3"/>
  <c r="F1477" i="3"/>
  <c r="F1476" i="3"/>
  <c r="F1482" i="3"/>
  <c r="F1507" i="3"/>
  <c r="I1487" i="3"/>
  <c r="F1488" i="3"/>
  <c r="I1490" i="3"/>
  <c r="N979" i="3"/>
  <c r="M977" i="3"/>
  <c r="O979" i="3"/>
  <c r="O978" i="3"/>
  <c r="N977" i="3"/>
  <c r="M979" i="3"/>
  <c r="L976" i="3"/>
  <c r="L979" i="3"/>
  <c r="O976" i="3"/>
  <c r="J987" i="3"/>
  <c r="J988" i="3"/>
  <c r="J989" i="3"/>
  <c r="M976" i="3"/>
  <c r="L977" i="3"/>
  <c r="O977" i="3"/>
  <c r="M978" i="3"/>
  <c r="N976" i="3"/>
  <c r="L978" i="3"/>
  <c r="N978" i="3"/>
  <c r="M820" i="2"/>
  <c r="N820" i="2"/>
  <c r="I818" i="2"/>
  <c r="M827" i="2"/>
  <c r="M828" i="2"/>
  <c r="N819" i="2"/>
  <c r="N818" i="2"/>
  <c r="M819" i="2"/>
  <c r="O819" i="2"/>
  <c r="O820" i="2"/>
  <c r="O818" i="2"/>
  <c r="M818" i="2"/>
  <c r="H1479" i="3" l="1"/>
  <c r="G1489" i="3"/>
  <c r="F1500" i="3"/>
  <c r="F1499" i="3"/>
  <c r="G1490" i="3"/>
  <c r="I1488" i="3"/>
  <c r="G1487" i="3"/>
  <c r="F1487" i="3"/>
  <c r="F1501" i="3"/>
  <c r="H1490" i="3"/>
  <c r="I1489" i="3"/>
  <c r="H1488" i="3"/>
  <c r="F1504" i="3"/>
  <c r="F1502" i="3"/>
  <c r="H1487" i="3"/>
  <c r="G1488" i="3"/>
  <c r="H1489" i="3"/>
  <c r="F1490" i="3"/>
  <c r="F1505" i="3"/>
  <c r="F1489" i="3"/>
  <c r="J986" i="3"/>
  <c r="K826" i="2" a="1"/>
  <c r="M826" i="2"/>
  <c r="F1492" i="3" l="1"/>
  <c r="G1492" i="3" s="1"/>
  <c r="F1494" i="3" a="1"/>
  <c r="F1494" i="3" s="1"/>
  <c r="H1504" i="3" s="1" a="1"/>
  <c r="K826" i="2"/>
  <c r="I830" i="2" s="1"/>
  <c r="I832" i="2"/>
  <c r="I831" i="2"/>
  <c r="F1509" i="3" l="1"/>
  <c r="H1504" i="3"/>
  <c r="F1508" i="3" s="1"/>
  <c r="F1511" i="3"/>
  <c r="F1510" i="3"/>
  <c r="J998" i="3"/>
  <c r="I835" i="2"/>
  <c r="I840" i="2"/>
  <c r="I841" i="2"/>
  <c r="I859" i="2" s="1"/>
  <c r="I836" i="2"/>
  <c r="I834" i="2"/>
  <c r="L836" i="2" s="1"/>
  <c r="M836" i="2" s="1"/>
  <c r="I839" i="2"/>
  <c r="F1515" i="3" l="1"/>
  <c r="F1521" i="3"/>
  <c r="F1543" i="3" s="1"/>
  <c r="F1516" i="3"/>
  <c r="F1522" i="3"/>
  <c r="F1513" i="3"/>
  <c r="F1519" i="3"/>
  <c r="F1514" i="3"/>
  <c r="F1520" i="3"/>
  <c r="J845" i="2"/>
  <c r="I853" i="2"/>
  <c r="I845" i="2"/>
  <c r="I844" i="2"/>
  <c r="K845" i="2"/>
  <c r="I857" i="2"/>
  <c r="I854" i="2"/>
  <c r="I843" i="2"/>
  <c r="I855" i="2"/>
  <c r="K844" i="2"/>
  <c r="I858" i="2"/>
  <c r="J844" i="2"/>
  <c r="K843" i="2"/>
  <c r="J843" i="2"/>
  <c r="F1527" i="3" l="1"/>
  <c r="F1542" i="3"/>
  <c r="F1526" i="3"/>
  <c r="H1516" i="3"/>
  <c r="H1525" i="3"/>
  <c r="I1526" i="3"/>
  <c r="F1536" i="3"/>
  <c r="I1525" i="3"/>
  <c r="F1537" i="3"/>
  <c r="F1541" i="3"/>
  <c r="G1526" i="3"/>
  <c r="F1524" i="3"/>
  <c r="G1524" i="3"/>
  <c r="H1526" i="3"/>
  <c r="F1539" i="3"/>
  <c r="H1527" i="3"/>
  <c r="G1527" i="3"/>
  <c r="H1524" i="3"/>
  <c r="F1538" i="3"/>
  <c r="G1525" i="3"/>
  <c r="I1527" i="3"/>
  <c r="F1544" i="3"/>
  <c r="F1525" i="3"/>
  <c r="I1524" i="3"/>
  <c r="O1007" i="3"/>
  <c r="J1006" i="3"/>
  <c r="J1011" i="3"/>
  <c r="M1009" i="3"/>
  <c r="M1008" i="3"/>
  <c r="N1008" i="3"/>
  <c r="N1007" i="3"/>
  <c r="N1009" i="3"/>
  <c r="M1007" i="3"/>
  <c r="O1008" i="3"/>
  <c r="O1009" i="3"/>
  <c r="J1008" i="3"/>
  <c r="J1007" i="3"/>
  <c r="N1006" i="3"/>
  <c r="M1006" i="3"/>
  <c r="O1006" i="3"/>
  <c r="L1006" i="3"/>
  <c r="J1009" i="3"/>
  <c r="L1009" i="3"/>
  <c r="L1008" i="3"/>
  <c r="L1007" i="3"/>
  <c r="I849" i="2" a="1"/>
  <c r="I847" i="2"/>
  <c r="J847" i="2" s="1"/>
  <c r="F1531" i="3" l="1" a="1"/>
  <c r="F1531" i="3" s="1"/>
  <c r="H1541" i="3" s="1" a="1"/>
  <c r="F1548" i="3" s="1"/>
  <c r="F1529" i="3"/>
  <c r="G1529" i="3" s="1"/>
  <c r="N1014" i="3"/>
  <c r="N1015" i="3"/>
  <c r="L1015" i="3"/>
  <c r="M1015" i="3"/>
  <c r="L1014" i="3"/>
  <c r="O849" i="2"/>
  <c r="N849" i="2"/>
  <c r="M851" i="2"/>
  <c r="O1016" i="3"/>
  <c r="M1014" i="3"/>
  <c r="L1016" i="3"/>
  <c r="N1013" i="3"/>
  <c r="O1015" i="3"/>
  <c r="N1016" i="3"/>
  <c r="M1016" i="3"/>
  <c r="L1013" i="3"/>
  <c r="O1013" i="3"/>
  <c r="J1024" i="3"/>
  <c r="J1025" i="3"/>
  <c r="J1026" i="3"/>
  <c r="M1013" i="3"/>
  <c r="O1014" i="3"/>
  <c r="O851" i="2"/>
  <c r="M850" i="2"/>
  <c r="O850" i="2"/>
  <c r="N851" i="2"/>
  <c r="N850" i="2"/>
  <c r="I849" i="2"/>
  <c r="M859" i="2"/>
  <c r="M858" i="2"/>
  <c r="M849" i="2"/>
  <c r="F1553" i="3" l="1"/>
  <c r="F1559" i="3"/>
  <c r="F1546" i="3"/>
  <c r="H1541" i="3"/>
  <c r="F1545" i="3" s="1"/>
  <c r="F1547" i="3"/>
  <c r="J1023" i="3"/>
  <c r="K857" i="2" a="1"/>
  <c r="M857" i="2"/>
  <c r="F1557" i="3" l="1"/>
  <c r="F1551" i="3"/>
  <c r="F1558" i="3"/>
  <c r="F1580" i="3" s="1"/>
  <c r="F1552" i="3"/>
  <c r="F1581" i="3"/>
  <c r="I1561" i="3"/>
  <c r="I1564" i="3"/>
  <c r="F1550" i="3"/>
  <c r="H1553" i="3" s="1"/>
  <c r="F1556" i="3"/>
  <c r="I862" i="2"/>
  <c r="K857" i="2"/>
  <c r="I861" i="2" s="1"/>
  <c r="I863" i="2"/>
  <c r="G1563" i="3" l="1"/>
  <c r="G1562" i="3"/>
  <c r="H1563" i="3"/>
  <c r="F1575" i="3"/>
  <c r="F1561" i="3"/>
  <c r="H1561" i="3"/>
  <c r="F1573" i="3"/>
  <c r="H1562" i="3"/>
  <c r="F1576" i="3"/>
  <c r="I1563" i="3"/>
  <c r="G1561" i="3"/>
  <c r="F1574" i="3"/>
  <c r="F1578" i="3"/>
  <c r="G1564" i="3"/>
  <c r="I1562" i="3"/>
  <c r="H1564" i="3"/>
  <c r="F1562" i="3"/>
  <c r="F1564" i="3"/>
  <c r="F1579" i="3"/>
  <c r="F1563" i="3"/>
  <c r="J1035" i="3"/>
  <c r="I867" i="2"/>
  <c r="I872" i="2"/>
  <c r="I890" i="2" s="1"/>
  <c r="I865" i="2"/>
  <c r="I870" i="2"/>
  <c r="I866" i="2"/>
  <c r="I871" i="2"/>
  <c r="F1566" i="3" l="1"/>
  <c r="G1566" i="3" s="1"/>
  <c r="F1568" i="3" a="1"/>
  <c r="F1568" i="3" s="1"/>
  <c r="H1578" i="3" s="1" a="1"/>
  <c r="L867" i="2"/>
  <c r="M867" i="2" s="1"/>
  <c r="K874" i="2"/>
  <c r="J874" i="2"/>
  <c r="I889" i="2"/>
  <c r="K875" i="2"/>
  <c r="J875" i="2"/>
  <c r="I888" i="2"/>
  <c r="J876" i="2"/>
  <c r="I884" i="2"/>
  <c r="K876" i="2"/>
  <c r="I875" i="2"/>
  <c r="I886" i="2"/>
  <c r="I876" i="2"/>
  <c r="I874" i="2"/>
  <c r="I885" i="2"/>
  <c r="F1583" i="3" l="1"/>
  <c r="H1578" i="3"/>
  <c r="F1582" i="3" s="1"/>
  <c r="F1585" i="3"/>
  <c r="F1584" i="3"/>
  <c r="M1043" i="3"/>
  <c r="J1044" i="3"/>
  <c r="O1043" i="3"/>
  <c r="N1043" i="3"/>
  <c r="J1045" i="3"/>
  <c r="O1045" i="3"/>
  <c r="O1052" i="3" s="1"/>
  <c r="J1043" i="3"/>
  <c r="N1045" i="3"/>
  <c r="M1046" i="3"/>
  <c r="M1045" i="3"/>
  <c r="M1044" i="3"/>
  <c r="N1046" i="3"/>
  <c r="O1046" i="3"/>
  <c r="N1044" i="3"/>
  <c r="O1044" i="3"/>
  <c r="J1048" i="3"/>
  <c r="L1044" i="3"/>
  <c r="L1045" i="3"/>
  <c r="L1046" i="3"/>
  <c r="L1053" i="3" s="1"/>
  <c r="L1043" i="3"/>
  <c r="L1050" i="3" s="1"/>
  <c r="J1046" i="3"/>
  <c r="I880" i="2" a="1"/>
  <c r="I878" i="2"/>
  <c r="J878" i="2" s="1"/>
  <c r="F1589" i="3" l="1"/>
  <c r="F1595" i="3"/>
  <c r="F1617" i="3" s="1"/>
  <c r="F1590" i="3"/>
  <c r="F1596" i="3"/>
  <c r="N1052" i="3"/>
  <c r="F1587" i="3"/>
  <c r="F1593" i="3"/>
  <c r="F1588" i="3"/>
  <c r="F1594" i="3"/>
  <c r="N1053" i="3"/>
  <c r="M1051" i="3"/>
  <c r="M1052" i="3"/>
  <c r="O1053" i="3"/>
  <c r="M1053" i="3"/>
  <c r="O880" i="2"/>
  <c r="N880" i="2"/>
  <c r="N1051" i="3"/>
  <c r="L1052" i="3"/>
  <c r="N1050" i="3"/>
  <c r="J1061" i="3"/>
  <c r="J1062" i="3"/>
  <c r="J1063" i="3"/>
  <c r="O1050" i="3"/>
  <c r="L1051" i="3"/>
  <c r="M1050" i="3"/>
  <c r="O1051" i="3"/>
  <c r="M880" i="2"/>
  <c r="N882" i="2"/>
  <c r="N881" i="2"/>
  <c r="O882" i="2"/>
  <c r="M882" i="2"/>
  <c r="I880" i="2"/>
  <c r="M889" i="2"/>
  <c r="M890" i="2"/>
  <c r="O881" i="2"/>
  <c r="M881" i="2"/>
  <c r="F1616" i="3" l="1"/>
  <c r="F1601" i="3"/>
  <c r="F1600" i="3"/>
  <c r="F1599" i="3"/>
  <c r="I1598" i="3"/>
  <c r="F1618" i="3"/>
  <c r="I1601" i="3"/>
  <c r="H1590" i="3"/>
  <c r="G1599" i="3"/>
  <c r="H1601" i="3"/>
  <c r="H1600" i="3"/>
  <c r="F1610" i="3"/>
  <c r="G1598" i="3"/>
  <c r="H1599" i="3"/>
  <c r="G1601" i="3"/>
  <c r="G1600" i="3"/>
  <c r="F1598" i="3"/>
  <c r="F1612" i="3"/>
  <c r="I1599" i="3"/>
  <c r="F1615" i="3"/>
  <c r="H1598" i="3"/>
  <c r="I1600" i="3"/>
  <c r="F1611" i="3"/>
  <c r="F1613" i="3"/>
  <c r="J1060" i="3"/>
  <c r="K888" i="2" a="1"/>
  <c r="M888" i="2"/>
  <c r="F1605" i="3" l="1" a="1"/>
  <c r="F1605" i="3" s="1"/>
  <c r="H1615" i="3" s="1" a="1"/>
  <c r="F1620" i="3" s="1"/>
  <c r="F1603" i="3"/>
  <c r="G1603" i="3" s="1"/>
  <c r="K888" i="2"/>
  <c r="I892" i="2" s="1"/>
  <c r="I894" i="2"/>
  <c r="I893" i="2"/>
  <c r="F1625" i="3" l="1"/>
  <c r="F1631" i="3"/>
  <c r="F1622" i="3"/>
  <c r="H1615" i="3"/>
  <c r="F1619" i="3" s="1"/>
  <c r="F1621" i="3"/>
  <c r="J1072" i="3"/>
  <c r="I902" i="2"/>
  <c r="I897" i="2"/>
  <c r="I903" i="2"/>
  <c r="I921" i="2" s="1"/>
  <c r="I898" i="2"/>
  <c r="I901" i="2"/>
  <c r="I896" i="2"/>
  <c r="L898" i="2" s="1"/>
  <c r="M898" i="2" s="1"/>
  <c r="F1630" i="3" l="1"/>
  <c r="F1624" i="3"/>
  <c r="F1633" i="3"/>
  <c r="F1627" i="3"/>
  <c r="F1653" i="3"/>
  <c r="F1632" i="3"/>
  <c r="F1654" i="3" s="1"/>
  <c r="F1626" i="3"/>
  <c r="I906" i="2"/>
  <c r="I907" i="2"/>
  <c r="I905" i="2"/>
  <c r="I917" i="2"/>
  <c r="I919" i="2"/>
  <c r="I916" i="2"/>
  <c r="I915" i="2"/>
  <c r="K907" i="2"/>
  <c r="J907" i="2"/>
  <c r="I920" i="2"/>
  <c r="J906" i="2"/>
  <c r="K906" i="2"/>
  <c r="J905" i="2"/>
  <c r="K905" i="2"/>
  <c r="F1638" i="3" l="1"/>
  <c r="I1638" i="3"/>
  <c r="F1655" i="3"/>
  <c r="F1636" i="3"/>
  <c r="I1635" i="3"/>
  <c r="H1627" i="3"/>
  <c r="F1637" i="3"/>
  <c r="F1650" i="3"/>
  <c r="G1638" i="3"/>
  <c r="F1635" i="3"/>
  <c r="H1635" i="3"/>
  <c r="F1652" i="3"/>
  <c r="H1636" i="3"/>
  <c r="I1637" i="3"/>
  <c r="F1647" i="3"/>
  <c r="G1635" i="3"/>
  <c r="I1636" i="3"/>
  <c r="H1638" i="3"/>
  <c r="G1637" i="3"/>
  <c r="F1648" i="3"/>
  <c r="F1649" i="3"/>
  <c r="G1636" i="3"/>
  <c r="H1637" i="3"/>
  <c r="M1081" i="3"/>
  <c r="O1081" i="3"/>
  <c r="M1083" i="3"/>
  <c r="N1081" i="3"/>
  <c r="O1082" i="3"/>
  <c r="J1080" i="3"/>
  <c r="N1083" i="3"/>
  <c r="M1082" i="3"/>
  <c r="N1082" i="3"/>
  <c r="O1083" i="3"/>
  <c r="J1085" i="3"/>
  <c r="N1080" i="3"/>
  <c r="M1080" i="3"/>
  <c r="O1080" i="3"/>
  <c r="J1081" i="3"/>
  <c r="J1082" i="3"/>
  <c r="L1081" i="3"/>
  <c r="L1083" i="3"/>
  <c r="L1082" i="3"/>
  <c r="J1083" i="3"/>
  <c r="L1080" i="3"/>
  <c r="I909" i="2"/>
  <c r="J909" i="2" s="1"/>
  <c r="I911" i="2" a="1"/>
  <c r="F1642" i="3" l="1" a="1"/>
  <c r="F1642" i="3" s="1"/>
  <c r="H1652" i="3" s="1" a="1"/>
  <c r="F1659" i="3" s="1"/>
  <c r="F1640" i="3"/>
  <c r="G1640" i="3" s="1"/>
  <c r="M913" i="2"/>
  <c r="O1087" i="3"/>
  <c r="L1087" i="3"/>
  <c r="O1089" i="3"/>
  <c r="M1089" i="3"/>
  <c r="L1089" i="3"/>
  <c r="N1088" i="3"/>
  <c r="N1087" i="3"/>
  <c r="L1090" i="3"/>
  <c r="M1090" i="3"/>
  <c r="M1087" i="3"/>
  <c r="N1090" i="3"/>
  <c r="J1098" i="3"/>
  <c r="J1100" i="3"/>
  <c r="J1099" i="3"/>
  <c r="O1090" i="3"/>
  <c r="L1088" i="3"/>
  <c r="O1088" i="3"/>
  <c r="N1089" i="3"/>
  <c r="M1088" i="3"/>
  <c r="I911" i="2"/>
  <c r="M921" i="2"/>
  <c r="M920" i="2"/>
  <c r="O913" i="2"/>
  <c r="N912" i="2"/>
  <c r="M911" i="2"/>
  <c r="O912" i="2"/>
  <c r="O911" i="2"/>
  <c r="M912" i="2"/>
  <c r="N913" i="2"/>
  <c r="N911" i="2"/>
  <c r="F1664" i="3" l="1"/>
  <c r="F1670" i="3"/>
  <c r="H1652" i="3"/>
  <c r="F1656" i="3" s="1"/>
  <c r="F1657" i="3"/>
  <c r="F1658" i="3"/>
  <c r="J1097" i="3"/>
  <c r="K919" i="2" a="1"/>
  <c r="M919" i="2"/>
  <c r="F1667" i="3" l="1"/>
  <c r="F1661" i="3"/>
  <c r="F1663" i="3"/>
  <c r="F1669" i="3"/>
  <c r="F1691" i="3" s="1"/>
  <c r="I1672" i="3"/>
  <c r="F1692" i="3"/>
  <c r="I1675" i="3"/>
  <c r="F1668" i="3"/>
  <c r="F1662" i="3"/>
  <c r="I924" i="2"/>
  <c r="K919" i="2"/>
  <c r="I923" i="2" s="1"/>
  <c r="I925" i="2"/>
  <c r="H1664" i="3" l="1"/>
  <c r="F1674" i="3"/>
  <c r="F1675" i="3"/>
  <c r="F1690" i="3"/>
  <c r="F1673" i="3"/>
  <c r="F1686" i="3"/>
  <c r="F1685" i="3"/>
  <c r="H1674" i="3"/>
  <c r="H1672" i="3"/>
  <c r="F1672" i="3"/>
  <c r="H1675" i="3"/>
  <c r="G1674" i="3"/>
  <c r="G1673" i="3"/>
  <c r="F1689" i="3"/>
  <c r="G1672" i="3"/>
  <c r="I1674" i="3"/>
  <c r="F1687" i="3"/>
  <c r="F1684" i="3"/>
  <c r="G1675" i="3"/>
  <c r="I1673" i="3"/>
  <c r="H1673" i="3"/>
  <c r="J1109" i="3"/>
  <c r="I932" i="2"/>
  <c r="I927" i="2"/>
  <c r="I934" i="2"/>
  <c r="I952" i="2" s="1"/>
  <c r="I929" i="2"/>
  <c r="I928" i="2"/>
  <c r="I933" i="2"/>
  <c r="F1677" i="3" l="1"/>
  <c r="G1677" i="3" s="1"/>
  <c r="F1679" i="3" a="1"/>
  <c r="F1679" i="3" s="1"/>
  <c r="H1689" i="3" s="1" a="1"/>
  <c r="F1694" i="3" s="1"/>
  <c r="K936" i="2"/>
  <c r="K937" i="2"/>
  <c r="J936" i="2"/>
  <c r="I951" i="2"/>
  <c r="J937" i="2"/>
  <c r="L929" i="2"/>
  <c r="M929" i="2" s="1"/>
  <c r="K938" i="2"/>
  <c r="I947" i="2"/>
  <c r="I937" i="2"/>
  <c r="I936" i="2"/>
  <c r="I950" i="2"/>
  <c r="J938" i="2"/>
  <c r="I946" i="2"/>
  <c r="I938" i="2"/>
  <c r="I948" i="2"/>
  <c r="F1705" i="3" l="1"/>
  <c r="F1699" i="3"/>
  <c r="F1696" i="3"/>
  <c r="H1689" i="3"/>
  <c r="F1693" i="3" s="1"/>
  <c r="F1695" i="3"/>
  <c r="L1117" i="3"/>
  <c r="M1120" i="3"/>
  <c r="M1119" i="3"/>
  <c r="J1122" i="3"/>
  <c r="N1120" i="3"/>
  <c r="M1118" i="3"/>
  <c r="O1118" i="3"/>
  <c r="O1120" i="3"/>
  <c r="O1119" i="3"/>
  <c r="N1119" i="3"/>
  <c r="J1117" i="3"/>
  <c r="N1118" i="3"/>
  <c r="J1119" i="3"/>
  <c r="L1118" i="3"/>
  <c r="L1119" i="3"/>
  <c r="L1120" i="3"/>
  <c r="J1118" i="3"/>
  <c r="O1117" i="3"/>
  <c r="N1117" i="3"/>
  <c r="M1117" i="3"/>
  <c r="J1120" i="3"/>
  <c r="I940" i="2"/>
  <c r="J940" i="2" s="1"/>
  <c r="I942" i="2" a="1"/>
  <c r="O942" i="2" l="1"/>
  <c r="F1700" i="3"/>
  <c r="F1706" i="3"/>
  <c r="F1728" i="3" s="1"/>
  <c r="F1704" i="3"/>
  <c r="F1698" i="3"/>
  <c r="F1707" i="3"/>
  <c r="F1701" i="3"/>
  <c r="F1727" i="3"/>
  <c r="F1712" i="3"/>
  <c r="F1711" i="3"/>
  <c r="N1125" i="3"/>
  <c r="N1126" i="3"/>
  <c r="O1126" i="3"/>
  <c r="O1127" i="3"/>
  <c r="O1125" i="3"/>
  <c r="M1125" i="3"/>
  <c r="N942" i="2"/>
  <c r="M942" i="2"/>
  <c r="M943" i="2"/>
  <c r="M944" i="2"/>
  <c r="L1126" i="3"/>
  <c r="L1125" i="3"/>
  <c r="M1124" i="3"/>
  <c r="N1124" i="3"/>
  <c r="O1124" i="3"/>
  <c r="J1135" i="3"/>
  <c r="J1137" i="3"/>
  <c r="J1136" i="3"/>
  <c r="N1127" i="3"/>
  <c r="M1126" i="3"/>
  <c r="M1127" i="3"/>
  <c r="L1127" i="3"/>
  <c r="L1124" i="3"/>
  <c r="N944" i="2"/>
  <c r="I942" i="2"/>
  <c r="M951" i="2"/>
  <c r="M952" i="2"/>
  <c r="O944" i="2"/>
  <c r="O943" i="2"/>
  <c r="N943" i="2"/>
  <c r="I1712" i="3" l="1"/>
  <c r="I1709" i="3"/>
  <c r="F1729" i="3"/>
  <c r="F1710" i="3"/>
  <c r="H1701" i="3"/>
  <c r="G1712" i="3"/>
  <c r="G1711" i="3"/>
  <c r="H1710" i="3"/>
  <c r="F1722" i="3"/>
  <c r="H1712" i="3"/>
  <c r="F1723" i="3"/>
  <c r="G1709" i="3"/>
  <c r="H1711" i="3"/>
  <c r="H1709" i="3"/>
  <c r="G1710" i="3"/>
  <c r="I1710" i="3"/>
  <c r="F1709" i="3"/>
  <c r="F1724" i="3"/>
  <c r="F1726" i="3"/>
  <c r="F1721" i="3"/>
  <c r="I1711" i="3"/>
  <c r="J1134" i="3"/>
  <c r="K950" i="2" a="1"/>
  <c r="M950" i="2"/>
  <c r="F1716" i="3" l="1" a="1"/>
  <c r="F1716" i="3" s="1"/>
  <c r="H1726" i="3" s="1" a="1"/>
  <c r="F1714" i="3"/>
  <c r="G1714" i="3" s="1"/>
  <c r="K950" i="2"/>
  <c r="I954" i="2" s="1"/>
  <c r="I956" i="2"/>
  <c r="I955" i="2"/>
  <c r="H1726" i="3" l="1"/>
  <c r="F1730" i="3" s="1"/>
  <c r="F1731" i="3"/>
  <c r="F1732" i="3"/>
  <c r="F1733" i="3"/>
  <c r="J1146" i="3"/>
  <c r="I964" i="2"/>
  <c r="I959" i="2"/>
  <c r="I965" i="2"/>
  <c r="I983" i="2" s="1"/>
  <c r="I960" i="2"/>
  <c r="I963" i="2"/>
  <c r="I958" i="2"/>
  <c r="L960" i="2" s="1"/>
  <c r="M960" i="2" s="1"/>
  <c r="F1738" i="3" l="1"/>
  <c r="F1744" i="3"/>
  <c r="F1743" i="3"/>
  <c r="F1765" i="3" s="1"/>
  <c r="F1737" i="3"/>
  <c r="F1736" i="3"/>
  <c r="F1742" i="3"/>
  <c r="F1735" i="3"/>
  <c r="H1738" i="3" s="1"/>
  <c r="F1741" i="3"/>
  <c r="I978" i="2"/>
  <c r="I968" i="2"/>
  <c r="I981" i="2"/>
  <c r="K969" i="2"/>
  <c r="J969" i="2"/>
  <c r="I969" i="2"/>
  <c r="I979" i="2"/>
  <c r="I977" i="2"/>
  <c r="I967" i="2"/>
  <c r="J968" i="2"/>
  <c r="I982" i="2"/>
  <c r="K967" i="2"/>
  <c r="K968" i="2"/>
  <c r="J967" i="2"/>
  <c r="I1749" i="3" l="1"/>
  <c r="F1747" i="3"/>
  <c r="I1746" i="3"/>
  <c r="F1766" i="3"/>
  <c r="H1746" i="3"/>
  <c r="F1760" i="3"/>
  <c r="F1763" i="3"/>
  <c r="G1749" i="3"/>
  <c r="G1748" i="3"/>
  <c r="G1747" i="3"/>
  <c r="H1748" i="3"/>
  <c r="H1749" i="3"/>
  <c r="I1748" i="3"/>
  <c r="F1761" i="3"/>
  <c r="F1759" i="3"/>
  <c r="H1747" i="3"/>
  <c r="F1746" i="3"/>
  <c r="F1758" i="3"/>
  <c r="I1747" i="3"/>
  <c r="G1746" i="3"/>
  <c r="F1748" i="3"/>
  <c r="F1764" i="3"/>
  <c r="F1749" i="3"/>
  <c r="J1157" i="3"/>
  <c r="L1154" i="3"/>
  <c r="J1156" i="3"/>
  <c r="N1154" i="3"/>
  <c r="O1154" i="3"/>
  <c r="J1155" i="3"/>
  <c r="M1154" i="3"/>
  <c r="N1155" i="3"/>
  <c r="O1155" i="3"/>
  <c r="M1156" i="3"/>
  <c r="M1157" i="3"/>
  <c r="N1156" i="3"/>
  <c r="O1156" i="3"/>
  <c r="N1157" i="3"/>
  <c r="J1159" i="3"/>
  <c r="M1155" i="3"/>
  <c r="J1154" i="3"/>
  <c r="O1157" i="3"/>
  <c r="L1157" i="3"/>
  <c r="L1156" i="3"/>
  <c r="L1155" i="3"/>
  <c r="I971" i="2"/>
  <c r="J971" i="2" s="1"/>
  <c r="I973" i="2" a="1"/>
  <c r="F1751" i="3" l="1"/>
  <c r="G1751" i="3" s="1"/>
  <c r="F1753" i="3" a="1"/>
  <c r="F1753" i="3" s="1"/>
  <c r="H1763" i="3" s="1" a="1"/>
  <c r="M1164" i="3"/>
  <c r="J1174" i="3"/>
  <c r="J1173" i="3"/>
  <c r="J1172" i="3"/>
  <c r="N1164" i="3"/>
  <c r="L1163" i="3"/>
  <c r="O1161" i="3"/>
  <c r="O1163" i="3"/>
  <c r="O1162" i="3"/>
  <c r="L1162" i="3"/>
  <c r="L1164" i="3"/>
  <c r="N1161" i="3"/>
  <c r="M1161" i="3"/>
  <c r="O1164" i="3"/>
  <c r="N1163" i="3"/>
  <c r="N1162" i="3"/>
  <c r="L1161" i="3"/>
  <c r="M1163" i="3"/>
  <c r="M1162" i="3"/>
  <c r="N974" i="2"/>
  <c r="O974" i="2"/>
  <c r="M975" i="2"/>
  <c r="I973" i="2"/>
  <c r="M982" i="2"/>
  <c r="M983" i="2"/>
  <c r="N975" i="2"/>
  <c r="M973" i="2"/>
  <c r="N973" i="2"/>
  <c r="O975" i="2"/>
  <c r="M974" i="2"/>
  <c r="O973" i="2"/>
  <c r="H1763" i="3" l="1"/>
  <c r="F1767" i="3" s="1"/>
  <c r="F1769" i="3"/>
  <c r="F1768" i="3"/>
  <c r="F1770" i="3"/>
  <c r="J1171" i="3"/>
  <c r="K981" i="2" a="1"/>
  <c r="M981" i="2"/>
  <c r="F1781" i="3" l="1"/>
  <c r="F1775" i="3"/>
  <c r="F1779" i="3"/>
  <c r="F1773" i="3"/>
  <c r="F1774" i="3"/>
  <c r="F1780" i="3"/>
  <c r="F1802" i="3" s="1"/>
  <c r="F1772" i="3"/>
  <c r="H1775" i="3" s="1"/>
  <c r="F1778" i="3"/>
  <c r="K981" i="2"/>
  <c r="I985" i="2" s="1"/>
  <c r="I987" i="2"/>
  <c r="I986" i="2"/>
  <c r="F1800" i="3" l="1"/>
  <c r="H1784" i="3"/>
  <c r="I1784" i="3"/>
  <c r="G1786" i="3"/>
  <c r="F1783" i="3"/>
  <c r="G1783" i="3"/>
  <c r="F1796" i="3"/>
  <c r="H1785" i="3"/>
  <c r="H1783" i="3"/>
  <c r="F1795" i="3"/>
  <c r="G1785" i="3"/>
  <c r="G1784" i="3"/>
  <c r="F1798" i="3"/>
  <c r="H1786" i="3"/>
  <c r="I1785" i="3"/>
  <c r="F1797" i="3"/>
  <c r="F1785" i="3"/>
  <c r="F1786" i="3"/>
  <c r="F1801" i="3"/>
  <c r="I1786" i="3"/>
  <c r="F1803" i="3"/>
  <c r="F1784" i="3"/>
  <c r="I1783" i="3"/>
  <c r="I990" i="2"/>
  <c r="I995" i="2"/>
  <c r="I996" i="2"/>
  <c r="I1014" i="2" s="1"/>
  <c r="I991" i="2"/>
  <c r="I989" i="2"/>
  <c r="I994" i="2"/>
  <c r="L991" i="2" l="1"/>
  <c r="M991" i="2" s="1"/>
  <c r="F1790" i="3" a="1"/>
  <c r="F1790" i="3" s="1"/>
  <c r="H1800" i="3" s="1" a="1"/>
  <c r="F1788" i="3"/>
  <c r="G1788" i="3" s="1"/>
  <c r="J1183" i="3"/>
  <c r="J1000" i="2"/>
  <c r="I1000" i="2"/>
  <c r="I1012" i="2"/>
  <c r="I1009" i="2"/>
  <c r="I998" i="2"/>
  <c r="I1010" i="2"/>
  <c r="I1008" i="2"/>
  <c r="K1000" i="2"/>
  <c r="I999" i="2"/>
  <c r="I1013" i="2"/>
  <c r="K999" i="2"/>
  <c r="J998" i="2"/>
  <c r="J999" i="2"/>
  <c r="K998" i="2"/>
  <c r="F1805" i="3" l="1"/>
  <c r="H1800" i="3"/>
  <c r="F1804" i="3" s="1"/>
  <c r="F1806" i="3"/>
  <c r="F1807" i="3"/>
  <c r="L1191" i="3"/>
  <c r="M1191" i="3"/>
  <c r="N1191" i="3"/>
  <c r="J1192" i="3"/>
  <c r="O1191" i="3"/>
  <c r="O1193" i="3"/>
  <c r="N1193" i="3"/>
  <c r="O1192" i="3"/>
  <c r="J1191" i="3"/>
  <c r="J1196" i="3"/>
  <c r="N1192" i="3"/>
  <c r="M1192" i="3"/>
  <c r="M1194" i="3"/>
  <c r="O1194" i="3"/>
  <c r="N1194" i="3"/>
  <c r="M1193" i="3"/>
  <c r="L1192" i="3"/>
  <c r="L1194" i="3"/>
  <c r="L1193" i="3"/>
  <c r="J1193" i="3"/>
  <c r="J1194" i="3"/>
  <c r="I1004" i="2" a="1"/>
  <c r="I1002" i="2"/>
  <c r="J1002" i="2" s="1"/>
  <c r="F1812" i="3" l="1"/>
  <c r="F1818" i="3"/>
  <c r="F1811" i="3"/>
  <c r="F1817" i="3"/>
  <c r="F1839" i="3" s="1"/>
  <c r="F1809" i="3"/>
  <c r="F1815" i="3"/>
  <c r="F1810" i="3"/>
  <c r="F1816" i="3"/>
  <c r="L1198" i="3"/>
  <c r="M1200" i="3"/>
  <c r="N1201" i="3"/>
  <c r="M1201" i="3"/>
  <c r="O1201" i="3"/>
  <c r="M1199" i="3"/>
  <c r="N1200" i="3"/>
  <c r="O1200" i="3"/>
  <c r="J1211" i="3"/>
  <c r="J1209" i="3"/>
  <c r="J1210" i="3"/>
  <c r="L1201" i="3"/>
  <c r="O1198" i="3"/>
  <c r="O1199" i="3"/>
  <c r="L1199" i="3"/>
  <c r="N1199" i="3"/>
  <c r="L1200" i="3"/>
  <c r="N1198" i="3"/>
  <c r="M1198" i="3"/>
  <c r="M1004" i="2"/>
  <c r="O1005" i="2"/>
  <c r="M1006" i="2"/>
  <c r="I1004" i="2"/>
  <c r="M1013" i="2"/>
  <c r="M1014" i="2"/>
  <c r="M1005" i="2"/>
  <c r="N1006" i="2"/>
  <c r="O1004" i="2"/>
  <c r="O1006" i="2"/>
  <c r="N1005" i="2"/>
  <c r="N1004" i="2"/>
  <c r="H1812" i="3" l="1"/>
  <c r="F1838" i="3"/>
  <c r="F1823" i="3"/>
  <c r="F1822" i="3"/>
  <c r="F1837" i="3"/>
  <c r="F1820" i="3"/>
  <c r="H1820" i="3"/>
  <c r="F1835" i="3"/>
  <c r="H1821" i="3"/>
  <c r="G1820" i="3"/>
  <c r="F1832" i="3"/>
  <c r="I1821" i="3"/>
  <c r="I1822" i="3"/>
  <c r="F1833" i="3"/>
  <c r="F1834" i="3"/>
  <c r="G1822" i="3"/>
  <c r="G1823" i="3"/>
  <c r="H1822" i="3"/>
  <c r="G1821" i="3"/>
  <c r="H1823" i="3"/>
  <c r="F1840" i="3"/>
  <c r="I1820" i="3"/>
  <c r="F1821" i="3"/>
  <c r="I1823" i="3"/>
  <c r="J1208" i="3"/>
  <c r="K1012" i="2" a="1"/>
  <c r="M1012" i="2"/>
  <c r="F1825" i="3" l="1"/>
  <c r="G1825" i="3" s="1"/>
  <c r="F1827" i="3" a="1"/>
  <c r="F1827" i="3" s="1"/>
  <c r="H1837" i="3" s="1" a="1"/>
  <c r="I1017" i="2"/>
  <c r="K1012" i="2"/>
  <c r="I1016" i="2" s="1"/>
  <c r="I1018" i="2"/>
  <c r="H1837" i="3" l="1"/>
  <c r="F1841" i="3" s="1"/>
  <c r="F1843" i="3"/>
  <c r="F1842" i="3"/>
  <c r="F1844" i="3"/>
  <c r="J1220" i="3"/>
  <c r="I1022" i="2"/>
  <c r="I1027" i="2"/>
  <c r="I1045" i="2" s="1"/>
  <c r="I1025" i="2"/>
  <c r="I1020" i="2"/>
  <c r="I1021" i="2"/>
  <c r="I1026" i="2"/>
  <c r="F1849" i="3" l="1"/>
  <c r="F1855" i="3"/>
  <c r="F1847" i="3"/>
  <c r="F1853" i="3"/>
  <c r="F1854" i="3"/>
  <c r="F1876" i="3" s="1"/>
  <c r="F1848" i="3"/>
  <c r="F1852" i="3"/>
  <c r="F1846" i="3"/>
  <c r="H1849" i="3" s="1"/>
  <c r="L1022" i="2"/>
  <c r="M1022" i="2" s="1"/>
  <c r="J1030" i="2"/>
  <c r="I1044" i="2"/>
  <c r="K1030" i="2"/>
  <c r="K1029" i="2"/>
  <c r="J1029" i="2"/>
  <c r="I1043" i="2"/>
  <c r="K1031" i="2"/>
  <c r="I1040" i="2"/>
  <c r="I1029" i="2"/>
  <c r="I1030" i="2"/>
  <c r="I1041" i="2"/>
  <c r="J1031" i="2"/>
  <c r="I1031" i="2"/>
  <c r="I1039" i="2"/>
  <c r="G1860" i="3" l="1"/>
  <c r="I1858" i="3"/>
  <c r="F1857" i="3"/>
  <c r="G1857" i="3"/>
  <c r="F1872" i="3"/>
  <c r="H1860" i="3"/>
  <c r="H1857" i="3"/>
  <c r="F1871" i="3"/>
  <c r="F1874" i="3"/>
  <c r="G1859" i="3"/>
  <c r="F1869" i="3"/>
  <c r="F1870" i="3"/>
  <c r="H1859" i="3"/>
  <c r="G1858" i="3"/>
  <c r="H1858" i="3"/>
  <c r="I1859" i="3"/>
  <c r="F1858" i="3"/>
  <c r="I1860" i="3"/>
  <c r="F1877" i="3"/>
  <c r="I1857" i="3"/>
  <c r="F1875" i="3"/>
  <c r="F1859" i="3"/>
  <c r="F1860" i="3"/>
  <c r="J1230" i="3"/>
  <c r="M1228" i="3"/>
  <c r="O1228" i="3"/>
  <c r="J1229" i="3"/>
  <c r="N1228" i="3"/>
  <c r="J1231" i="3"/>
  <c r="L1229" i="3"/>
  <c r="L1230" i="3"/>
  <c r="L1231" i="3"/>
  <c r="M1231" i="3"/>
  <c r="N1229" i="3"/>
  <c r="M1229" i="3"/>
  <c r="J1233" i="3"/>
  <c r="N1231" i="3"/>
  <c r="O1231" i="3"/>
  <c r="J1228" i="3"/>
  <c r="M1230" i="3"/>
  <c r="O1229" i="3"/>
  <c r="O1230" i="3"/>
  <c r="N1230" i="3"/>
  <c r="L1228" i="3"/>
  <c r="I1035" i="2" a="1"/>
  <c r="I1033" i="2"/>
  <c r="J1033" i="2" s="1"/>
  <c r="F1862" i="3" l="1"/>
  <c r="G1862" i="3" s="1"/>
  <c r="F1864" i="3" a="1"/>
  <c r="F1864" i="3" s="1"/>
  <c r="H1874" i="3" s="1" a="1"/>
  <c r="M1035" i="2"/>
  <c r="O1035" i="2"/>
  <c r="N1035" i="2"/>
  <c r="M1236" i="3"/>
  <c r="L1236" i="3"/>
  <c r="L1235" i="3"/>
  <c r="J1246" i="3"/>
  <c r="J1248" i="3"/>
  <c r="J1247" i="3"/>
  <c r="N1237" i="3"/>
  <c r="L1238" i="3"/>
  <c r="O1237" i="3"/>
  <c r="N1235" i="3"/>
  <c r="O1238" i="3"/>
  <c r="N1236" i="3"/>
  <c r="O1236" i="3"/>
  <c r="M1238" i="3"/>
  <c r="M1237" i="3"/>
  <c r="O1235" i="3"/>
  <c r="N1238" i="3"/>
  <c r="L1237" i="3"/>
  <c r="M1235" i="3"/>
  <c r="I1035" i="2"/>
  <c r="M1044" i="2"/>
  <c r="M1045" i="2"/>
  <c r="O1037" i="2"/>
  <c r="N1036" i="2"/>
  <c r="N1037" i="2"/>
  <c r="O1036" i="2"/>
  <c r="M1037" i="2"/>
  <c r="M1036" i="2"/>
  <c r="H1874" i="3" l="1"/>
  <c r="F1878" i="3" s="1"/>
  <c r="F1880" i="3"/>
  <c r="F1881" i="3"/>
  <c r="F1879" i="3"/>
  <c r="J1245" i="3"/>
  <c r="K1043" i="2" a="1"/>
  <c r="M1043" i="2"/>
  <c r="F1890" i="3" l="1"/>
  <c r="F1884" i="3"/>
  <c r="F1892" i="3"/>
  <c r="F1886" i="3"/>
  <c r="F1891" i="3"/>
  <c r="F1913" i="3" s="1"/>
  <c r="F1885" i="3"/>
  <c r="F1889" i="3"/>
  <c r="F1883" i="3"/>
  <c r="K1043" i="2"/>
  <c r="I1047" i="2" s="1"/>
  <c r="I1049" i="2"/>
  <c r="I1048" i="2"/>
  <c r="H1886" i="3" l="1"/>
  <c r="F1894" i="3"/>
  <c r="G1897" i="3"/>
  <c r="G1896" i="3"/>
  <c r="F1907" i="3"/>
  <c r="H1895" i="3"/>
  <c r="I1895" i="3"/>
  <c r="G1894" i="3"/>
  <c r="F1911" i="3"/>
  <c r="I1896" i="3"/>
  <c r="F1908" i="3"/>
  <c r="G1895" i="3"/>
  <c r="H1894" i="3"/>
  <c r="F1909" i="3"/>
  <c r="F1906" i="3"/>
  <c r="H1897" i="3"/>
  <c r="H1896" i="3"/>
  <c r="I1897" i="3"/>
  <c r="F1895" i="3"/>
  <c r="F1914" i="3"/>
  <c r="I1894" i="3"/>
  <c r="F1912" i="3"/>
  <c r="F1897" i="3"/>
  <c r="F1896" i="3"/>
  <c r="J1257" i="3"/>
  <c r="I1057" i="2"/>
  <c r="I1052" i="2"/>
  <c r="I1053" i="2"/>
  <c r="I1058" i="2"/>
  <c r="I1076" i="2" s="1"/>
  <c r="I1051" i="2"/>
  <c r="I1056" i="2"/>
  <c r="F1899" i="3" l="1"/>
  <c r="G1899" i="3" s="1"/>
  <c r="F1901" i="3" a="1"/>
  <c r="F1901" i="3" s="1"/>
  <c r="H1911" i="3" s="1" a="1"/>
  <c r="L1053" i="2"/>
  <c r="M1053" i="2" s="1"/>
  <c r="I1070" i="2"/>
  <c r="I1074" i="2"/>
  <c r="J1062" i="2"/>
  <c r="I1062" i="2"/>
  <c r="I1061" i="2"/>
  <c r="I1060" i="2"/>
  <c r="I1072" i="2"/>
  <c r="K1062" i="2"/>
  <c r="I1071" i="2"/>
  <c r="K1060" i="2"/>
  <c r="K1061" i="2"/>
  <c r="J1060" i="2"/>
  <c r="I1075" i="2"/>
  <c r="J1061" i="2"/>
  <c r="F1916" i="3" l="1"/>
  <c r="H1911" i="3"/>
  <c r="F1915" i="3" s="1"/>
  <c r="F1917" i="3"/>
  <c r="F1918" i="3"/>
  <c r="M1268" i="3"/>
  <c r="O1267" i="3"/>
  <c r="N1266" i="3"/>
  <c r="N1267" i="3"/>
  <c r="N1268" i="3"/>
  <c r="J1265" i="3"/>
  <c r="M1266" i="3"/>
  <c r="O1266" i="3"/>
  <c r="M1267" i="3"/>
  <c r="J1270" i="3"/>
  <c r="O1268" i="3"/>
  <c r="J1267" i="3"/>
  <c r="O1265" i="3"/>
  <c r="J1266" i="3"/>
  <c r="M1265" i="3"/>
  <c r="N1265" i="3"/>
  <c r="J1268" i="3"/>
  <c r="L1265" i="3"/>
  <c r="L1267" i="3"/>
  <c r="L1266" i="3"/>
  <c r="L1268" i="3"/>
  <c r="I1066" i="2" a="1"/>
  <c r="I1064" i="2"/>
  <c r="J1064" i="2" s="1"/>
  <c r="F1923" i="3" l="1"/>
  <c r="F1929" i="3"/>
  <c r="F1922" i="3"/>
  <c r="F1928" i="3"/>
  <c r="F1950" i="3" s="1"/>
  <c r="F1926" i="3"/>
  <c r="F1920" i="3"/>
  <c r="F1927" i="3"/>
  <c r="F1921" i="3"/>
  <c r="O1272" i="3"/>
  <c r="M1274" i="3"/>
  <c r="N1275" i="3"/>
  <c r="M1273" i="3"/>
  <c r="N1274" i="3"/>
  <c r="O1273" i="3"/>
  <c r="L1274" i="3"/>
  <c r="L1272" i="3"/>
  <c r="N1273" i="3"/>
  <c r="O1275" i="3"/>
  <c r="L1273" i="3"/>
  <c r="J1284" i="3"/>
  <c r="J1285" i="3"/>
  <c r="J1283" i="3"/>
  <c r="L1275" i="3"/>
  <c r="N1272" i="3"/>
  <c r="O1274" i="3"/>
  <c r="M1272" i="3"/>
  <c r="M1275" i="3"/>
  <c r="O1068" i="2"/>
  <c r="M1067" i="2"/>
  <c r="O1067" i="2"/>
  <c r="O1066" i="2"/>
  <c r="I1066" i="2"/>
  <c r="M1075" i="2"/>
  <c r="M1076" i="2"/>
  <c r="M1068" i="2"/>
  <c r="N1066" i="2"/>
  <c r="N1068" i="2"/>
  <c r="N1067" i="2"/>
  <c r="M1066" i="2"/>
  <c r="I1932" i="3" l="1"/>
  <c r="I1933" i="3"/>
  <c r="H1934" i="3"/>
  <c r="F1943" i="3"/>
  <c r="G1933" i="3"/>
  <c r="G1934" i="3"/>
  <c r="F1944" i="3"/>
  <c r="H1931" i="3"/>
  <c r="H1933" i="3"/>
  <c r="F1945" i="3"/>
  <c r="G1932" i="3"/>
  <c r="F1931" i="3"/>
  <c r="G1931" i="3"/>
  <c r="F1946" i="3"/>
  <c r="F1948" i="3"/>
  <c r="H1932" i="3"/>
  <c r="H1923" i="3"/>
  <c r="I1934" i="3"/>
  <c r="I1931" i="3"/>
  <c r="F1932" i="3"/>
  <c r="F1951" i="3"/>
  <c r="F1934" i="3"/>
  <c r="F1949" i="3"/>
  <c r="F1933" i="3"/>
  <c r="J1282" i="3"/>
  <c r="K1074" i="2" a="1"/>
  <c r="M1074" i="2"/>
  <c r="F1936" i="3" l="1"/>
  <c r="G1936" i="3" s="1"/>
  <c r="F1938" i="3" a="1"/>
  <c r="F1938" i="3" s="1"/>
  <c r="H1948" i="3" s="1" a="1"/>
  <c r="F1953" i="3" s="1"/>
  <c r="I1079" i="2"/>
  <c r="K1074" i="2"/>
  <c r="I1078" i="2" s="1"/>
  <c r="I1080" i="2"/>
  <c r="F1964" i="3" l="1"/>
  <c r="F1958" i="3"/>
  <c r="F1955" i="3"/>
  <c r="H1948" i="3"/>
  <c r="F1952" i="3" s="1"/>
  <c r="F1954" i="3"/>
  <c r="J1294" i="3"/>
  <c r="I1089" i="2"/>
  <c r="I1107" i="2" s="1"/>
  <c r="I1084" i="2"/>
  <c r="I1087" i="2"/>
  <c r="I1082" i="2"/>
  <c r="I1088" i="2"/>
  <c r="I1083" i="2"/>
  <c r="F1957" i="3" l="1"/>
  <c r="F1963" i="3"/>
  <c r="F1960" i="3"/>
  <c r="F1966" i="3"/>
  <c r="F1959" i="3"/>
  <c r="F1965" i="3"/>
  <c r="F1987" i="3" s="1"/>
  <c r="F1970" i="3"/>
  <c r="F1986" i="3"/>
  <c r="F1971" i="3"/>
  <c r="I1106" i="2"/>
  <c r="K1091" i="2"/>
  <c r="J1092" i="2"/>
  <c r="K1092" i="2"/>
  <c r="J1091" i="2"/>
  <c r="L1084" i="2"/>
  <c r="M1084" i="2" s="1"/>
  <c r="I1103" i="2"/>
  <c r="I1101" i="2"/>
  <c r="I1105" i="2"/>
  <c r="J1093" i="2"/>
  <c r="I1091" i="2"/>
  <c r="K1093" i="2"/>
  <c r="I1092" i="2"/>
  <c r="I1102" i="2"/>
  <c r="I1093" i="2"/>
  <c r="I1968" i="3" l="1"/>
  <c r="I1971" i="3"/>
  <c r="F1988" i="3"/>
  <c r="F1969" i="3"/>
  <c r="F1982" i="3"/>
  <c r="G1968" i="3"/>
  <c r="F1980" i="3"/>
  <c r="I1970" i="3"/>
  <c r="G1970" i="3"/>
  <c r="G1969" i="3"/>
  <c r="G1971" i="3"/>
  <c r="F1968" i="3"/>
  <c r="H1971" i="3"/>
  <c r="H1969" i="3"/>
  <c r="F1981" i="3"/>
  <c r="H1970" i="3"/>
  <c r="F1985" i="3"/>
  <c r="I1969" i="3"/>
  <c r="H1968" i="3"/>
  <c r="F1983" i="3"/>
  <c r="H1960" i="3"/>
  <c r="O1304" i="3"/>
  <c r="N1305" i="3"/>
  <c r="O1305" i="3"/>
  <c r="N1303" i="3"/>
  <c r="J1302" i="3"/>
  <c r="M1305" i="3"/>
  <c r="M1303" i="3"/>
  <c r="O1303" i="3"/>
  <c r="N1304" i="3"/>
  <c r="J1307" i="3"/>
  <c r="M1304" i="3"/>
  <c r="J1304" i="3"/>
  <c r="L1302" i="3"/>
  <c r="J1303" i="3"/>
  <c r="O1302" i="3"/>
  <c r="M1302" i="3"/>
  <c r="N1302" i="3"/>
  <c r="J1305" i="3"/>
  <c r="L1305" i="3"/>
  <c r="L1303" i="3"/>
  <c r="L1304" i="3"/>
  <c r="I1095" i="2"/>
  <c r="J1095" i="2" s="1"/>
  <c r="I1097" i="2" a="1"/>
  <c r="F1973" i="3" l="1"/>
  <c r="G1973" i="3" s="1"/>
  <c r="F1975" i="3" a="1"/>
  <c r="F1975" i="3" s="1"/>
  <c r="H1985" i="3" s="1" a="1"/>
  <c r="O1097" i="2"/>
  <c r="N1097" i="2"/>
  <c r="M1099" i="2"/>
  <c r="M1097" i="2"/>
  <c r="M1098" i="2"/>
  <c r="L1309" i="3"/>
  <c r="L1311" i="3"/>
  <c r="M1311" i="3"/>
  <c r="N1310" i="3"/>
  <c r="L1310" i="3"/>
  <c r="O1312" i="3"/>
  <c r="J1322" i="3"/>
  <c r="J1320" i="3"/>
  <c r="J1321" i="3"/>
  <c r="M1310" i="3"/>
  <c r="N1309" i="3"/>
  <c r="N1312" i="3"/>
  <c r="O1310" i="3"/>
  <c r="L1312" i="3"/>
  <c r="M1309" i="3"/>
  <c r="O1311" i="3"/>
  <c r="N1311" i="3"/>
  <c r="M1312" i="3"/>
  <c r="O1309" i="3"/>
  <c r="I1097" i="2"/>
  <c r="M1107" i="2"/>
  <c r="M1106" i="2"/>
  <c r="O1099" i="2"/>
  <c r="N1099" i="2"/>
  <c r="O1098" i="2"/>
  <c r="N1098" i="2"/>
  <c r="F1990" i="3" l="1"/>
  <c r="H1985" i="3"/>
  <c r="F1989" i="3" s="1"/>
  <c r="F1991" i="3"/>
  <c r="F1992" i="3"/>
  <c r="J1319" i="3"/>
  <c r="K1105" i="2" a="1"/>
  <c r="M1105" i="2"/>
  <c r="F2003" i="3" l="1"/>
  <c r="F1997" i="3"/>
  <c r="F1996" i="3"/>
  <c r="F2002" i="3"/>
  <c r="F2024" i="3" s="1"/>
  <c r="F1994" i="3"/>
  <c r="F2000" i="3"/>
  <c r="F1995" i="3"/>
  <c r="F2001" i="3"/>
  <c r="K1105" i="2"/>
  <c r="I1109" i="2" s="1"/>
  <c r="I1111" i="2"/>
  <c r="I1110" i="2"/>
  <c r="H1997" i="3" l="1"/>
  <c r="F2023" i="3"/>
  <c r="F2008" i="3"/>
  <c r="F2007" i="3"/>
  <c r="H2005" i="3"/>
  <c r="F2017" i="3"/>
  <c r="F2018" i="3"/>
  <c r="F2022" i="3"/>
  <c r="G2005" i="3"/>
  <c r="G2007" i="3"/>
  <c r="G2008" i="3"/>
  <c r="I2006" i="3"/>
  <c r="H2007" i="3"/>
  <c r="H2008" i="3"/>
  <c r="F2019" i="3"/>
  <c r="F2005" i="3"/>
  <c r="I2007" i="3"/>
  <c r="G2006" i="3"/>
  <c r="H2006" i="3"/>
  <c r="F2020" i="3"/>
  <c r="F2006" i="3"/>
  <c r="I2008" i="3"/>
  <c r="I2005" i="3"/>
  <c r="F2025" i="3"/>
  <c r="J1331" i="3"/>
  <c r="I1119" i="2"/>
  <c r="I1114" i="2"/>
  <c r="I1120" i="2"/>
  <c r="I1138" i="2" s="1"/>
  <c r="I1115" i="2"/>
  <c r="I1113" i="2"/>
  <c r="L1115" i="2" s="1"/>
  <c r="M1115" i="2" s="1"/>
  <c r="I1118" i="2"/>
  <c r="F2012" i="3" l="1" a="1"/>
  <c r="F2012" i="3" s="1"/>
  <c r="H2022" i="3" s="1" a="1"/>
  <c r="F2027" i="3" s="1"/>
  <c r="F2010" i="3"/>
  <c r="G2010" i="3" s="1"/>
  <c r="I1133" i="2"/>
  <c r="I1123" i="2"/>
  <c r="I1122" i="2"/>
  <c r="J1124" i="2"/>
  <c r="I1132" i="2"/>
  <c r="I1124" i="2"/>
  <c r="I1134" i="2"/>
  <c r="I1136" i="2"/>
  <c r="K1124" i="2"/>
  <c r="I1137" i="2"/>
  <c r="J1123" i="2"/>
  <c r="J1122" i="2"/>
  <c r="K1123" i="2"/>
  <c r="K1122" i="2"/>
  <c r="F2038" i="3" l="1"/>
  <c r="F2032" i="3"/>
  <c r="F2029" i="3"/>
  <c r="H2022" i="3"/>
  <c r="F2026" i="3" s="1"/>
  <c r="F2028" i="3"/>
  <c r="O1342" i="3"/>
  <c r="J1344" i="3"/>
  <c r="N1340" i="3"/>
  <c r="N1341" i="3"/>
  <c r="O1340" i="3"/>
  <c r="M1342" i="3"/>
  <c r="J1339" i="3"/>
  <c r="M1341" i="3"/>
  <c r="M1340" i="3"/>
  <c r="O1341" i="3"/>
  <c r="N1342" i="3"/>
  <c r="N1339" i="3"/>
  <c r="O1339" i="3"/>
  <c r="J1340" i="3"/>
  <c r="M1339" i="3"/>
  <c r="J1341" i="3"/>
  <c r="L1340" i="3"/>
  <c r="L1342" i="3"/>
  <c r="L1341" i="3"/>
  <c r="J1342" i="3"/>
  <c r="L1339" i="3"/>
  <c r="I1126" i="2"/>
  <c r="J1126" i="2" s="1"/>
  <c r="I1128" i="2" a="1"/>
  <c r="O1128" i="2" l="1"/>
  <c r="F2033" i="3"/>
  <c r="F2039" i="3"/>
  <c r="F2061" i="3" s="1"/>
  <c r="M1349" i="3"/>
  <c r="F2031" i="3"/>
  <c r="F2037" i="3"/>
  <c r="L1346" i="3"/>
  <c r="O1347" i="3"/>
  <c r="F2034" i="3"/>
  <c r="F2040" i="3"/>
  <c r="F2044" i="3"/>
  <c r="F2045" i="3"/>
  <c r="F2060" i="3"/>
  <c r="O1346" i="3"/>
  <c r="O1348" i="3"/>
  <c r="N1349" i="3"/>
  <c r="M1347" i="3"/>
  <c r="M1348" i="3"/>
  <c r="N1346" i="3"/>
  <c r="N1348" i="3"/>
  <c r="L1348" i="3"/>
  <c r="M1129" i="2"/>
  <c r="N1128" i="2"/>
  <c r="M1130" i="2"/>
  <c r="L1347" i="3"/>
  <c r="L1349" i="3"/>
  <c r="M1346" i="3"/>
  <c r="N1347" i="3"/>
  <c r="J1358" i="3"/>
  <c r="J1359" i="3"/>
  <c r="J1357" i="3"/>
  <c r="O1349" i="3"/>
  <c r="O1129" i="2"/>
  <c r="I1128" i="2"/>
  <c r="M1137" i="2"/>
  <c r="M1138" i="2"/>
  <c r="O1130" i="2"/>
  <c r="N1130" i="2"/>
  <c r="N1129" i="2"/>
  <c r="M1128" i="2"/>
  <c r="F2054" i="3" l="1"/>
  <c r="F2042" i="3"/>
  <c r="I2044" i="3"/>
  <c r="G2042" i="3"/>
  <c r="H2045" i="3"/>
  <c r="F2059" i="3"/>
  <c r="G2044" i="3"/>
  <c r="H2043" i="3"/>
  <c r="H2042" i="3"/>
  <c r="F2055" i="3"/>
  <c r="F2057" i="3"/>
  <c r="H2044" i="3"/>
  <c r="G2045" i="3"/>
  <c r="F2056" i="3"/>
  <c r="G2043" i="3"/>
  <c r="I2043" i="3"/>
  <c r="H2034" i="3"/>
  <c r="I2042" i="3"/>
  <c r="I2045" i="3"/>
  <c r="F2043" i="3"/>
  <c r="F2062" i="3"/>
  <c r="J1356" i="3"/>
  <c r="K1136" i="2" a="1"/>
  <c r="M1136" i="2"/>
  <c r="F2049" i="3" l="1" a="1"/>
  <c r="F2049" i="3" s="1"/>
  <c r="H2059" i="3" s="1" a="1"/>
  <c r="F2047" i="3"/>
  <c r="G2047" i="3" s="1"/>
  <c r="I1141" i="2"/>
  <c r="K1136" i="2"/>
  <c r="I1140" i="2" s="1"/>
  <c r="I1142" i="2"/>
  <c r="H2059" i="3" l="1"/>
  <c r="F2063" i="3" s="1"/>
  <c r="F2065" i="3"/>
  <c r="F2064" i="3"/>
  <c r="F2066" i="3"/>
  <c r="J1368" i="3"/>
  <c r="I1151" i="2"/>
  <c r="I1169" i="2" s="1"/>
  <c r="I1146" i="2"/>
  <c r="I1144" i="2"/>
  <c r="I1149" i="2"/>
  <c r="I1150" i="2"/>
  <c r="I1145" i="2"/>
  <c r="F2071" i="3" l="1"/>
  <c r="F2077" i="3"/>
  <c r="F2075" i="3"/>
  <c r="F2069" i="3"/>
  <c r="F2076" i="3"/>
  <c r="F2098" i="3" s="1"/>
  <c r="F2070" i="3"/>
  <c r="F2068" i="3"/>
  <c r="H2071" i="3" s="1"/>
  <c r="F2074" i="3"/>
  <c r="L1146" i="2"/>
  <c r="M1146" i="2" s="1"/>
  <c r="K1153" i="2"/>
  <c r="I1168" i="2"/>
  <c r="J1154" i="2"/>
  <c r="J1153" i="2"/>
  <c r="K1154" i="2"/>
  <c r="I1153" i="2"/>
  <c r="I1164" i="2"/>
  <c r="I1163" i="2"/>
  <c r="I1154" i="2"/>
  <c r="I1165" i="2"/>
  <c r="J1155" i="2"/>
  <c r="I1167" i="2"/>
  <c r="K1155" i="2"/>
  <c r="I1155" i="2"/>
  <c r="F2097" i="3" l="1"/>
  <c r="F2081" i="3"/>
  <c r="F2082" i="3"/>
  <c r="I2080" i="3"/>
  <c r="G2079" i="3"/>
  <c r="F2094" i="3"/>
  <c r="F2092" i="3"/>
  <c r="G2081" i="3"/>
  <c r="H2082" i="3"/>
  <c r="H2081" i="3"/>
  <c r="I2081" i="3"/>
  <c r="G2082" i="3"/>
  <c r="G2080" i="3"/>
  <c r="H2079" i="3"/>
  <c r="F2079" i="3"/>
  <c r="F2093" i="3"/>
  <c r="F2091" i="3"/>
  <c r="F2096" i="3"/>
  <c r="H2080" i="3"/>
  <c r="I2082" i="3"/>
  <c r="F2080" i="3"/>
  <c r="I2079" i="3"/>
  <c r="F2099" i="3"/>
  <c r="L1376" i="3"/>
  <c r="J1379" i="3"/>
  <c r="J1378" i="3"/>
  <c r="J1381" i="3"/>
  <c r="O1377" i="3"/>
  <c r="N1379" i="3"/>
  <c r="O1379" i="3"/>
  <c r="M1377" i="3"/>
  <c r="M1379" i="3"/>
  <c r="M1378" i="3"/>
  <c r="J1376" i="3"/>
  <c r="N1378" i="3"/>
  <c r="N1377" i="3"/>
  <c r="O1378" i="3"/>
  <c r="L1378" i="3"/>
  <c r="L1379" i="3"/>
  <c r="L1377" i="3"/>
  <c r="J1377" i="3"/>
  <c r="M1376" i="3"/>
  <c r="N1376" i="3"/>
  <c r="O1376" i="3"/>
  <c r="I1157" i="2"/>
  <c r="J1157" i="2" s="1"/>
  <c r="I1159" i="2" a="1"/>
  <c r="F2084" i="3" l="1"/>
  <c r="G2084" i="3" s="1"/>
  <c r="F2086" i="3" a="1"/>
  <c r="F2086" i="3" s="1"/>
  <c r="H2096" i="3" s="1" a="1"/>
  <c r="F2103" i="3" s="1"/>
  <c r="L1383" i="3"/>
  <c r="N1159" i="2"/>
  <c r="O1159" i="2"/>
  <c r="N1386" i="3"/>
  <c r="O1383" i="3"/>
  <c r="O1385" i="3"/>
  <c r="N1385" i="3"/>
  <c r="M1385" i="3"/>
  <c r="M1386" i="3"/>
  <c r="N1384" i="3"/>
  <c r="M1384" i="3"/>
  <c r="O1386" i="3"/>
  <c r="N1383" i="3"/>
  <c r="O1384" i="3"/>
  <c r="M1383" i="3"/>
  <c r="J1395" i="3"/>
  <c r="J1396" i="3"/>
  <c r="J1394" i="3"/>
  <c r="L1384" i="3"/>
  <c r="L1386" i="3"/>
  <c r="L1385" i="3"/>
  <c r="O1160" i="2"/>
  <c r="N1161" i="2"/>
  <c r="M1159" i="2"/>
  <c r="O1161" i="2"/>
  <c r="M1161" i="2"/>
  <c r="I1159" i="2"/>
  <c r="M1168" i="2"/>
  <c r="M1169" i="2"/>
  <c r="N1160" i="2"/>
  <c r="M1160" i="2"/>
  <c r="F2108" i="3" l="1"/>
  <c r="F2114" i="3"/>
  <c r="F2101" i="3"/>
  <c r="H2096" i="3"/>
  <c r="F2100" i="3" s="1"/>
  <c r="F2102" i="3"/>
  <c r="J1393" i="3"/>
  <c r="K1167" i="2" a="1"/>
  <c r="M1167" i="2"/>
  <c r="F2112" i="3" l="1"/>
  <c r="F2106" i="3"/>
  <c r="F2113" i="3"/>
  <c r="F2135" i="3" s="1"/>
  <c r="F2107" i="3"/>
  <c r="F2105" i="3"/>
  <c r="H2108" i="3" s="1"/>
  <c r="F2111" i="3"/>
  <c r="I2116" i="3"/>
  <c r="F2117" i="3"/>
  <c r="I2119" i="3"/>
  <c r="F2136" i="3"/>
  <c r="K1167" i="2"/>
  <c r="I1171" i="2" s="1"/>
  <c r="I1173" i="2"/>
  <c r="I1172" i="2"/>
  <c r="H2118" i="3" l="1"/>
  <c r="H2117" i="3"/>
  <c r="F2129" i="3"/>
  <c r="F2131" i="3"/>
  <c r="I2118" i="3"/>
  <c r="H2119" i="3"/>
  <c r="G2117" i="3"/>
  <c r="F2116" i="3"/>
  <c r="G2119" i="3"/>
  <c r="F2130" i="3"/>
  <c r="F2128" i="3"/>
  <c r="I2117" i="3"/>
  <c r="F2133" i="3"/>
  <c r="G2116" i="3"/>
  <c r="G2118" i="3"/>
  <c r="H2116" i="3"/>
  <c r="F2119" i="3"/>
  <c r="F2118" i="3"/>
  <c r="F2134" i="3"/>
  <c r="I1181" i="2"/>
  <c r="I1176" i="2"/>
  <c r="I1177" i="2"/>
  <c r="I1182" i="2"/>
  <c r="I1200" i="2" s="1"/>
  <c r="I1175" i="2"/>
  <c r="L1177" i="2" s="1"/>
  <c r="M1177" i="2" s="1"/>
  <c r="I1180" i="2"/>
  <c r="F2121" i="3" l="1"/>
  <c r="G2121" i="3" s="1"/>
  <c r="F2123" i="3" a="1"/>
  <c r="F2123" i="3" s="1"/>
  <c r="H2133" i="3" s="1" a="1"/>
  <c r="J1405" i="3"/>
  <c r="I1198" i="2"/>
  <c r="K1186" i="2"/>
  <c r="I1195" i="2"/>
  <c r="J1186" i="2"/>
  <c r="I1186" i="2"/>
  <c r="I1196" i="2"/>
  <c r="I1185" i="2"/>
  <c r="I1194" i="2"/>
  <c r="I1184" i="2"/>
  <c r="I1199" i="2"/>
  <c r="K1185" i="2"/>
  <c r="J1184" i="2"/>
  <c r="K1184" i="2"/>
  <c r="J1185" i="2"/>
  <c r="F2138" i="3" l="1"/>
  <c r="H2133" i="3"/>
  <c r="F2137" i="3" s="1"/>
  <c r="F2140" i="3"/>
  <c r="F2139" i="3"/>
  <c r="M1413" i="3"/>
  <c r="J1414" i="3"/>
  <c r="O1413" i="3"/>
  <c r="N1413" i="3"/>
  <c r="L1413" i="3"/>
  <c r="L1416" i="3"/>
  <c r="L1414" i="3"/>
  <c r="L1415" i="3"/>
  <c r="J1415" i="3"/>
  <c r="O1414" i="3"/>
  <c r="M1416" i="3"/>
  <c r="J1418" i="3"/>
  <c r="N1414" i="3"/>
  <c r="N1416" i="3"/>
  <c r="J1413" i="3"/>
  <c r="M1415" i="3"/>
  <c r="M1414" i="3"/>
  <c r="O1416" i="3"/>
  <c r="N1415" i="3"/>
  <c r="O1415" i="3"/>
  <c r="J1416" i="3"/>
  <c r="I1188" i="2"/>
  <c r="J1188" i="2" s="1"/>
  <c r="I1190" i="2" a="1"/>
  <c r="F2150" i="3" l="1"/>
  <c r="F2172" i="3" s="1"/>
  <c r="F2144" i="3"/>
  <c r="F2151" i="3"/>
  <c r="F2145" i="3"/>
  <c r="F2142" i="3"/>
  <c r="F2148" i="3"/>
  <c r="F2143" i="3"/>
  <c r="F2149" i="3"/>
  <c r="N1421" i="3"/>
  <c r="O1422" i="3"/>
  <c r="N1422" i="3"/>
  <c r="J1432" i="3"/>
  <c r="J1431" i="3"/>
  <c r="J1433" i="3"/>
  <c r="O1423" i="3"/>
  <c r="L1420" i="3"/>
  <c r="M1421" i="3"/>
  <c r="N1420" i="3"/>
  <c r="M1423" i="3"/>
  <c r="L1421" i="3"/>
  <c r="M1422" i="3"/>
  <c r="O1420" i="3"/>
  <c r="O1421" i="3"/>
  <c r="L1423" i="3"/>
  <c r="L1422" i="3"/>
  <c r="N1423" i="3"/>
  <c r="M1420" i="3"/>
  <c r="N1192" i="2"/>
  <c r="I1190" i="2"/>
  <c r="M1200" i="2"/>
  <c r="M1199" i="2"/>
  <c r="O1190" i="2"/>
  <c r="M1192" i="2"/>
  <c r="O1192" i="2"/>
  <c r="N1191" i="2"/>
  <c r="M1191" i="2"/>
  <c r="O1191" i="2"/>
  <c r="N1190" i="2"/>
  <c r="M1190" i="2"/>
  <c r="H2145" i="3" l="1"/>
  <c r="F2171" i="3"/>
  <c r="F2155" i="3"/>
  <c r="F2156" i="3"/>
  <c r="F2154" i="3"/>
  <c r="F2173" i="3"/>
  <c r="I2156" i="3"/>
  <c r="I2153" i="3"/>
  <c r="F2168" i="3"/>
  <c r="H2156" i="3"/>
  <c r="I2155" i="3"/>
  <c r="F2165" i="3"/>
  <c r="F2170" i="3"/>
  <c r="G2153" i="3"/>
  <c r="H2153" i="3"/>
  <c r="H2155" i="3"/>
  <c r="G2154" i="3"/>
  <c r="F2167" i="3"/>
  <c r="G2156" i="3"/>
  <c r="H2154" i="3"/>
  <c r="F2153" i="3"/>
  <c r="G2155" i="3"/>
  <c r="F2166" i="3"/>
  <c r="I2154" i="3"/>
  <c r="J1430" i="3"/>
  <c r="K1198" i="2" a="1"/>
  <c r="M1198" i="2"/>
  <c r="F2158" i="3" l="1"/>
  <c r="G2158" i="3" s="1"/>
  <c r="F2160" i="3" a="1"/>
  <c r="F2160" i="3" s="1"/>
  <c r="H2170" i="3" s="1" a="1"/>
  <c r="F2175" i="3" s="1"/>
  <c r="I1203" i="2"/>
  <c r="K1198" i="2"/>
  <c r="I1202" i="2" s="1"/>
  <c r="I1204" i="2"/>
  <c r="F2186" i="3" l="1"/>
  <c r="F2180" i="3"/>
  <c r="H2170" i="3"/>
  <c r="F2174" i="3" s="1"/>
  <c r="F2176" i="3"/>
  <c r="F2177" i="3"/>
  <c r="I1213" i="2"/>
  <c r="I1231" i="2" s="1"/>
  <c r="I1208" i="2"/>
  <c r="I1211" i="2"/>
  <c r="I1206" i="2"/>
  <c r="I1212" i="2"/>
  <c r="I1207" i="2"/>
  <c r="F2181" i="3" l="1"/>
  <c r="F2187" i="3"/>
  <c r="F2209" i="3" s="1"/>
  <c r="F2179" i="3"/>
  <c r="F2185" i="3"/>
  <c r="F2182" i="3"/>
  <c r="F2188" i="3"/>
  <c r="F2192" i="3"/>
  <c r="F2193" i="3"/>
  <c r="F2208" i="3"/>
  <c r="J1442" i="3"/>
  <c r="L1208" i="2"/>
  <c r="M1208" i="2" s="1"/>
  <c r="J1216" i="2"/>
  <c r="J1215" i="2"/>
  <c r="I1230" i="2"/>
  <c r="K1215" i="2"/>
  <c r="K1216" i="2"/>
  <c r="I1216" i="2"/>
  <c r="I1227" i="2"/>
  <c r="J1217" i="2"/>
  <c r="I1217" i="2"/>
  <c r="I1226" i="2"/>
  <c r="I1215" i="2"/>
  <c r="I1229" i="2"/>
  <c r="I1225" i="2"/>
  <c r="K1217" i="2"/>
  <c r="H2182" i="3" l="1"/>
  <c r="G2190" i="3"/>
  <c r="F2203" i="3"/>
  <c r="F2202" i="3"/>
  <c r="H2190" i="3"/>
  <c r="I2192" i="3"/>
  <c r="I2191" i="3"/>
  <c r="F2207" i="3"/>
  <c r="F2204" i="3"/>
  <c r="H2191" i="3"/>
  <c r="H2192" i="3"/>
  <c r="G2193" i="3"/>
  <c r="F2205" i="3"/>
  <c r="H2193" i="3"/>
  <c r="G2192" i="3"/>
  <c r="F2190" i="3"/>
  <c r="G2191" i="3"/>
  <c r="F2210" i="3"/>
  <c r="I2190" i="3"/>
  <c r="F2191" i="3"/>
  <c r="I2193" i="3"/>
  <c r="N1453" i="3"/>
  <c r="M1453" i="3"/>
  <c r="J1450" i="3"/>
  <c r="O1453" i="3"/>
  <c r="O1452" i="3"/>
  <c r="O1451" i="3"/>
  <c r="M1451" i="3"/>
  <c r="M1452" i="3"/>
  <c r="N1452" i="3"/>
  <c r="J1455" i="3"/>
  <c r="N1451" i="3"/>
  <c r="L1453" i="3"/>
  <c r="L1452" i="3"/>
  <c r="L1451" i="3"/>
  <c r="J1452" i="3"/>
  <c r="L1450" i="3"/>
  <c r="J1453" i="3"/>
  <c r="N1450" i="3"/>
  <c r="O1450" i="3"/>
  <c r="M1450" i="3"/>
  <c r="J1451" i="3"/>
  <c r="I1219" i="2"/>
  <c r="J1219" i="2" s="1"/>
  <c r="I1221" i="2" a="1"/>
  <c r="F2195" i="3" l="1"/>
  <c r="G2195" i="3" s="1"/>
  <c r="F2197" i="3" a="1"/>
  <c r="F2197" i="3" s="1"/>
  <c r="H2207" i="3" s="1" a="1"/>
  <c r="M1221" i="2"/>
  <c r="O1221" i="2"/>
  <c r="L1459" i="3"/>
  <c r="L1458" i="3"/>
  <c r="L1460" i="3"/>
  <c r="J1468" i="3"/>
  <c r="J1470" i="3"/>
  <c r="J1469" i="3"/>
  <c r="M1457" i="3"/>
  <c r="O1458" i="3"/>
  <c r="N1459" i="3"/>
  <c r="N1457" i="3"/>
  <c r="O1459" i="3"/>
  <c r="M1458" i="3"/>
  <c r="O1460" i="3"/>
  <c r="M1459" i="3"/>
  <c r="O1457" i="3"/>
  <c r="L1457" i="3"/>
  <c r="M1460" i="3"/>
  <c r="N1458" i="3"/>
  <c r="N1460" i="3"/>
  <c r="I1221" i="2"/>
  <c r="M1230" i="2"/>
  <c r="M1231" i="2"/>
  <c r="O1223" i="2"/>
  <c r="N1222" i="2"/>
  <c r="N1223" i="2"/>
  <c r="M1223" i="2"/>
  <c r="N1221" i="2"/>
  <c r="O1222" i="2"/>
  <c r="M1222" i="2"/>
  <c r="F2214" i="3" l="1"/>
  <c r="H2207" i="3"/>
  <c r="F2211" i="3" s="1"/>
  <c r="F2213" i="3"/>
  <c r="F2212" i="3"/>
  <c r="J1467" i="3"/>
  <c r="K1229" i="2" a="1"/>
  <c r="M1229" i="2"/>
  <c r="F2223" i="3" l="1"/>
  <c r="F2217" i="3"/>
  <c r="F2224" i="3"/>
  <c r="F2246" i="3" s="1"/>
  <c r="F2218" i="3"/>
  <c r="F2216" i="3"/>
  <c r="F2222" i="3"/>
  <c r="F2225" i="3"/>
  <c r="F2219" i="3"/>
  <c r="K1229" i="2"/>
  <c r="I1233" i="2" s="1"/>
  <c r="I1235" i="2"/>
  <c r="I1234" i="2"/>
  <c r="H2219" i="3" l="1"/>
  <c r="F2228" i="3"/>
  <c r="F2247" i="3"/>
  <c r="I2230" i="3"/>
  <c r="I2227" i="3"/>
  <c r="F2242" i="3"/>
  <c r="I2229" i="3"/>
  <c r="I2228" i="3"/>
  <c r="G2230" i="3"/>
  <c r="G2227" i="3"/>
  <c r="H2229" i="3"/>
  <c r="F2244" i="3"/>
  <c r="H2228" i="3"/>
  <c r="F2227" i="3"/>
  <c r="F2241" i="3"/>
  <c r="F2240" i="3"/>
  <c r="G2229" i="3"/>
  <c r="H2230" i="3"/>
  <c r="H2227" i="3"/>
  <c r="G2228" i="3"/>
  <c r="F2239" i="3"/>
  <c r="F2230" i="3"/>
  <c r="F2229" i="3"/>
  <c r="F2245" i="3"/>
  <c r="J1479" i="3"/>
  <c r="I1243" i="2"/>
  <c r="I1238" i="2"/>
  <c r="I1244" i="2"/>
  <c r="I1262" i="2" s="1"/>
  <c r="I1239" i="2"/>
  <c r="I1242" i="2"/>
  <c r="I1237" i="2"/>
  <c r="L1239" i="2" s="1"/>
  <c r="M1239" i="2" s="1"/>
  <c r="F2234" i="3" l="1" a="1"/>
  <c r="F2234" i="3" s="1"/>
  <c r="H2244" i="3" s="1" a="1"/>
  <c r="F2251" i="3" s="1"/>
  <c r="F2232" i="3"/>
  <c r="G2232" i="3" s="1"/>
  <c r="I1248" i="2"/>
  <c r="I1258" i="2"/>
  <c r="I1256" i="2"/>
  <c r="I1260" i="2"/>
  <c r="I1247" i="2"/>
  <c r="I1257" i="2"/>
  <c r="I1246" i="2"/>
  <c r="J1248" i="2"/>
  <c r="K1248" i="2"/>
  <c r="J1247" i="2"/>
  <c r="K1246" i="2"/>
  <c r="K1247" i="2"/>
  <c r="J1246" i="2"/>
  <c r="I1261" i="2"/>
  <c r="F2262" i="3" l="1"/>
  <c r="F2256" i="3"/>
  <c r="F2249" i="3"/>
  <c r="H2244" i="3"/>
  <c r="F2248" i="3" s="1"/>
  <c r="F2250" i="3"/>
  <c r="J1489" i="3"/>
  <c r="L1489" i="3"/>
  <c r="L1490" i="3"/>
  <c r="L1488" i="3"/>
  <c r="L1487" i="3"/>
  <c r="M1487" i="3"/>
  <c r="J1488" i="3"/>
  <c r="N1487" i="3"/>
  <c r="O1487" i="3"/>
  <c r="O1489" i="3"/>
  <c r="M1488" i="3"/>
  <c r="M1490" i="3"/>
  <c r="N1490" i="3"/>
  <c r="N1489" i="3"/>
  <c r="N1488" i="3"/>
  <c r="O1488" i="3"/>
  <c r="M1489" i="3"/>
  <c r="J1487" i="3"/>
  <c r="J1492" i="3"/>
  <c r="O1490" i="3"/>
  <c r="J1490" i="3"/>
  <c r="I1252" i="2" a="1"/>
  <c r="I1250" i="2"/>
  <c r="J1250" i="2" s="1"/>
  <c r="F2261" i="3" l="1"/>
  <c r="F2283" i="3" s="1"/>
  <c r="F2255" i="3"/>
  <c r="F2259" i="3"/>
  <c r="F2253" i="3"/>
  <c r="O1494" i="3"/>
  <c r="F2260" i="3"/>
  <c r="F2254" i="3"/>
  <c r="N1494" i="3"/>
  <c r="I2264" i="3"/>
  <c r="I2267" i="3"/>
  <c r="F2284" i="3"/>
  <c r="F2265" i="3"/>
  <c r="N1497" i="3"/>
  <c r="M1497" i="3"/>
  <c r="M1495" i="3"/>
  <c r="O1496" i="3"/>
  <c r="N1496" i="3"/>
  <c r="M1494" i="3"/>
  <c r="O1497" i="3"/>
  <c r="J1506" i="3"/>
  <c r="J1505" i="3"/>
  <c r="J1507" i="3"/>
  <c r="L1494" i="3"/>
  <c r="L1495" i="3"/>
  <c r="M1496" i="3"/>
  <c r="L1497" i="3"/>
  <c r="O1495" i="3"/>
  <c r="L1496" i="3"/>
  <c r="N1495" i="3"/>
  <c r="M1253" i="2"/>
  <c r="N1254" i="2"/>
  <c r="N1252" i="2"/>
  <c r="M1254" i="2"/>
  <c r="O1254" i="2"/>
  <c r="O1253" i="2"/>
  <c r="O1252" i="2"/>
  <c r="I1252" i="2"/>
  <c r="M1261" i="2"/>
  <c r="M1262" i="2"/>
  <c r="N1253" i="2"/>
  <c r="M1252" i="2"/>
  <c r="H2256" i="3" l="1"/>
  <c r="F2267" i="3"/>
  <c r="F2282" i="3"/>
  <c r="F2266" i="3"/>
  <c r="G2267" i="3"/>
  <c r="H2265" i="3"/>
  <c r="F2264" i="3"/>
  <c r="H2264" i="3"/>
  <c r="F2276" i="3"/>
  <c r="F2278" i="3"/>
  <c r="G2265" i="3"/>
  <c r="I2266" i="3"/>
  <c r="H2267" i="3"/>
  <c r="I2265" i="3"/>
  <c r="G2264" i="3"/>
  <c r="F2279" i="3"/>
  <c r="G2266" i="3"/>
  <c r="F2277" i="3"/>
  <c r="F2281" i="3"/>
  <c r="H2266" i="3"/>
  <c r="J1504" i="3"/>
  <c r="K1260" i="2" a="1"/>
  <c r="M1260" i="2"/>
  <c r="F2269" i="3" l="1"/>
  <c r="G2269" i="3" s="1"/>
  <c r="F2271" i="3" a="1"/>
  <c r="F2271" i="3" s="1"/>
  <c r="H2281" i="3" s="1" a="1"/>
  <c r="I1265" i="2"/>
  <c r="K1260" i="2"/>
  <c r="I1264" i="2" s="1"/>
  <c r="I1266" i="2"/>
  <c r="F2288" i="3" l="1"/>
  <c r="H2281" i="3"/>
  <c r="F2285" i="3" s="1"/>
  <c r="F2287" i="3"/>
  <c r="F2286" i="3"/>
  <c r="J1516" i="3"/>
  <c r="I1275" i="2"/>
  <c r="I1293" i="2" s="1"/>
  <c r="I1270" i="2"/>
  <c r="I1273" i="2"/>
  <c r="I1268" i="2"/>
  <c r="I1274" i="2"/>
  <c r="I1269" i="2"/>
  <c r="F2291" i="3" l="1"/>
  <c r="F2297" i="3"/>
  <c r="F2292" i="3"/>
  <c r="F2298" i="3"/>
  <c r="F2320" i="3" s="1"/>
  <c r="F2290" i="3"/>
  <c r="F2296" i="3"/>
  <c r="F2293" i="3"/>
  <c r="F2299" i="3"/>
  <c r="I1292" i="2"/>
  <c r="K1278" i="2"/>
  <c r="K1277" i="2"/>
  <c r="J1277" i="2"/>
  <c r="J1278" i="2"/>
  <c r="L1270" i="2"/>
  <c r="M1270" i="2" s="1"/>
  <c r="I1289" i="2"/>
  <c r="K1279" i="2"/>
  <c r="I1278" i="2"/>
  <c r="I1291" i="2"/>
  <c r="I1288" i="2"/>
  <c r="J1279" i="2"/>
  <c r="I1287" i="2"/>
  <c r="I1279" i="2"/>
  <c r="I1277" i="2"/>
  <c r="H2293" i="3" l="1"/>
  <c r="I2304" i="3"/>
  <c r="F2302" i="3"/>
  <c r="I2301" i="3"/>
  <c r="F2321" i="3"/>
  <c r="F2319" i="3"/>
  <c r="F2304" i="3"/>
  <c r="F2303" i="3"/>
  <c r="G2303" i="3"/>
  <c r="G2302" i="3"/>
  <c r="F2316" i="3"/>
  <c r="H2303" i="3"/>
  <c r="I2303" i="3"/>
  <c r="F2314" i="3"/>
  <c r="F2315" i="3"/>
  <c r="I2302" i="3"/>
  <c r="F2318" i="3"/>
  <c r="G2304" i="3"/>
  <c r="H2301" i="3"/>
  <c r="H2304" i="3"/>
  <c r="F2313" i="3"/>
  <c r="G2301" i="3"/>
  <c r="H2302" i="3"/>
  <c r="F2301" i="3"/>
  <c r="L1524" i="3"/>
  <c r="J1526" i="3"/>
  <c r="N1525" i="3"/>
  <c r="O1525" i="3"/>
  <c r="J1524" i="3"/>
  <c r="M1525" i="3"/>
  <c r="M1527" i="3"/>
  <c r="N1527" i="3"/>
  <c r="O1526" i="3"/>
  <c r="O1527" i="3"/>
  <c r="M1526" i="3"/>
  <c r="N1526" i="3"/>
  <c r="J1529" i="3"/>
  <c r="J1525" i="3"/>
  <c r="N1524" i="3"/>
  <c r="M1524" i="3"/>
  <c r="O1524" i="3"/>
  <c r="J1527" i="3"/>
  <c r="L1527" i="3"/>
  <c r="L1525" i="3"/>
  <c r="L1526" i="3"/>
  <c r="I1281" i="2"/>
  <c r="J1281" i="2" s="1"/>
  <c r="I1283" i="2" a="1"/>
  <c r="O1283" i="2" l="1"/>
  <c r="M1284" i="2"/>
  <c r="M1283" i="2"/>
  <c r="M1285" i="2"/>
  <c r="F2306" i="3"/>
  <c r="G2306" i="3" s="1"/>
  <c r="F2308" i="3" a="1"/>
  <c r="F2308" i="3" s="1"/>
  <c r="H2318" i="3" s="1" a="1"/>
  <c r="F2323" i="3" s="1"/>
  <c r="L1531" i="3"/>
  <c r="N1283" i="2"/>
  <c r="N1533" i="3"/>
  <c r="M1532" i="3"/>
  <c r="M1533" i="3"/>
  <c r="O1532" i="3"/>
  <c r="O1533" i="3"/>
  <c r="L1532" i="3"/>
  <c r="O1531" i="3"/>
  <c r="N1532" i="3"/>
  <c r="N1534" i="3"/>
  <c r="L1534" i="3"/>
  <c r="M1531" i="3"/>
  <c r="J1542" i="3"/>
  <c r="J1543" i="3"/>
  <c r="J1544" i="3"/>
  <c r="L1533" i="3"/>
  <c r="N1531" i="3"/>
  <c r="O1534" i="3"/>
  <c r="M1534" i="3"/>
  <c r="N1284" i="2"/>
  <c r="I1283" i="2"/>
  <c r="M1292" i="2"/>
  <c r="M1293" i="2"/>
  <c r="O1285" i="2"/>
  <c r="N1285" i="2"/>
  <c r="O1284" i="2"/>
  <c r="F2328" i="3" l="1"/>
  <c r="F2334" i="3"/>
  <c r="F2325" i="3"/>
  <c r="H2318" i="3"/>
  <c r="F2322" i="3" s="1"/>
  <c r="F2324" i="3"/>
  <c r="J1541" i="3"/>
  <c r="K1291" i="2" a="1"/>
  <c r="M1291" i="2"/>
  <c r="F2327" i="3" l="1"/>
  <c r="F2333" i="3"/>
  <c r="F2336" i="3"/>
  <c r="F2330" i="3"/>
  <c r="F2329" i="3"/>
  <c r="F2335" i="3"/>
  <c r="F2357" i="3" s="1"/>
  <c r="F2341" i="3"/>
  <c r="F2356" i="3"/>
  <c r="K1291" i="2"/>
  <c r="I1295" i="2" s="1"/>
  <c r="I1297" i="2"/>
  <c r="I1296" i="2"/>
  <c r="F2340" i="3" l="1"/>
  <c r="I2338" i="3"/>
  <c r="F2358" i="3"/>
  <c r="F2339" i="3"/>
  <c r="I2341" i="3"/>
  <c r="G2341" i="3"/>
  <c r="H2340" i="3"/>
  <c r="I2339" i="3"/>
  <c r="H2341" i="3"/>
  <c r="F2355" i="3"/>
  <c r="G2338" i="3"/>
  <c r="G2339" i="3"/>
  <c r="F2350" i="3"/>
  <c r="H2338" i="3"/>
  <c r="H2339" i="3"/>
  <c r="F2351" i="3"/>
  <c r="G2340" i="3"/>
  <c r="I2340" i="3"/>
  <c r="F2352" i="3"/>
  <c r="F2353" i="3"/>
  <c r="F2338" i="3"/>
  <c r="H2330" i="3"/>
  <c r="J1553" i="3"/>
  <c r="I1305" i="2"/>
  <c r="I1300" i="2"/>
  <c r="I1306" i="2"/>
  <c r="I1324" i="2" s="1"/>
  <c r="I1301" i="2"/>
  <c r="I1299" i="2"/>
  <c r="L1301" i="2" s="1"/>
  <c r="M1301" i="2" s="1"/>
  <c r="I1304" i="2"/>
  <c r="F2343" i="3" l="1"/>
  <c r="G2343" i="3" s="1"/>
  <c r="F2345" i="3" a="1"/>
  <c r="F2345" i="3" s="1"/>
  <c r="H2355" i="3" s="1" a="1"/>
  <c r="F2362" i="3" s="1"/>
  <c r="I1320" i="2"/>
  <c r="J1310" i="2"/>
  <c r="I1310" i="2"/>
  <c r="K1310" i="2"/>
  <c r="I1309" i="2"/>
  <c r="I1308" i="2"/>
  <c r="I1322" i="2"/>
  <c r="I1319" i="2"/>
  <c r="I1318" i="2"/>
  <c r="K1308" i="2"/>
  <c r="J1309" i="2"/>
  <c r="J1308" i="2"/>
  <c r="I1323" i="2"/>
  <c r="K1309" i="2"/>
  <c r="F2367" i="3" l="1"/>
  <c r="F2373" i="3"/>
  <c r="H2355" i="3"/>
  <c r="F2359" i="3" s="1"/>
  <c r="F2360" i="3"/>
  <c r="F2361" i="3"/>
  <c r="J1564" i="3"/>
  <c r="M1563" i="3"/>
  <c r="N1562" i="3"/>
  <c r="N1563" i="3"/>
  <c r="M1562" i="3"/>
  <c r="N1564" i="3"/>
  <c r="J1561" i="3"/>
  <c r="O1562" i="3"/>
  <c r="O1564" i="3"/>
  <c r="J1566" i="3"/>
  <c r="O1563" i="3"/>
  <c r="M1564" i="3"/>
  <c r="J1563" i="3"/>
  <c r="L1561" i="3"/>
  <c r="N1561" i="3"/>
  <c r="J1562" i="3"/>
  <c r="M1561" i="3"/>
  <c r="O1561" i="3"/>
  <c r="L1562" i="3"/>
  <c r="L1564" i="3"/>
  <c r="L1563" i="3"/>
  <c r="I1312" i="2"/>
  <c r="J1312" i="2" s="1"/>
  <c r="I1314" i="2" a="1"/>
  <c r="F2372" i="3" l="1"/>
  <c r="F2394" i="3" s="1"/>
  <c r="F2366" i="3"/>
  <c r="F2365" i="3"/>
  <c r="F2371" i="3"/>
  <c r="F2370" i="3"/>
  <c r="F2364" i="3"/>
  <c r="H2367" i="3" s="1"/>
  <c r="I2375" i="3"/>
  <c r="I2378" i="3"/>
  <c r="F2376" i="3"/>
  <c r="F2395" i="3"/>
  <c r="O1571" i="3"/>
  <c r="L1569" i="3"/>
  <c r="N1571" i="3"/>
  <c r="N1570" i="3"/>
  <c r="J1581" i="3"/>
  <c r="J1580" i="3"/>
  <c r="J1579" i="3"/>
  <c r="L1571" i="3"/>
  <c r="M1568" i="3"/>
  <c r="N1569" i="3"/>
  <c r="M1571" i="3"/>
  <c r="L1570" i="3"/>
  <c r="M1570" i="3"/>
  <c r="O1570" i="3"/>
  <c r="O1568" i="3"/>
  <c r="N1568" i="3"/>
  <c r="O1569" i="3"/>
  <c r="M1569" i="3"/>
  <c r="L1568" i="3"/>
  <c r="I1314" i="2"/>
  <c r="M1323" i="2"/>
  <c r="M1324" i="2"/>
  <c r="O1316" i="2"/>
  <c r="M1315" i="2"/>
  <c r="N1316" i="2"/>
  <c r="M1314" i="2"/>
  <c r="N1315" i="2"/>
  <c r="O1314" i="2"/>
  <c r="M1316" i="2"/>
  <c r="O1315" i="2"/>
  <c r="N1314" i="2"/>
  <c r="F2393" i="3" l="1"/>
  <c r="F2378" i="3"/>
  <c r="F2377" i="3"/>
  <c r="H2377" i="3"/>
  <c r="H2375" i="3"/>
  <c r="H2378" i="3"/>
  <c r="H2376" i="3"/>
  <c r="F2387" i="3"/>
  <c r="G2376" i="3"/>
  <c r="I2376" i="3"/>
  <c r="F2389" i="3"/>
  <c r="I2377" i="3"/>
  <c r="F2392" i="3"/>
  <c r="G2375" i="3"/>
  <c r="G2378" i="3"/>
  <c r="F2375" i="3"/>
  <c r="G2377" i="3"/>
  <c r="F2390" i="3"/>
  <c r="F2388" i="3"/>
  <c r="J1578" i="3"/>
  <c r="K1322" i="2" a="1"/>
  <c r="M1322" i="2"/>
  <c r="F2382" i="3" l="1" a="1"/>
  <c r="F2382" i="3" s="1"/>
  <c r="H2392" i="3" s="1" a="1"/>
  <c r="F2397" i="3" s="1"/>
  <c r="F2380" i="3"/>
  <c r="G2380" i="3" s="1"/>
  <c r="I1327" i="2"/>
  <c r="K1322" i="2"/>
  <c r="I1326" i="2" s="1"/>
  <c r="I1328" i="2"/>
  <c r="F2402" i="3" l="1"/>
  <c r="F2408" i="3"/>
  <c r="F2399" i="3"/>
  <c r="H2392" i="3"/>
  <c r="F2396" i="3" s="1"/>
  <c r="F2398" i="3"/>
  <c r="J1590" i="3"/>
  <c r="I1335" i="2"/>
  <c r="I1330" i="2"/>
  <c r="I1337" i="2"/>
  <c r="I1355" i="2" s="1"/>
  <c r="I1332" i="2"/>
  <c r="I1331" i="2"/>
  <c r="I1336" i="2"/>
  <c r="F2401" i="3" l="1"/>
  <c r="F2407" i="3"/>
  <c r="F2403" i="3"/>
  <c r="F2409" i="3"/>
  <c r="F2431" i="3" s="1"/>
  <c r="F2404" i="3"/>
  <c r="F2410" i="3"/>
  <c r="F2414" i="3"/>
  <c r="F2430" i="3"/>
  <c r="F2415" i="3"/>
  <c r="J1339" i="2"/>
  <c r="K1339" i="2"/>
  <c r="J1340" i="2"/>
  <c r="I1354" i="2"/>
  <c r="L1332" i="2"/>
  <c r="M1332" i="2" s="1"/>
  <c r="K1340" i="2"/>
  <c r="I1351" i="2"/>
  <c r="J1341" i="2"/>
  <c r="I1340" i="2"/>
  <c r="K1341" i="2"/>
  <c r="I1349" i="2"/>
  <c r="I1341" i="2"/>
  <c r="I1350" i="2"/>
  <c r="I1353" i="2"/>
  <c r="I1339" i="2"/>
  <c r="F2432" i="3" l="1"/>
  <c r="I2412" i="3"/>
  <c r="I2415" i="3"/>
  <c r="F2413" i="3"/>
  <c r="H2414" i="3"/>
  <c r="H2412" i="3"/>
  <c r="I2414" i="3"/>
  <c r="G2412" i="3"/>
  <c r="F2424" i="3"/>
  <c r="I2413" i="3"/>
  <c r="F2425" i="3"/>
  <c r="H2415" i="3"/>
  <c r="H2413" i="3"/>
  <c r="G2414" i="3"/>
  <c r="F2426" i="3"/>
  <c r="F2429" i="3"/>
  <c r="F2412" i="3"/>
  <c r="F2427" i="3"/>
  <c r="G2413" i="3"/>
  <c r="G2415" i="3"/>
  <c r="H2404" i="3"/>
  <c r="J1600" i="3"/>
  <c r="L1599" i="3"/>
  <c r="L1601" i="3"/>
  <c r="L1600" i="3"/>
  <c r="L1598" i="3"/>
  <c r="J1601" i="3"/>
  <c r="M1598" i="3"/>
  <c r="N1598" i="3"/>
  <c r="J1599" i="3"/>
  <c r="O1598" i="3"/>
  <c r="O1599" i="3"/>
  <c r="J1598" i="3"/>
  <c r="N1600" i="3"/>
  <c r="J1603" i="3"/>
  <c r="M1599" i="3"/>
  <c r="N1599" i="3"/>
  <c r="N1601" i="3"/>
  <c r="M1601" i="3"/>
  <c r="M1600" i="3"/>
  <c r="O1600" i="3"/>
  <c r="O1601" i="3"/>
  <c r="I1343" i="2"/>
  <c r="J1343" i="2" s="1"/>
  <c r="I1345" i="2" a="1"/>
  <c r="N1345" i="2" l="1"/>
  <c r="M1345" i="2"/>
  <c r="O1345" i="2"/>
  <c r="F2417" i="3"/>
  <c r="G2417" i="3" s="1"/>
  <c r="F2419" i="3" a="1"/>
  <c r="F2419" i="3" s="1"/>
  <c r="H2429" i="3" s="1" a="1"/>
  <c r="F2436" i="3" s="1"/>
  <c r="M1346" i="2"/>
  <c r="M1347" i="2"/>
  <c r="O1605" i="3"/>
  <c r="O1608" i="3"/>
  <c r="L1605" i="3"/>
  <c r="O1606" i="3"/>
  <c r="M1608" i="3"/>
  <c r="L1607" i="3"/>
  <c r="J1616" i="3"/>
  <c r="J1617" i="3"/>
  <c r="J1618" i="3"/>
  <c r="L1608" i="3"/>
  <c r="N1607" i="3"/>
  <c r="M1605" i="3"/>
  <c r="N1608" i="3"/>
  <c r="L1606" i="3"/>
  <c r="N1605" i="3"/>
  <c r="M1607" i="3"/>
  <c r="N1606" i="3"/>
  <c r="O1607" i="3"/>
  <c r="M1606" i="3"/>
  <c r="O1346" i="2"/>
  <c r="O1347" i="2"/>
  <c r="I1345" i="2"/>
  <c r="M1355" i="2"/>
  <c r="M1354" i="2"/>
  <c r="N1346" i="2"/>
  <c r="N1347" i="2"/>
  <c r="F2441" i="3" l="1"/>
  <c r="F2447" i="3"/>
  <c r="H2429" i="3"/>
  <c r="F2433" i="3" s="1"/>
  <c r="F2435" i="3"/>
  <c r="F2434" i="3"/>
  <c r="J1615" i="3"/>
  <c r="K1353" i="2" a="1"/>
  <c r="M1353" i="2"/>
  <c r="F2440" i="3" l="1"/>
  <c r="F2446" i="3"/>
  <c r="F2468" i="3" s="1"/>
  <c r="F2444" i="3"/>
  <c r="F2438" i="3"/>
  <c r="I2452" i="3"/>
  <c r="F2469" i="3"/>
  <c r="I2449" i="3"/>
  <c r="F2445" i="3"/>
  <c r="F2439" i="3"/>
  <c r="K1353" i="2"/>
  <c r="I1357" i="2" s="1"/>
  <c r="I1359" i="2"/>
  <c r="I1358" i="2"/>
  <c r="F2451" i="3" l="1"/>
  <c r="F2467" i="3"/>
  <c r="F2452" i="3"/>
  <c r="F2450" i="3"/>
  <c r="H2441" i="3"/>
  <c r="H2452" i="3"/>
  <c r="H2450" i="3"/>
  <c r="F2464" i="3"/>
  <c r="G2451" i="3"/>
  <c r="F2461" i="3"/>
  <c r="F2462" i="3"/>
  <c r="F2466" i="3"/>
  <c r="G2452" i="3"/>
  <c r="F2449" i="3"/>
  <c r="G2450" i="3"/>
  <c r="F2463" i="3"/>
  <c r="I2451" i="3"/>
  <c r="H2449" i="3"/>
  <c r="G2449" i="3"/>
  <c r="H2451" i="3"/>
  <c r="I2450" i="3"/>
  <c r="J1627" i="3"/>
  <c r="I1367" i="2"/>
  <c r="I1362" i="2"/>
  <c r="I1368" i="2"/>
  <c r="I1386" i="2" s="1"/>
  <c r="I1363" i="2"/>
  <c r="I1361" i="2"/>
  <c r="L1363" i="2" s="1"/>
  <c r="M1363" i="2" s="1"/>
  <c r="I1366" i="2"/>
  <c r="F2456" i="3" l="1" a="1"/>
  <c r="F2456" i="3" s="1"/>
  <c r="H2466" i="3" s="1" a="1"/>
  <c r="F2454" i="3"/>
  <c r="G2454" i="3" s="1"/>
  <c r="I1381" i="2"/>
  <c r="I1380" i="2"/>
  <c r="I1372" i="2"/>
  <c r="I1382" i="2"/>
  <c r="J1372" i="2"/>
  <c r="I1371" i="2"/>
  <c r="K1372" i="2"/>
  <c r="I1384" i="2"/>
  <c r="I1370" i="2"/>
  <c r="K1371" i="2"/>
  <c r="I1385" i="2"/>
  <c r="J1370" i="2"/>
  <c r="J1371" i="2"/>
  <c r="K1370" i="2"/>
  <c r="F2471" i="3" l="1"/>
  <c r="H2466" i="3"/>
  <c r="F2470" i="3" s="1"/>
  <c r="F2473" i="3"/>
  <c r="F2472" i="3"/>
  <c r="L1635" i="3"/>
  <c r="M1635" i="3"/>
  <c r="O1635" i="3"/>
  <c r="N1635" i="3"/>
  <c r="J1636" i="3"/>
  <c r="J1638" i="3"/>
  <c r="J1637" i="3"/>
  <c r="M1636" i="3"/>
  <c r="O1637" i="3"/>
  <c r="J1635" i="3"/>
  <c r="M1637" i="3"/>
  <c r="M1638" i="3"/>
  <c r="N1636" i="3"/>
  <c r="O1638" i="3"/>
  <c r="J1640" i="3"/>
  <c r="N1637" i="3"/>
  <c r="N1638" i="3"/>
  <c r="O1636" i="3"/>
  <c r="L1637" i="3"/>
  <c r="L1638" i="3"/>
  <c r="L1636" i="3"/>
  <c r="I1376" i="2" a="1"/>
  <c r="I1374" i="2"/>
  <c r="J1374" i="2" s="1"/>
  <c r="O1376" i="2" l="1"/>
  <c r="N1376" i="2"/>
  <c r="L1642" i="3"/>
  <c r="F2483" i="3"/>
  <c r="F2505" i="3" s="1"/>
  <c r="F2477" i="3"/>
  <c r="F2478" i="3"/>
  <c r="F2484" i="3"/>
  <c r="F2481" i="3"/>
  <c r="F2475" i="3"/>
  <c r="F2482" i="3"/>
  <c r="F2476" i="3"/>
  <c r="M1378" i="2"/>
  <c r="N1643" i="3"/>
  <c r="M1643" i="3"/>
  <c r="M1645" i="3"/>
  <c r="N1644" i="3"/>
  <c r="M1644" i="3"/>
  <c r="L1643" i="3"/>
  <c r="L1645" i="3"/>
  <c r="O1645" i="3"/>
  <c r="O1644" i="3"/>
  <c r="L1644" i="3"/>
  <c r="N1642" i="3"/>
  <c r="J1654" i="3"/>
  <c r="J1655" i="3"/>
  <c r="J1653" i="3"/>
  <c r="O1643" i="3"/>
  <c r="O1642" i="3"/>
  <c r="N1645" i="3"/>
  <c r="M1642" i="3"/>
  <c r="M1377" i="2"/>
  <c r="O1378" i="2"/>
  <c r="O1377" i="2"/>
  <c r="N1377" i="2"/>
  <c r="I1376" i="2"/>
  <c r="M1386" i="2"/>
  <c r="M1385" i="2"/>
  <c r="N1378" i="2"/>
  <c r="M1376" i="2"/>
  <c r="H2478" i="3" l="1"/>
  <c r="G2487" i="3"/>
  <c r="F2499" i="3"/>
  <c r="F2500" i="3"/>
  <c r="G2488" i="3"/>
  <c r="H2489" i="3"/>
  <c r="H2487" i="3"/>
  <c r="F2498" i="3"/>
  <c r="H2486" i="3"/>
  <c r="I2488" i="3"/>
  <c r="I2487" i="3"/>
  <c r="F2486" i="3"/>
  <c r="G2486" i="3"/>
  <c r="F2501" i="3"/>
  <c r="H2488" i="3"/>
  <c r="F2503" i="3"/>
  <c r="G2489" i="3"/>
  <c r="F2506" i="3"/>
  <c r="I2489" i="3"/>
  <c r="I2486" i="3"/>
  <c r="F2487" i="3"/>
  <c r="F2488" i="3"/>
  <c r="F2504" i="3"/>
  <c r="F2489" i="3"/>
  <c r="J1652" i="3"/>
  <c r="K1384" i="2" a="1"/>
  <c r="M1384" i="2"/>
  <c r="F2493" i="3" l="1" a="1"/>
  <c r="F2493" i="3" s="1"/>
  <c r="H2503" i="3" s="1" a="1"/>
  <c r="F2508" i="3" s="1"/>
  <c r="F2491" i="3"/>
  <c r="G2491" i="3" s="1"/>
  <c r="I1389" i="2"/>
  <c r="K1384" i="2"/>
  <c r="I1388" i="2" s="1"/>
  <c r="I1390" i="2"/>
  <c r="F2519" i="3" l="1"/>
  <c r="F2513" i="3"/>
  <c r="F2510" i="3"/>
  <c r="H2503" i="3"/>
  <c r="F2507" i="3" s="1"/>
  <c r="F2509" i="3"/>
  <c r="J1664" i="3"/>
  <c r="I1392" i="2"/>
  <c r="I1397" i="2"/>
  <c r="I1399" i="2"/>
  <c r="I1417" i="2" s="1"/>
  <c r="I1394" i="2"/>
  <c r="I1393" i="2"/>
  <c r="I1398" i="2"/>
  <c r="F2520" i="3" l="1"/>
  <c r="F2542" i="3" s="1"/>
  <c r="F2514" i="3"/>
  <c r="F2518" i="3"/>
  <c r="F2512" i="3"/>
  <c r="F2521" i="3"/>
  <c r="F2515" i="3"/>
  <c r="F2541" i="3"/>
  <c r="F2526" i="3"/>
  <c r="F2525" i="3"/>
  <c r="J1401" i="2"/>
  <c r="K1402" i="2"/>
  <c r="K1401" i="2"/>
  <c r="I1416" i="2"/>
  <c r="J1402" i="2"/>
  <c r="I1401" i="2"/>
  <c r="K1403" i="2"/>
  <c r="I1402" i="2"/>
  <c r="I1413" i="2"/>
  <c r="I1412" i="2"/>
  <c r="I1411" i="2"/>
  <c r="J1403" i="2"/>
  <c r="I1415" i="2"/>
  <c r="I1403" i="2"/>
  <c r="L1394" i="2"/>
  <c r="M1394" i="2" s="1"/>
  <c r="F2537" i="3" l="1"/>
  <c r="H2523" i="3"/>
  <c r="H2524" i="3"/>
  <c r="H2525" i="3"/>
  <c r="F2536" i="3"/>
  <c r="F2538" i="3"/>
  <c r="F2540" i="3"/>
  <c r="F2535" i="3"/>
  <c r="I2524" i="3"/>
  <c r="G2523" i="3"/>
  <c r="G2526" i="3"/>
  <c r="I2525" i="3"/>
  <c r="H2526" i="3"/>
  <c r="G2525" i="3"/>
  <c r="F2523" i="3"/>
  <c r="G2524" i="3"/>
  <c r="F2543" i="3"/>
  <c r="F2524" i="3"/>
  <c r="I2523" i="3"/>
  <c r="I2526" i="3"/>
  <c r="H2515" i="3"/>
  <c r="J1674" i="3"/>
  <c r="L1672" i="3"/>
  <c r="J1675" i="3"/>
  <c r="M1672" i="3"/>
  <c r="N1672" i="3"/>
  <c r="O1672" i="3"/>
  <c r="J1673" i="3"/>
  <c r="L1673" i="3"/>
  <c r="L1674" i="3"/>
  <c r="L1675" i="3"/>
  <c r="J1672" i="3"/>
  <c r="O1675" i="3"/>
  <c r="M1674" i="3"/>
  <c r="J1677" i="3"/>
  <c r="N1675" i="3"/>
  <c r="M1675" i="3"/>
  <c r="N1674" i="3"/>
  <c r="O1674" i="3"/>
  <c r="N1673" i="3"/>
  <c r="O1673" i="3"/>
  <c r="M1673" i="3"/>
  <c r="I1405" i="2"/>
  <c r="J1405" i="2" s="1"/>
  <c r="I1407" i="2" a="1"/>
  <c r="F2530" i="3" l="1" a="1"/>
  <c r="F2530" i="3" s="1"/>
  <c r="H2540" i="3" s="1" a="1"/>
  <c r="F2547" i="3" s="1"/>
  <c r="F2528" i="3"/>
  <c r="G2528" i="3" s="1"/>
  <c r="N1407" i="2"/>
  <c r="M1407" i="2"/>
  <c r="O1407" i="2"/>
  <c r="M1409" i="2"/>
  <c r="M1408" i="2"/>
  <c r="L1679" i="3"/>
  <c r="O1682" i="3"/>
  <c r="L1680" i="3"/>
  <c r="M1681" i="3"/>
  <c r="L1681" i="3"/>
  <c r="N1680" i="3"/>
  <c r="O1679" i="3"/>
  <c r="L1682" i="3"/>
  <c r="O1681" i="3"/>
  <c r="N1679" i="3"/>
  <c r="J1692" i="3"/>
  <c r="J1691" i="3"/>
  <c r="J1690" i="3"/>
  <c r="N1681" i="3"/>
  <c r="M1679" i="3"/>
  <c r="O1680" i="3"/>
  <c r="M1682" i="3"/>
  <c r="M1680" i="3"/>
  <c r="N1682" i="3"/>
  <c r="I1407" i="2"/>
  <c r="M1416" i="2"/>
  <c r="M1417" i="2"/>
  <c r="O1409" i="2"/>
  <c r="N1409" i="2"/>
  <c r="O1408" i="2"/>
  <c r="N1408" i="2"/>
  <c r="F2558" i="3" l="1"/>
  <c r="F2552" i="3"/>
  <c r="F2545" i="3"/>
  <c r="H2540" i="3"/>
  <c r="F2544" i="3" s="1"/>
  <c r="F2546" i="3"/>
  <c r="J1689" i="3"/>
  <c r="K1415" i="2" a="1"/>
  <c r="M1415" i="2"/>
  <c r="F2551" i="3" l="1"/>
  <c r="F2557" i="3"/>
  <c r="F2579" i="3" s="1"/>
  <c r="F2549" i="3"/>
  <c r="F2555" i="3"/>
  <c r="F2556" i="3"/>
  <c r="F2550" i="3"/>
  <c r="F2580" i="3"/>
  <c r="F2561" i="3"/>
  <c r="I2560" i="3"/>
  <c r="I2563" i="3"/>
  <c r="K1415" i="2"/>
  <c r="I1419" i="2" s="1"/>
  <c r="I1421" i="2"/>
  <c r="I1420" i="2"/>
  <c r="F2578" i="3" l="1"/>
  <c r="F2562" i="3"/>
  <c r="F2563" i="3"/>
  <c r="G2563" i="3"/>
  <c r="H2560" i="3"/>
  <c r="F2575" i="3"/>
  <c r="I2561" i="3"/>
  <c r="G2560" i="3"/>
  <c r="F2574" i="3"/>
  <c r="I2562" i="3"/>
  <c r="H2561" i="3"/>
  <c r="H2563" i="3"/>
  <c r="H2562" i="3"/>
  <c r="G2561" i="3"/>
  <c r="F2572" i="3"/>
  <c r="F2577" i="3"/>
  <c r="G2562" i="3"/>
  <c r="F2560" i="3"/>
  <c r="F2573" i="3"/>
  <c r="H2552" i="3"/>
  <c r="I1424" i="2"/>
  <c r="I1429" i="2"/>
  <c r="I1425" i="2"/>
  <c r="I1430" i="2"/>
  <c r="I1448" i="2" s="1"/>
  <c r="I1428" i="2"/>
  <c r="I1423" i="2"/>
  <c r="L1425" i="2" s="1"/>
  <c r="M1425" i="2" s="1"/>
  <c r="F2567" i="3" l="1" a="1"/>
  <c r="F2567" i="3" s="1"/>
  <c r="H2577" i="3" s="1" a="1"/>
  <c r="F2582" i="3" s="1"/>
  <c r="F2565" i="3"/>
  <c r="G2565" i="3" s="1"/>
  <c r="J1701" i="3"/>
  <c r="I1434" i="2"/>
  <c r="K1434" i="2"/>
  <c r="I1442" i="2"/>
  <c r="I1433" i="2"/>
  <c r="I1446" i="2"/>
  <c r="I1443" i="2"/>
  <c r="I1432" i="2"/>
  <c r="I1444" i="2"/>
  <c r="J1434" i="2"/>
  <c r="K1433" i="2"/>
  <c r="I1447" i="2"/>
  <c r="J1433" i="2"/>
  <c r="K1432" i="2"/>
  <c r="J1432" i="2"/>
  <c r="F2587" i="3" l="1"/>
  <c r="F2593" i="3"/>
  <c r="H2577" i="3"/>
  <c r="F2581" i="3" s="1"/>
  <c r="F2584" i="3"/>
  <c r="F2583" i="3"/>
  <c r="J1711" i="3"/>
  <c r="J1710" i="3"/>
  <c r="M1709" i="3"/>
  <c r="N1709" i="3"/>
  <c r="O1709" i="3"/>
  <c r="M1710" i="3"/>
  <c r="O1711" i="3"/>
  <c r="N1711" i="3"/>
  <c r="J1709" i="3"/>
  <c r="N1710" i="3"/>
  <c r="J1714" i="3"/>
  <c r="N1712" i="3"/>
  <c r="M1711" i="3"/>
  <c r="M1712" i="3"/>
  <c r="O1712" i="3"/>
  <c r="O1710" i="3"/>
  <c r="J1712" i="3"/>
  <c r="L1711" i="3"/>
  <c r="L1710" i="3"/>
  <c r="L1712" i="3"/>
  <c r="L1709" i="3"/>
  <c r="I1436" i="2"/>
  <c r="J1436" i="2" s="1"/>
  <c r="I1438" i="2" a="1"/>
  <c r="F2594" i="3" l="1"/>
  <c r="F2616" i="3" s="1"/>
  <c r="F2588" i="3"/>
  <c r="F2595" i="3"/>
  <c r="F2589" i="3"/>
  <c r="F2586" i="3"/>
  <c r="H2589" i="3" s="1"/>
  <c r="F2592" i="3"/>
  <c r="F2615" i="3"/>
  <c r="F2600" i="3"/>
  <c r="F2599" i="3"/>
  <c r="O1717" i="3"/>
  <c r="O1719" i="3"/>
  <c r="M1719" i="3"/>
  <c r="M1718" i="3"/>
  <c r="N1719" i="3"/>
  <c r="L1716" i="3"/>
  <c r="N1717" i="3"/>
  <c r="M1717" i="3"/>
  <c r="J1727" i="3"/>
  <c r="J1728" i="3"/>
  <c r="J1729" i="3"/>
  <c r="L1719" i="3"/>
  <c r="O1716" i="3"/>
  <c r="L1717" i="3"/>
  <c r="N1716" i="3"/>
  <c r="N1718" i="3"/>
  <c r="L1718" i="3"/>
  <c r="M1716" i="3"/>
  <c r="O1718" i="3"/>
  <c r="M1440" i="2"/>
  <c r="M1439" i="2"/>
  <c r="O1439" i="2"/>
  <c r="O1438" i="2"/>
  <c r="O1440" i="2"/>
  <c r="N1439" i="2"/>
  <c r="M1438" i="2"/>
  <c r="N1438" i="2"/>
  <c r="I1438" i="2"/>
  <c r="M1448" i="2"/>
  <c r="M1447" i="2"/>
  <c r="N1440" i="2"/>
  <c r="F2597" i="3" l="1"/>
  <c r="H2597" i="3"/>
  <c r="F2611" i="3"/>
  <c r="G2599" i="3"/>
  <c r="G2597" i="3"/>
  <c r="H2599" i="3"/>
  <c r="I2598" i="3"/>
  <c r="I2599" i="3"/>
  <c r="F2610" i="3"/>
  <c r="F2614" i="3"/>
  <c r="G2600" i="3"/>
  <c r="H2600" i="3"/>
  <c r="G2598" i="3"/>
  <c r="F2612" i="3"/>
  <c r="F2609" i="3"/>
  <c r="H2598" i="3"/>
  <c r="F2617" i="3"/>
  <c r="F2598" i="3"/>
  <c r="I2597" i="3"/>
  <c r="I2600" i="3"/>
  <c r="J1726" i="3"/>
  <c r="K1446" i="2" a="1"/>
  <c r="M1446" i="2"/>
  <c r="F2604" i="3" l="1" a="1"/>
  <c r="F2604" i="3" s="1"/>
  <c r="H2614" i="3" s="1" a="1"/>
  <c r="F2602" i="3"/>
  <c r="G2602" i="3" s="1"/>
  <c r="K1446" i="2"/>
  <c r="I1450" i="2" s="1"/>
  <c r="I1452" i="2"/>
  <c r="I1451" i="2"/>
  <c r="F2621" i="3" l="1"/>
  <c r="H2614" i="3"/>
  <c r="F2618" i="3" s="1"/>
  <c r="F2620" i="3"/>
  <c r="F2619" i="3"/>
  <c r="I1456" i="2"/>
  <c r="I1461" i="2"/>
  <c r="I1479" i="2" s="1"/>
  <c r="I1460" i="2"/>
  <c r="I1455" i="2"/>
  <c r="I1459" i="2"/>
  <c r="I1454" i="2"/>
  <c r="L1456" i="2" s="1"/>
  <c r="M1456" i="2" s="1"/>
  <c r="F2624" i="3" l="1"/>
  <c r="F2630" i="3"/>
  <c r="F2631" i="3"/>
  <c r="F2653" i="3" s="1"/>
  <c r="F2625" i="3"/>
  <c r="F2629" i="3"/>
  <c r="F2623" i="3"/>
  <c r="F2632" i="3"/>
  <c r="F2626" i="3"/>
  <c r="J1738" i="3"/>
  <c r="I1478" i="2"/>
  <c r="J1464" i="2"/>
  <c r="K1463" i="2"/>
  <c r="J1463" i="2"/>
  <c r="K1464" i="2"/>
  <c r="I1463" i="2"/>
  <c r="K1465" i="2"/>
  <c r="I1465" i="2"/>
  <c r="I1477" i="2"/>
  <c r="I1474" i="2"/>
  <c r="I1464" i="2"/>
  <c r="I1473" i="2"/>
  <c r="I1475" i="2"/>
  <c r="J1465" i="2"/>
  <c r="H2626" i="3" l="1"/>
  <c r="I2637" i="3"/>
  <c r="I2634" i="3"/>
  <c r="F2654" i="3"/>
  <c r="F2635" i="3"/>
  <c r="F2637" i="3"/>
  <c r="F2636" i="3"/>
  <c r="F2652" i="3"/>
  <c r="G2634" i="3"/>
  <c r="I2636" i="3"/>
  <c r="F2647" i="3"/>
  <c r="F2649" i="3"/>
  <c r="H2634" i="3"/>
  <c r="G2637" i="3"/>
  <c r="I2635" i="3"/>
  <c r="F2634" i="3"/>
  <c r="F2648" i="3"/>
  <c r="H2635" i="3"/>
  <c r="H2636" i="3"/>
  <c r="F2646" i="3"/>
  <c r="H2637" i="3"/>
  <c r="G2635" i="3"/>
  <c r="F2651" i="3"/>
  <c r="G2636" i="3"/>
  <c r="L1746" i="3"/>
  <c r="J1748" i="3"/>
  <c r="M1746" i="3"/>
  <c r="J1747" i="3"/>
  <c r="N1746" i="3"/>
  <c r="O1746" i="3"/>
  <c r="J1749" i="3"/>
  <c r="L1747" i="3"/>
  <c r="L1749" i="3"/>
  <c r="L1748" i="3"/>
  <c r="O1749" i="3"/>
  <c r="N1747" i="3"/>
  <c r="N1748" i="3"/>
  <c r="M1749" i="3"/>
  <c r="J1746" i="3"/>
  <c r="J1751" i="3"/>
  <c r="O1747" i="3"/>
  <c r="O1748" i="3"/>
  <c r="M1747" i="3"/>
  <c r="N1749" i="3"/>
  <c r="M1748" i="3"/>
  <c r="I1469" i="2" a="1"/>
  <c r="I1467" i="2"/>
  <c r="J1467" i="2" s="1"/>
  <c r="F2639" i="3" l="1"/>
  <c r="G2639" i="3" s="1"/>
  <c r="F2641" i="3" a="1"/>
  <c r="F2641" i="3" s="1"/>
  <c r="H2651" i="3" s="1" a="1"/>
  <c r="O1469" i="2"/>
  <c r="N1755" i="3"/>
  <c r="O1756" i="3"/>
  <c r="L1754" i="3"/>
  <c r="O1753" i="3"/>
  <c r="N1753" i="3"/>
  <c r="M1754" i="3"/>
  <c r="M1756" i="3"/>
  <c r="L1755" i="3"/>
  <c r="O1755" i="3"/>
  <c r="N1754" i="3"/>
  <c r="L1756" i="3"/>
  <c r="M1755" i="3"/>
  <c r="N1756" i="3"/>
  <c r="M1753" i="3"/>
  <c r="J1764" i="3"/>
  <c r="J1765" i="3"/>
  <c r="J1766" i="3"/>
  <c r="O1754" i="3"/>
  <c r="L1753" i="3"/>
  <c r="N1469" i="2"/>
  <c r="I1469" i="2"/>
  <c r="M1478" i="2"/>
  <c r="M1479" i="2"/>
  <c r="O1470" i="2"/>
  <c r="M1469" i="2"/>
  <c r="M1470" i="2"/>
  <c r="N1470" i="2"/>
  <c r="O1471" i="2"/>
  <c r="N1471" i="2"/>
  <c r="M1471" i="2"/>
  <c r="H2651" i="3" l="1"/>
  <c r="F2655" i="3" s="1"/>
  <c r="F2657" i="3"/>
  <c r="F2656" i="3"/>
  <c r="F2658" i="3"/>
  <c r="J1763" i="3"/>
  <c r="K1477" i="2" a="1"/>
  <c r="M1477" i="2"/>
  <c r="F2667" i="3" l="1"/>
  <c r="F2661" i="3"/>
  <c r="F2668" i="3"/>
  <c r="F2690" i="3" s="1"/>
  <c r="F2662" i="3"/>
  <c r="F2663" i="3"/>
  <c r="F2669" i="3"/>
  <c r="F2666" i="3"/>
  <c r="F2660" i="3"/>
  <c r="H2663" i="3" s="1"/>
  <c r="K1477" i="2"/>
  <c r="I1481" i="2" s="1"/>
  <c r="I1483" i="2"/>
  <c r="I1482" i="2"/>
  <c r="G2671" i="3" l="1"/>
  <c r="F2688" i="3"/>
  <c r="H2674" i="3"/>
  <c r="F2685" i="3"/>
  <c r="F2686" i="3"/>
  <c r="G2673" i="3"/>
  <c r="I2673" i="3"/>
  <c r="H2671" i="3"/>
  <c r="G2674" i="3"/>
  <c r="F2684" i="3"/>
  <c r="H2673" i="3"/>
  <c r="G2672" i="3"/>
  <c r="F2683" i="3"/>
  <c r="I2672" i="3"/>
  <c r="H2672" i="3"/>
  <c r="F2671" i="3"/>
  <c r="F2672" i="3"/>
  <c r="I2671" i="3"/>
  <c r="F2691" i="3"/>
  <c r="I2674" i="3"/>
  <c r="F2674" i="3"/>
  <c r="F2689" i="3"/>
  <c r="F2673" i="3"/>
  <c r="I1491" i="2"/>
  <c r="I1486" i="2"/>
  <c r="I1492" i="2"/>
  <c r="I1510" i="2" s="1"/>
  <c r="I1487" i="2"/>
  <c r="I1490" i="2"/>
  <c r="I1485" i="2"/>
  <c r="L1487" i="2" s="1"/>
  <c r="M1487" i="2" s="1"/>
  <c r="F2676" i="3" l="1"/>
  <c r="G2676" i="3" s="1"/>
  <c r="F2678" i="3" a="1"/>
  <c r="F2678" i="3" s="1"/>
  <c r="H2688" i="3" s="1" a="1"/>
  <c r="F2695" i="3" s="1"/>
  <c r="J1775" i="3"/>
  <c r="I1494" i="2"/>
  <c r="I1506" i="2"/>
  <c r="I1496" i="2"/>
  <c r="I1508" i="2"/>
  <c r="K1496" i="2"/>
  <c r="J1496" i="2"/>
  <c r="I1505" i="2"/>
  <c r="I1504" i="2"/>
  <c r="I1495" i="2"/>
  <c r="K1495" i="2"/>
  <c r="K1494" i="2"/>
  <c r="I1509" i="2"/>
  <c r="J1495" i="2"/>
  <c r="J1494" i="2"/>
  <c r="F2700" i="3" l="1"/>
  <c r="F2706" i="3"/>
  <c r="H2688" i="3"/>
  <c r="F2692" i="3" s="1"/>
  <c r="F2694" i="3"/>
  <c r="F2693" i="3"/>
  <c r="L1786" i="3"/>
  <c r="L1784" i="3"/>
  <c r="L1785" i="3"/>
  <c r="L1783" i="3"/>
  <c r="J1786" i="3"/>
  <c r="O1783" i="3"/>
  <c r="M1783" i="3"/>
  <c r="J1784" i="3"/>
  <c r="N1783" i="3"/>
  <c r="N1785" i="3"/>
  <c r="O1785" i="3"/>
  <c r="O1786" i="3"/>
  <c r="J1783" i="3"/>
  <c r="O1784" i="3"/>
  <c r="N1786" i="3"/>
  <c r="M1785" i="3"/>
  <c r="M1784" i="3"/>
  <c r="M1786" i="3"/>
  <c r="N1784" i="3"/>
  <c r="J1788" i="3"/>
  <c r="L1790" i="3" s="1"/>
  <c r="J1785" i="3"/>
  <c r="I1500" i="2" a="1"/>
  <c r="I1498" i="2"/>
  <c r="J1498" i="2" s="1"/>
  <c r="F2704" i="3" l="1"/>
  <c r="F2698" i="3"/>
  <c r="F2705" i="3"/>
  <c r="F2727" i="3" s="1"/>
  <c r="F2699" i="3"/>
  <c r="F2703" i="3"/>
  <c r="F2697" i="3"/>
  <c r="H2700" i="3" s="1"/>
  <c r="F2728" i="3"/>
  <c r="I2708" i="3"/>
  <c r="I2711" i="3"/>
  <c r="F2709" i="3"/>
  <c r="O1792" i="3"/>
  <c r="N1792" i="3"/>
  <c r="O1793" i="3"/>
  <c r="N1790" i="3"/>
  <c r="M1790" i="3"/>
  <c r="N1793" i="3"/>
  <c r="O1791" i="3"/>
  <c r="L1791" i="3"/>
  <c r="L1793" i="3"/>
  <c r="J1802" i="3"/>
  <c r="J1803" i="3"/>
  <c r="J1801" i="3"/>
  <c r="M1793" i="3"/>
  <c r="O1790" i="3"/>
  <c r="N1791" i="3"/>
  <c r="M1791" i="3"/>
  <c r="M1792" i="3"/>
  <c r="L1792" i="3"/>
  <c r="I1500" i="2"/>
  <c r="M1509" i="2"/>
  <c r="M1510" i="2"/>
  <c r="M1501" i="2"/>
  <c r="N1501" i="2"/>
  <c r="M1500" i="2"/>
  <c r="O1501" i="2"/>
  <c r="N1502" i="2"/>
  <c r="M1502" i="2"/>
  <c r="O1500" i="2"/>
  <c r="O1502" i="2"/>
  <c r="N1500" i="2"/>
  <c r="G2709" i="3" l="1"/>
  <c r="G2710" i="3"/>
  <c r="G2711" i="3"/>
  <c r="H2709" i="3"/>
  <c r="I2709" i="3"/>
  <c r="I2710" i="3"/>
  <c r="H2708" i="3"/>
  <c r="F2721" i="3"/>
  <c r="H2711" i="3"/>
  <c r="F2708" i="3"/>
  <c r="F2722" i="3"/>
  <c r="G2708" i="3"/>
  <c r="F2723" i="3"/>
  <c r="H2710" i="3"/>
  <c r="F2720" i="3"/>
  <c r="F2725" i="3"/>
  <c r="F2711" i="3"/>
  <c r="F2726" i="3"/>
  <c r="F2710" i="3"/>
  <c r="J1800" i="3"/>
  <c r="K1508" i="2" a="1"/>
  <c r="M1508" i="2"/>
  <c r="F2713" i="3" l="1"/>
  <c r="G2713" i="3" s="1"/>
  <c r="F2715" i="3" a="1"/>
  <c r="F2715" i="3" s="1"/>
  <c r="H2725" i="3" s="1" a="1"/>
  <c r="F2730" i="3" s="1"/>
  <c r="I1513" i="2"/>
  <c r="K1508" i="2"/>
  <c r="I1512" i="2" s="1"/>
  <c r="I1514" i="2"/>
  <c r="F2741" i="3" l="1"/>
  <c r="F2735" i="3"/>
  <c r="F2732" i="3"/>
  <c r="H2725" i="3"/>
  <c r="F2729" i="3" s="1"/>
  <c r="F2731" i="3"/>
  <c r="J1812" i="3"/>
  <c r="I1518" i="2"/>
  <c r="I1523" i="2"/>
  <c r="I1541" i="2" s="1"/>
  <c r="I1521" i="2"/>
  <c r="I1516" i="2"/>
  <c r="I1517" i="2"/>
  <c r="I1522" i="2"/>
  <c r="F2734" i="3" l="1"/>
  <c r="F2740" i="3"/>
  <c r="F2743" i="3"/>
  <c r="F2737" i="3"/>
  <c r="F2742" i="3"/>
  <c r="F2764" i="3" s="1"/>
  <c r="F2736" i="3"/>
  <c r="F2748" i="3"/>
  <c r="F2747" i="3"/>
  <c r="F2763" i="3"/>
  <c r="L1518" i="2"/>
  <c r="M1518" i="2" s="1"/>
  <c r="I1526" i="2"/>
  <c r="I1536" i="2"/>
  <c r="J1527" i="2"/>
  <c r="I1525" i="2"/>
  <c r="I1537" i="2"/>
  <c r="I1535" i="2"/>
  <c r="K1527" i="2"/>
  <c r="I1527" i="2"/>
  <c r="I1539" i="2"/>
  <c r="I1540" i="2"/>
  <c r="J1526" i="2"/>
  <c r="K1526" i="2"/>
  <c r="J1525" i="2"/>
  <c r="K1525" i="2"/>
  <c r="F2746" i="3" l="1"/>
  <c r="I2748" i="3"/>
  <c r="F2765" i="3"/>
  <c r="I2745" i="3"/>
  <c r="F2745" i="3"/>
  <c r="G2745" i="3"/>
  <c r="H2747" i="3"/>
  <c r="F2757" i="3"/>
  <c r="I2746" i="3"/>
  <c r="H2745" i="3"/>
  <c r="F2758" i="3"/>
  <c r="F2760" i="3"/>
  <c r="I2747" i="3"/>
  <c r="H2748" i="3"/>
  <c r="G2747" i="3"/>
  <c r="G2746" i="3"/>
  <c r="H2746" i="3"/>
  <c r="F2759" i="3"/>
  <c r="G2748" i="3"/>
  <c r="F2762" i="3"/>
  <c r="H2737" i="3"/>
  <c r="L1820" i="3"/>
  <c r="O1820" i="3"/>
  <c r="J1821" i="3"/>
  <c r="N1820" i="3"/>
  <c r="M1820" i="3"/>
  <c r="J1822" i="3"/>
  <c r="L1823" i="3"/>
  <c r="L1821" i="3"/>
  <c r="L1822" i="3"/>
  <c r="J1823" i="3"/>
  <c r="M1823" i="3"/>
  <c r="N1822" i="3"/>
  <c r="M1821" i="3"/>
  <c r="M1822" i="3"/>
  <c r="O1821" i="3"/>
  <c r="N1821" i="3"/>
  <c r="O1822" i="3"/>
  <c r="J1820" i="3"/>
  <c r="N1823" i="3"/>
  <c r="J1825" i="3"/>
  <c r="O1823" i="3"/>
  <c r="I1529" i="2"/>
  <c r="J1529" i="2" s="1"/>
  <c r="I1531" i="2" a="1"/>
  <c r="F2750" i="3" l="1"/>
  <c r="G2750" i="3" s="1"/>
  <c r="F2752" i="3" a="1"/>
  <c r="F2752" i="3" s="1"/>
  <c r="H2762" i="3" s="1" a="1"/>
  <c r="F2769" i="3" s="1"/>
  <c r="M1533" i="2"/>
  <c r="M1829" i="3"/>
  <c r="M1830" i="3"/>
  <c r="L1829" i="3"/>
  <c r="M1828" i="3"/>
  <c r="L1828" i="3"/>
  <c r="N1829" i="3"/>
  <c r="L1830" i="3"/>
  <c r="O1830" i="3"/>
  <c r="M1827" i="3"/>
  <c r="O1829" i="3"/>
  <c r="N1827" i="3"/>
  <c r="N1828" i="3"/>
  <c r="J1840" i="3"/>
  <c r="J1838" i="3"/>
  <c r="J1839" i="3"/>
  <c r="O1827" i="3"/>
  <c r="N1830" i="3"/>
  <c r="O1828" i="3"/>
  <c r="L1827" i="3"/>
  <c r="M1532" i="2"/>
  <c r="O1532" i="2"/>
  <c r="N1531" i="2"/>
  <c r="I1531" i="2"/>
  <c r="M1540" i="2"/>
  <c r="M1541" i="2"/>
  <c r="N1532" i="2"/>
  <c r="N1533" i="2"/>
  <c r="M1531" i="2"/>
  <c r="O1533" i="2"/>
  <c r="O1531" i="2"/>
  <c r="F2774" i="3" l="1"/>
  <c r="F2780" i="3"/>
  <c r="F2767" i="3"/>
  <c r="H2762" i="3"/>
  <c r="F2766" i="3" s="1"/>
  <c r="F2768" i="3"/>
  <c r="J1837" i="3"/>
  <c r="K1539" i="2" a="1"/>
  <c r="M1539" i="2"/>
  <c r="F2771" i="3" l="1"/>
  <c r="F2777" i="3"/>
  <c r="F2778" i="3"/>
  <c r="F2772" i="3"/>
  <c r="F2779" i="3"/>
  <c r="F2801" i="3" s="1"/>
  <c r="F2773" i="3"/>
  <c r="I2782" i="3"/>
  <c r="I2785" i="3"/>
  <c r="F2802" i="3"/>
  <c r="F2783" i="3"/>
  <c r="K1539" i="2"/>
  <c r="I1543" i="2" s="1"/>
  <c r="I1545" i="2"/>
  <c r="I1544" i="2"/>
  <c r="F2800" i="3" l="1"/>
  <c r="F2785" i="3"/>
  <c r="F2784" i="3"/>
  <c r="F2794" i="3"/>
  <c r="H2785" i="3"/>
  <c r="F2797" i="3"/>
  <c r="F2795" i="3"/>
  <c r="G2784" i="3"/>
  <c r="I2784" i="3"/>
  <c r="H2783" i="3"/>
  <c r="F2782" i="3"/>
  <c r="G2785" i="3"/>
  <c r="F2799" i="3"/>
  <c r="H2782" i="3"/>
  <c r="G2783" i="3"/>
  <c r="I2783" i="3"/>
  <c r="H2784" i="3"/>
  <c r="F2796" i="3"/>
  <c r="G2782" i="3"/>
  <c r="H2774" i="3"/>
  <c r="J1849" i="3"/>
  <c r="I1553" i="2"/>
  <c r="I1548" i="2"/>
  <c r="I1549" i="2"/>
  <c r="I1554" i="2"/>
  <c r="I1572" i="2" s="1"/>
  <c r="I1552" i="2"/>
  <c r="I1547" i="2"/>
  <c r="L1549" i="2" s="1"/>
  <c r="M1549" i="2" s="1"/>
  <c r="F2789" i="3" l="1" a="1"/>
  <c r="F2789" i="3" s="1"/>
  <c r="H2799" i="3" s="1" a="1"/>
  <c r="F2804" i="3" s="1"/>
  <c r="F2787" i="3"/>
  <c r="G2787" i="3" s="1"/>
  <c r="I1558" i="2"/>
  <c r="I1556" i="2"/>
  <c r="I1570" i="2"/>
  <c r="I1566" i="2"/>
  <c r="I1568" i="2"/>
  <c r="I1557" i="2"/>
  <c r="K1558" i="2"/>
  <c r="J1558" i="2"/>
  <c r="I1567" i="2"/>
  <c r="J1557" i="2"/>
  <c r="J1556" i="2"/>
  <c r="K1557" i="2"/>
  <c r="I1571" i="2"/>
  <c r="K1556" i="2"/>
  <c r="F2815" i="3" l="1"/>
  <c r="F2809" i="3"/>
  <c r="F2806" i="3"/>
  <c r="H2799" i="3"/>
  <c r="F2803" i="3" s="1"/>
  <c r="F2805" i="3"/>
  <c r="N1857" i="3"/>
  <c r="O1857" i="3"/>
  <c r="J1858" i="3"/>
  <c r="M1857" i="3"/>
  <c r="L1857" i="3"/>
  <c r="J1860" i="3"/>
  <c r="L1859" i="3"/>
  <c r="L1860" i="3"/>
  <c r="L1858" i="3"/>
  <c r="M1859" i="3"/>
  <c r="O1858" i="3"/>
  <c r="O1860" i="3"/>
  <c r="O1859" i="3"/>
  <c r="J1857" i="3"/>
  <c r="J1862" i="3"/>
  <c r="M1858" i="3"/>
  <c r="N1860" i="3"/>
  <c r="N1858" i="3"/>
  <c r="M1860" i="3"/>
  <c r="N1859" i="3"/>
  <c r="J1859" i="3"/>
  <c r="I1560" i="2"/>
  <c r="J1560" i="2" s="1"/>
  <c r="I1562" i="2" a="1"/>
  <c r="F2816" i="3" l="1"/>
  <c r="F2838" i="3" s="1"/>
  <c r="F2810" i="3"/>
  <c r="F2808" i="3"/>
  <c r="F2814" i="3"/>
  <c r="F2811" i="3"/>
  <c r="F2817" i="3"/>
  <c r="F2822" i="3"/>
  <c r="F2837" i="3"/>
  <c r="F2821" i="3"/>
  <c r="O1867" i="3"/>
  <c r="O1865" i="3"/>
  <c r="L1865" i="3"/>
  <c r="N1865" i="3"/>
  <c r="O1866" i="3"/>
  <c r="M1866" i="3"/>
  <c r="L1867" i="3"/>
  <c r="M1867" i="3"/>
  <c r="N1867" i="3"/>
  <c r="L1866" i="3"/>
  <c r="N1866" i="3"/>
  <c r="J1875" i="3"/>
  <c r="J1876" i="3"/>
  <c r="J1877" i="3"/>
  <c r="L1864" i="3"/>
  <c r="M1864" i="3"/>
  <c r="M1865" i="3"/>
  <c r="O1864" i="3"/>
  <c r="N1864" i="3"/>
  <c r="I1562" i="2"/>
  <c r="M1572" i="2"/>
  <c r="M1571" i="2"/>
  <c r="O1564" i="2"/>
  <c r="M1564" i="2"/>
  <c r="O1563" i="2"/>
  <c r="M1563" i="2"/>
  <c r="N1564" i="2"/>
  <c r="M1562" i="2"/>
  <c r="O1562" i="2"/>
  <c r="N1563" i="2"/>
  <c r="N1562" i="2"/>
  <c r="F2836" i="3" l="1"/>
  <c r="G2819" i="3"/>
  <c r="H2822" i="3"/>
  <c r="G2820" i="3"/>
  <c r="F2833" i="3"/>
  <c r="H2819" i="3"/>
  <c r="H2820" i="3"/>
  <c r="F2831" i="3"/>
  <c r="H2821" i="3"/>
  <c r="I2820" i="3"/>
  <c r="F2832" i="3"/>
  <c r="I2821" i="3"/>
  <c r="F2819" i="3"/>
  <c r="G2821" i="3"/>
  <c r="F2834" i="3"/>
  <c r="G2822" i="3"/>
  <c r="H2811" i="3"/>
  <c r="F2820" i="3"/>
  <c r="I2822" i="3"/>
  <c r="I2819" i="3"/>
  <c r="F2839" i="3"/>
  <c r="J1874" i="3"/>
  <c r="K1570" i="2" a="1"/>
  <c r="M1570" i="2"/>
  <c r="F2824" i="3" l="1"/>
  <c r="G2824" i="3" s="1"/>
  <c r="F2826" i="3" a="1"/>
  <c r="F2826" i="3" s="1"/>
  <c r="H2836" i="3" s="1" a="1"/>
  <c r="F2843" i="3" s="1"/>
  <c r="K1570" i="2"/>
  <c r="I1574" i="2" s="1"/>
  <c r="I1576" i="2"/>
  <c r="I1575" i="2"/>
  <c r="F2848" i="3" l="1"/>
  <c r="F2854" i="3"/>
  <c r="H2836" i="3"/>
  <c r="F2840" i="3" s="1"/>
  <c r="F2841" i="3"/>
  <c r="F2842" i="3"/>
  <c r="J1886" i="3"/>
  <c r="I1584" i="2"/>
  <c r="I1579" i="2"/>
  <c r="I1585" i="2"/>
  <c r="I1603" i="2" s="1"/>
  <c r="I1580" i="2"/>
  <c r="I1578" i="2"/>
  <c r="L1580" i="2" s="1"/>
  <c r="M1580" i="2" s="1"/>
  <c r="I1583" i="2"/>
  <c r="F2847" i="3" l="1"/>
  <c r="F2853" i="3"/>
  <c r="F2875" i="3" s="1"/>
  <c r="F2852" i="3"/>
  <c r="F2846" i="3"/>
  <c r="F2851" i="3"/>
  <c r="F2845" i="3"/>
  <c r="H2848" i="3" s="1"/>
  <c r="I2856" i="3"/>
  <c r="F2876" i="3"/>
  <c r="F2857" i="3"/>
  <c r="I2859" i="3"/>
  <c r="J1589" i="2"/>
  <c r="I1589" i="2"/>
  <c r="I1588" i="2"/>
  <c r="I1587" i="2"/>
  <c r="I1598" i="2"/>
  <c r="I1597" i="2"/>
  <c r="K1589" i="2"/>
  <c r="I1601" i="2"/>
  <c r="I1599" i="2"/>
  <c r="J1588" i="2"/>
  <c r="K1587" i="2"/>
  <c r="I1602" i="2"/>
  <c r="K1588" i="2"/>
  <c r="J1587" i="2"/>
  <c r="F2874" i="3" l="1"/>
  <c r="F2858" i="3"/>
  <c r="F2859" i="3"/>
  <c r="I2857" i="3"/>
  <c r="H2857" i="3"/>
  <c r="G2858" i="3"/>
  <c r="F2856" i="3"/>
  <c r="H2858" i="3"/>
  <c r="F2871" i="3"/>
  <c r="G2857" i="3"/>
  <c r="I2858" i="3"/>
  <c r="G2859" i="3"/>
  <c r="F2870" i="3"/>
  <c r="F2873" i="3"/>
  <c r="F2868" i="3"/>
  <c r="H2859" i="3"/>
  <c r="H2856" i="3"/>
  <c r="F2869" i="3"/>
  <c r="G2856" i="3"/>
  <c r="N1894" i="3"/>
  <c r="O1894" i="3"/>
  <c r="J1895" i="3"/>
  <c r="M1894" i="3"/>
  <c r="L1896" i="3"/>
  <c r="L1895" i="3"/>
  <c r="L1897" i="3"/>
  <c r="J1897" i="3"/>
  <c r="L1894" i="3"/>
  <c r="J1896" i="3"/>
  <c r="M1896" i="3"/>
  <c r="N1897" i="3"/>
  <c r="N1896" i="3"/>
  <c r="J1899" i="3"/>
  <c r="O1895" i="3"/>
  <c r="O1897" i="3"/>
  <c r="O1896" i="3"/>
  <c r="J1894" i="3"/>
  <c r="M1895" i="3"/>
  <c r="N1895" i="3"/>
  <c r="M1897" i="3"/>
  <c r="I1593" i="2" a="1"/>
  <c r="I1591" i="2"/>
  <c r="J1591" i="2" s="1"/>
  <c r="M1595" i="2" l="1"/>
  <c r="F2861" i="3"/>
  <c r="G2861" i="3" s="1"/>
  <c r="F2863" i="3" a="1"/>
  <c r="F2863" i="3" s="1"/>
  <c r="H2873" i="3" s="1" a="1"/>
  <c r="F2878" i="3" s="1"/>
  <c r="M1594" i="2"/>
  <c r="N1904" i="3"/>
  <c r="L1904" i="3"/>
  <c r="L1902" i="3"/>
  <c r="M1901" i="3"/>
  <c r="M1903" i="3"/>
  <c r="N1902" i="3"/>
  <c r="M1902" i="3"/>
  <c r="O1903" i="3"/>
  <c r="N1903" i="3"/>
  <c r="L1901" i="3"/>
  <c r="M1904" i="3"/>
  <c r="L1903" i="3"/>
  <c r="O1904" i="3"/>
  <c r="J1912" i="3"/>
  <c r="J1913" i="3"/>
  <c r="J1914" i="3"/>
  <c r="O1901" i="3"/>
  <c r="O1902" i="3"/>
  <c r="N1901" i="3"/>
  <c r="I1593" i="2"/>
  <c r="M1602" i="2"/>
  <c r="M1603" i="2"/>
  <c r="O1594" i="2"/>
  <c r="M1593" i="2"/>
  <c r="O1595" i="2"/>
  <c r="N1594" i="2"/>
  <c r="O1593" i="2"/>
  <c r="N1595" i="2"/>
  <c r="N1593" i="2"/>
  <c r="F2889" i="3" l="1"/>
  <c r="F2883" i="3"/>
  <c r="H2873" i="3"/>
  <c r="F2877" i="3" s="1"/>
  <c r="F2879" i="3"/>
  <c r="F2880" i="3"/>
  <c r="J1911" i="3"/>
  <c r="K1601" i="2" a="1"/>
  <c r="M1601" i="2"/>
  <c r="F2890" i="3" l="1"/>
  <c r="F2912" i="3" s="1"/>
  <c r="F2884" i="3"/>
  <c r="F2885" i="3"/>
  <c r="F2891" i="3"/>
  <c r="F2882" i="3"/>
  <c r="F2888" i="3"/>
  <c r="F2895" i="3"/>
  <c r="F2896" i="3"/>
  <c r="F2911" i="3"/>
  <c r="K1601" i="2"/>
  <c r="I1605" i="2" s="1"/>
  <c r="I1607" i="2"/>
  <c r="I1606" i="2"/>
  <c r="H2885" i="3" l="1"/>
  <c r="F2907" i="3"/>
  <c r="G2896" i="3"/>
  <c r="H2893" i="3"/>
  <c r="F2893" i="3"/>
  <c r="I2894" i="3"/>
  <c r="G2894" i="3"/>
  <c r="F2908" i="3"/>
  <c r="I2895" i="3"/>
  <c r="G2893" i="3"/>
  <c r="G2895" i="3"/>
  <c r="H2894" i="3"/>
  <c r="F2910" i="3"/>
  <c r="F2905" i="3"/>
  <c r="H2895" i="3"/>
  <c r="H2896" i="3"/>
  <c r="F2906" i="3"/>
  <c r="I2893" i="3"/>
  <c r="F2894" i="3"/>
  <c r="I2896" i="3"/>
  <c r="F2913" i="3"/>
  <c r="I1616" i="2"/>
  <c r="I1634" i="2" s="1"/>
  <c r="I1611" i="2"/>
  <c r="I1610" i="2"/>
  <c r="I1615" i="2"/>
  <c r="I1614" i="2"/>
  <c r="I1609" i="2"/>
  <c r="F2900" i="3" l="1" a="1"/>
  <c r="F2900" i="3" s="1"/>
  <c r="H2910" i="3" s="1" a="1"/>
  <c r="F2898" i="3"/>
  <c r="G2898" i="3" s="1"/>
  <c r="L1611" i="2"/>
  <c r="M1611" i="2" s="1"/>
  <c r="J1923" i="3"/>
  <c r="I1630" i="2"/>
  <c r="I1629" i="2"/>
  <c r="I1620" i="2"/>
  <c r="I1632" i="2"/>
  <c r="K1620" i="2"/>
  <c r="I1628" i="2"/>
  <c r="J1620" i="2"/>
  <c r="I1619" i="2"/>
  <c r="I1618" i="2"/>
  <c r="J1619" i="2"/>
  <c r="K1619" i="2"/>
  <c r="K1618" i="2"/>
  <c r="I1633" i="2"/>
  <c r="J1618" i="2"/>
  <c r="H2910" i="3" l="1"/>
  <c r="F2914" i="3" s="1"/>
  <c r="F2915" i="3"/>
  <c r="F2916" i="3"/>
  <c r="F2917" i="3"/>
  <c r="J1936" i="3"/>
  <c r="M1934" i="3"/>
  <c r="N1934" i="3"/>
  <c r="N1941" i="3" s="1"/>
  <c r="O1932" i="3"/>
  <c r="O1939" i="3" s="1"/>
  <c r="M1932" i="3"/>
  <c r="M1939" i="3" s="1"/>
  <c r="N1933" i="3"/>
  <c r="N1940" i="3" s="1"/>
  <c r="O1934" i="3"/>
  <c r="O1941" i="3" s="1"/>
  <c r="O1933" i="3"/>
  <c r="M1933" i="3"/>
  <c r="N1932" i="3"/>
  <c r="J1931" i="3"/>
  <c r="N1931" i="3"/>
  <c r="J1932" i="3"/>
  <c r="M1931" i="3"/>
  <c r="O1931" i="3"/>
  <c r="L1933" i="3"/>
  <c r="L1932" i="3"/>
  <c r="L1934" i="3"/>
  <c r="J1934" i="3"/>
  <c r="L1931" i="3"/>
  <c r="L1938" i="3" s="1"/>
  <c r="J1933" i="3"/>
  <c r="I1622" i="2"/>
  <c r="J1622" i="2" s="1"/>
  <c r="I1624" i="2" a="1"/>
  <c r="L1941" i="3" l="1"/>
  <c r="F2922" i="3"/>
  <c r="F2928" i="3"/>
  <c r="F2921" i="3"/>
  <c r="F2927" i="3"/>
  <c r="F2949" i="3" s="1"/>
  <c r="M1940" i="3"/>
  <c r="F2920" i="3"/>
  <c r="F2926" i="3"/>
  <c r="O1940" i="3"/>
  <c r="F2919" i="3"/>
  <c r="H2922" i="3" s="1"/>
  <c r="F2925" i="3"/>
  <c r="N1938" i="3"/>
  <c r="L1939" i="3"/>
  <c r="N1939" i="3"/>
  <c r="L1940" i="3"/>
  <c r="O1938" i="3"/>
  <c r="M1938" i="3"/>
  <c r="M1941" i="3"/>
  <c r="J1950" i="3"/>
  <c r="J1949" i="3"/>
  <c r="J1951" i="3"/>
  <c r="O1625" i="2"/>
  <c r="M1625" i="2"/>
  <c r="I1624" i="2"/>
  <c r="M1633" i="2"/>
  <c r="M1634" i="2"/>
  <c r="N1626" i="2"/>
  <c r="M1626" i="2"/>
  <c r="N1625" i="2"/>
  <c r="M1624" i="2"/>
  <c r="O1624" i="2"/>
  <c r="O1626" i="2"/>
  <c r="N1624" i="2"/>
  <c r="H2930" i="3" l="1"/>
  <c r="F2943" i="3"/>
  <c r="F2942" i="3"/>
  <c r="F2944" i="3"/>
  <c r="F2945" i="3"/>
  <c r="H2932" i="3"/>
  <c r="F2930" i="3"/>
  <c r="I2931" i="3"/>
  <c r="H2933" i="3"/>
  <c r="G2931" i="3"/>
  <c r="G2932" i="3"/>
  <c r="H2931" i="3"/>
  <c r="G2933" i="3"/>
  <c r="G2930" i="3"/>
  <c r="F2947" i="3"/>
  <c r="I2932" i="3"/>
  <c r="F2932" i="3"/>
  <c r="F2933" i="3"/>
  <c r="F2948" i="3"/>
  <c r="I2930" i="3"/>
  <c r="F2950" i="3"/>
  <c r="F2931" i="3"/>
  <c r="I2933" i="3"/>
  <c r="J1948" i="3"/>
  <c r="K1632" i="2" a="1"/>
  <c r="M1632" i="2"/>
  <c r="F2937" i="3" l="1" a="1"/>
  <c r="F2937" i="3" s="1"/>
  <c r="H2947" i="3" s="1" a="1"/>
  <c r="F2952" i="3" s="1"/>
  <c r="F2935" i="3"/>
  <c r="G2935" i="3" s="1"/>
  <c r="K1632" i="2"/>
  <c r="I1636" i="2" s="1"/>
  <c r="I1638" i="2"/>
  <c r="I1637" i="2"/>
  <c r="F2957" i="3" l="1"/>
  <c r="F2963" i="3"/>
  <c r="F2954" i="3"/>
  <c r="H2947" i="3"/>
  <c r="F2951" i="3" s="1"/>
  <c r="F2953" i="3"/>
  <c r="I1641" i="2"/>
  <c r="I1646" i="2"/>
  <c r="I1647" i="2"/>
  <c r="I1665" i="2" s="1"/>
  <c r="I1642" i="2"/>
  <c r="I1645" i="2"/>
  <c r="I1640" i="2"/>
  <c r="L1642" i="2" s="1"/>
  <c r="M1642" i="2" s="1"/>
  <c r="F2964" i="3" l="1"/>
  <c r="F2986" i="3" s="1"/>
  <c r="F2958" i="3"/>
  <c r="F2956" i="3"/>
  <c r="F2962" i="3"/>
  <c r="F2965" i="3"/>
  <c r="F2959" i="3"/>
  <c r="F2970" i="3"/>
  <c r="F2985" i="3"/>
  <c r="F2969" i="3"/>
  <c r="J1960" i="3"/>
  <c r="I1663" i="2"/>
  <c r="I1660" i="2"/>
  <c r="J1651" i="2"/>
  <c r="I1661" i="2"/>
  <c r="K1651" i="2"/>
  <c r="I1659" i="2"/>
  <c r="I1650" i="2"/>
  <c r="I1651" i="2"/>
  <c r="I1649" i="2"/>
  <c r="J1649" i="2"/>
  <c r="I1664" i="2"/>
  <c r="J1650" i="2"/>
  <c r="K1650" i="2"/>
  <c r="K1649" i="2"/>
  <c r="H2959" i="3" l="1"/>
  <c r="F2987" i="3"/>
  <c r="F2968" i="3"/>
  <c r="I2967" i="3"/>
  <c r="I2970" i="3"/>
  <c r="G2968" i="3"/>
  <c r="H2967" i="3"/>
  <c r="I2968" i="3"/>
  <c r="H2970" i="3"/>
  <c r="F2981" i="3"/>
  <c r="G2967" i="3"/>
  <c r="H2968" i="3"/>
  <c r="F2982" i="3"/>
  <c r="F2984" i="3"/>
  <c r="H2969" i="3"/>
  <c r="F2967" i="3"/>
  <c r="G2969" i="3"/>
  <c r="G2970" i="3"/>
  <c r="F2980" i="3"/>
  <c r="I2969" i="3"/>
  <c r="F2979" i="3"/>
  <c r="N1970" i="3"/>
  <c r="J1973" i="3"/>
  <c r="O1969" i="3"/>
  <c r="M1970" i="3"/>
  <c r="O1970" i="3"/>
  <c r="M1969" i="3"/>
  <c r="N1969" i="3"/>
  <c r="M1971" i="3"/>
  <c r="N1971" i="3"/>
  <c r="O1971" i="3"/>
  <c r="J1968" i="3"/>
  <c r="L1968" i="3"/>
  <c r="L1971" i="3"/>
  <c r="L1969" i="3"/>
  <c r="L1970" i="3"/>
  <c r="N1968" i="3"/>
  <c r="J1969" i="3"/>
  <c r="O1968" i="3"/>
  <c r="M1968" i="3"/>
  <c r="J1970" i="3"/>
  <c r="J1971" i="3"/>
  <c r="I1655" i="2" a="1"/>
  <c r="I1653" i="2"/>
  <c r="J1653" i="2" s="1"/>
  <c r="F2974" i="3" l="1" a="1"/>
  <c r="F2974" i="3" s="1"/>
  <c r="H2984" i="3" s="1" a="1"/>
  <c r="F2991" i="3" s="1"/>
  <c r="F2972" i="3"/>
  <c r="G2972" i="3" s="1"/>
  <c r="N1976" i="3"/>
  <c r="M1976" i="3"/>
  <c r="O1977" i="3"/>
  <c r="O1655" i="2"/>
  <c r="N1655" i="2"/>
  <c r="M1977" i="3"/>
  <c r="O1975" i="3"/>
  <c r="M1975" i="3"/>
  <c r="L1976" i="3"/>
  <c r="L1975" i="3"/>
  <c r="O1978" i="3"/>
  <c r="N1978" i="3"/>
  <c r="L1978" i="3"/>
  <c r="M1978" i="3"/>
  <c r="O1976" i="3"/>
  <c r="N1975" i="3"/>
  <c r="J1988" i="3"/>
  <c r="J1987" i="3"/>
  <c r="J1986" i="3"/>
  <c r="L1977" i="3"/>
  <c r="N1977" i="3"/>
  <c r="M1656" i="2"/>
  <c r="M1657" i="2"/>
  <c r="O1657" i="2"/>
  <c r="I1655" i="2"/>
  <c r="M1664" i="2"/>
  <c r="M1665" i="2"/>
  <c r="N1657" i="2"/>
  <c r="O1656" i="2"/>
  <c r="M1655" i="2"/>
  <c r="N1656" i="2"/>
  <c r="F3002" i="3" l="1"/>
  <c r="F2996" i="3"/>
  <c r="F2989" i="3"/>
  <c r="H2984" i="3"/>
  <c r="F2988" i="3" s="1"/>
  <c r="F2990" i="3"/>
  <c r="J1985" i="3"/>
  <c r="K1663" i="2" a="1"/>
  <c r="M1663" i="2"/>
  <c r="F2999" i="3" l="1"/>
  <c r="F2993" i="3"/>
  <c r="F2994" i="3"/>
  <c r="F3000" i="3"/>
  <c r="F3001" i="3"/>
  <c r="F3023" i="3" s="1"/>
  <c r="F2995" i="3"/>
  <c r="I3007" i="3"/>
  <c r="F3005" i="3"/>
  <c r="F3024" i="3"/>
  <c r="I3004" i="3"/>
  <c r="K1663" i="2"/>
  <c r="I1667" i="2" s="1"/>
  <c r="I1669" i="2"/>
  <c r="I1668" i="2"/>
  <c r="H2996" i="3" l="1"/>
  <c r="F3022" i="3"/>
  <c r="F3007" i="3"/>
  <c r="F3006" i="3"/>
  <c r="F3019" i="3"/>
  <c r="F3018" i="3"/>
  <c r="F3021" i="3"/>
  <c r="I3005" i="3"/>
  <c r="H3005" i="3"/>
  <c r="G3004" i="3"/>
  <c r="F3017" i="3"/>
  <c r="G3005" i="3"/>
  <c r="I3006" i="3"/>
  <c r="F3004" i="3"/>
  <c r="H3007" i="3"/>
  <c r="H3006" i="3"/>
  <c r="G3006" i="3"/>
  <c r="G3007" i="3"/>
  <c r="H3004" i="3"/>
  <c r="F3016" i="3"/>
  <c r="J1997" i="3"/>
  <c r="I1672" i="2"/>
  <c r="I1677" i="2"/>
  <c r="I1678" i="2"/>
  <c r="I1696" i="2" s="1"/>
  <c r="I1673" i="2"/>
  <c r="I1671" i="2"/>
  <c r="L1673" i="2" s="1"/>
  <c r="M1673" i="2" s="1"/>
  <c r="I1676" i="2"/>
  <c r="F3011" i="3" l="1" a="1"/>
  <c r="F3011" i="3" s="1"/>
  <c r="H3021" i="3" s="1" a="1"/>
  <c r="F3009" i="3"/>
  <c r="G3009" i="3" s="1"/>
  <c r="I1680" i="2"/>
  <c r="I1681" i="2"/>
  <c r="I1694" i="2"/>
  <c r="I1690" i="2"/>
  <c r="K1682" i="2"/>
  <c r="I1691" i="2"/>
  <c r="I1682" i="2"/>
  <c r="I1692" i="2"/>
  <c r="J1682" i="2"/>
  <c r="K1681" i="2"/>
  <c r="K1680" i="2"/>
  <c r="J1681" i="2"/>
  <c r="J1680" i="2"/>
  <c r="I1695" i="2"/>
  <c r="H3021" i="3" l="1"/>
  <c r="F3025" i="3" s="1"/>
  <c r="F3028" i="3"/>
  <c r="F3027" i="3"/>
  <c r="F3026" i="3"/>
  <c r="J2007" i="3"/>
  <c r="J2006" i="3"/>
  <c r="M2005" i="3"/>
  <c r="O2005" i="3"/>
  <c r="N2005" i="3"/>
  <c r="J2008" i="3"/>
  <c r="L2005" i="3"/>
  <c r="L2007" i="3"/>
  <c r="L2008" i="3"/>
  <c r="L2006" i="3"/>
  <c r="M2006" i="3"/>
  <c r="J2005" i="3"/>
  <c r="N2007" i="3"/>
  <c r="O2008" i="3"/>
  <c r="O2006" i="3"/>
  <c r="M2007" i="3"/>
  <c r="O2007" i="3"/>
  <c r="N2008" i="3"/>
  <c r="N2006" i="3"/>
  <c r="J2010" i="3"/>
  <c r="M2008" i="3"/>
  <c r="I1684" i="2"/>
  <c r="J1684" i="2" s="1"/>
  <c r="I1686" i="2" a="1"/>
  <c r="F3031" i="3" l="1"/>
  <c r="F3037" i="3"/>
  <c r="F3038" i="3"/>
  <c r="F3060" i="3" s="1"/>
  <c r="F3032" i="3"/>
  <c r="F3039" i="3"/>
  <c r="F3033" i="3"/>
  <c r="F3030" i="3"/>
  <c r="H3033" i="3" s="1"/>
  <c r="F3036" i="3"/>
  <c r="N2014" i="3"/>
  <c r="M2013" i="3"/>
  <c r="L2015" i="3"/>
  <c r="L2013" i="3"/>
  <c r="L2014" i="3"/>
  <c r="M2015" i="3"/>
  <c r="L2012" i="3"/>
  <c r="N2013" i="3"/>
  <c r="N2012" i="3"/>
  <c r="O2014" i="3"/>
  <c r="O2012" i="3"/>
  <c r="M2014" i="3"/>
  <c r="M2012" i="3"/>
  <c r="J2024" i="3"/>
  <c r="J2025" i="3"/>
  <c r="J2023" i="3"/>
  <c r="N2015" i="3"/>
  <c r="O2013" i="3"/>
  <c r="O2015" i="3"/>
  <c r="I1686" i="2"/>
  <c r="M1695" i="2"/>
  <c r="M1696" i="2"/>
  <c r="M1687" i="2"/>
  <c r="O1686" i="2"/>
  <c r="N1688" i="2"/>
  <c r="M1688" i="2"/>
  <c r="N1686" i="2"/>
  <c r="O1688" i="2"/>
  <c r="N1687" i="2"/>
  <c r="O1687" i="2"/>
  <c r="M1686" i="2"/>
  <c r="F3041" i="3" l="1"/>
  <c r="H3041" i="3"/>
  <c r="H3043" i="3"/>
  <c r="F3054" i="3"/>
  <c r="F3055" i="3"/>
  <c r="G3041" i="3"/>
  <c r="I3043" i="3"/>
  <c r="G3042" i="3"/>
  <c r="H3042" i="3"/>
  <c r="G3044" i="3"/>
  <c r="I3042" i="3"/>
  <c r="F3058" i="3"/>
  <c r="H3044" i="3"/>
  <c r="F3053" i="3"/>
  <c r="F3056" i="3"/>
  <c r="G3043" i="3"/>
  <c r="F3042" i="3"/>
  <c r="F3061" i="3"/>
  <c r="I3041" i="3"/>
  <c r="I3044" i="3"/>
  <c r="F3059" i="3"/>
  <c r="F3043" i="3"/>
  <c r="F3044" i="3"/>
  <c r="J2022" i="3"/>
  <c r="K1694" i="2" a="1"/>
  <c r="M1694" i="2"/>
  <c r="F3048" i="3" l="1" a="1"/>
  <c r="F3048" i="3" s="1"/>
  <c r="H3058" i="3" s="1" a="1"/>
  <c r="F3046" i="3"/>
  <c r="G3046" i="3" s="1"/>
  <c r="K1694" i="2"/>
  <c r="I1698" i="2" s="1"/>
  <c r="I1700" i="2"/>
  <c r="I1699" i="2"/>
  <c r="F3065" i="3" l="1"/>
  <c r="H3058" i="3"/>
  <c r="F3062" i="3" s="1"/>
  <c r="F3064" i="3"/>
  <c r="F3063" i="3"/>
  <c r="J2034" i="3"/>
  <c r="I1708" i="2"/>
  <c r="I1703" i="2"/>
  <c r="I1709" i="2"/>
  <c r="I1727" i="2" s="1"/>
  <c r="I1704" i="2"/>
  <c r="I1707" i="2"/>
  <c r="I1702" i="2"/>
  <c r="L1704" i="2" s="1"/>
  <c r="M1704" i="2" s="1"/>
  <c r="F3074" i="3" l="1"/>
  <c r="F3068" i="3"/>
  <c r="F3069" i="3"/>
  <c r="F3075" i="3"/>
  <c r="F3097" i="3" s="1"/>
  <c r="F3067" i="3"/>
  <c r="F3073" i="3"/>
  <c r="F3070" i="3"/>
  <c r="F3076" i="3"/>
  <c r="J1713" i="2"/>
  <c r="I1725" i="2"/>
  <c r="I1723" i="2"/>
  <c r="I1713" i="2"/>
  <c r="I1711" i="2"/>
  <c r="K1713" i="2"/>
  <c r="I1721" i="2"/>
  <c r="I1722" i="2"/>
  <c r="I1712" i="2"/>
  <c r="K1712" i="2"/>
  <c r="I1726" i="2"/>
  <c r="J1712" i="2"/>
  <c r="J1711" i="2"/>
  <c r="K1711" i="2"/>
  <c r="H3070" i="3" l="1"/>
  <c r="G3081" i="3"/>
  <c r="I3080" i="3"/>
  <c r="F3092" i="3"/>
  <c r="H3081" i="3"/>
  <c r="G3080" i="3"/>
  <c r="H3079" i="3"/>
  <c r="H3080" i="3"/>
  <c r="G3078" i="3"/>
  <c r="G3079" i="3"/>
  <c r="F3091" i="3"/>
  <c r="F3093" i="3"/>
  <c r="I3079" i="3"/>
  <c r="F3095" i="3"/>
  <c r="F3090" i="3"/>
  <c r="H3078" i="3"/>
  <c r="F3078" i="3"/>
  <c r="I3081" i="3"/>
  <c r="I3078" i="3"/>
  <c r="F3098" i="3"/>
  <c r="F3079" i="3"/>
  <c r="F3081" i="3"/>
  <c r="F3096" i="3"/>
  <c r="F3080" i="3"/>
  <c r="J2044" i="3"/>
  <c r="N2042" i="3"/>
  <c r="M2042" i="3"/>
  <c r="J2043" i="3"/>
  <c r="O2042" i="3"/>
  <c r="L2042" i="3"/>
  <c r="O2045" i="3"/>
  <c r="M2045" i="3"/>
  <c r="J2042" i="3"/>
  <c r="O2044" i="3"/>
  <c r="N2043" i="3"/>
  <c r="N2045" i="3"/>
  <c r="O2043" i="3"/>
  <c r="M2044" i="3"/>
  <c r="M2043" i="3"/>
  <c r="J2047" i="3"/>
  <c r="N2044" i="3"/>
  <c r="L2043" i="3"/>
  <c r="L2044" i="3"/>
  <c r="L2045" i="3"/>
  <c r="J2045" i="3"/>
  <c r="I1717" i="2" a="1"/>
  <c r="I1715" i="2"/>
  <c r="J1715" i="2" s="1"/>
  <c r="F3085" i="3" l="1" a="1"/>
  <c r="F3085" i="3" s="1"/>
  <c r="H3095" i="3" s="1" a="1"/>
  <c r="F3102" i="3" s="1"/>
  <c r="F3083" i="3"/>
  <c r="G3083" i="3" s="1"/>
  <c r="O2050" i="3"/>
  <c r="N2050" i="3"/>
  <c r="M2052" i="3"/>
  <c r="L2049" i="3"/>
  <c r="L2051" i="3"/>
  <c r="M2051" i="3"/>
  <c r="L2052" i="3"/>
  <c r="L2050" i="3"/>
  <c r="M2050" i="3"/>
  <c r="N2052" i="3"/>
  <c r="O2051" i="3"/>
  <c r="O2052" i="3"/>
  <c r="O2049" i="3"/>
  <c r="N2051" i="3"/>
  <c r="J2060" i="3"/>
  <c r="J2061" i="3"/>
  <c r="J2062" i="3"/>
  <c r="M2049" i="3"/>
  <c r="N2049" i="3"/>
  <c r="O1719" i="2"/>
  <c r="N1718" i="2"/>
  <c r="I1717" i="2"/>
  <c r="M1726" i="2"/>
  <c r="M1727" i="2"/>
  <c r="N1719" i="2"/>
  <c r="N1717" i="2"/>
  <c r="M1719" i="2"/>
  <c r="M1718" i="2"/>
  <c r="O1718" i="2"/>
  <c r="O1717" i="2"/>
  <c r="M1717" i="2"/>
  <c r="F3113" i="3" l="1"/>
  <c r="F3107" i="3"/>
  <c r="H3095" i="3"/>
  <c r="F3099" i="3" s="1"/>
  <c r="F3101" i="3"/>
  <c r="F3100" i="3"/>
  <c r="J2059" i="3"/>
  <c r="K1725" i="2" a="1"/>
  <c r="M1725" i="2"/>
  <c r="F3105" i="3" l="1"/>
  <c r="F3111" i="3"/>
  <c r="F3112" i="3"/>
  <c r="F3134" i="3" s="1"/>
  <c r="F3106" i="3"/>
  <c r="F3104" i="3"/>
  <c r="H3107" i="3" s="1"/>
  <c r="F3110" i="3"/>
  <c r="I3118" i="3"/>
  <c r="I3115" i="3"/>
  <c r="F3135" i="3"/>
  <c r="F3116" i="3"/>
  <c r="K1725" i="2"/>
  <c r="I1729" i="2" s="1"/>
  <c r="I1731" i="2"/>
  <c r="I1730" i="2"/>
  <c r="F3132" i="3" l="1"/>
  <c r="H3115" i="3"/>
  <c r="G3116" i="3"/>
  <c r="H3116" i="3"/>
  <c r="F3115" i="3"/>
  <c r="F3127" i="3"/>
  <c r="F3130" i="3"/>
  <c r="I3117" i="3"/>
  <c r="G3117" i="3"/>
  <c r="F3128" i="3"/>
  <c r="I3116" i="3"/>
  <c r="G3118" i="3"/>
  <c r="H3118" i="3"/>
  <c r="H3117" i="3"/>
  <c r="G3115" i="3"/>
  <c r="F3129" i="3"/>
  <c r="F3133" i="3"/>
  <c r="F3117" i="3"/>
  <c r="F3118" i="3"/>
  <c r="J2071" i="3"/>
  <c r="I1734" i="2"/>
  <c r="I1739" i="2"/>
  <c r="I1740" i="2"/>
  <c r="I1758" i="2" s="1"/>
  <c r="I1735" i="2"/>
  <c r="I1738" i="2"/>
  <c r="I1733" i="2"/>
  <c r="F3122" i="3" l="1" a="1"/>
  <c r="F3122" i="3" s="1"/>
  <c r="H3132" i="3" s="1" a="1"/>
  <c r="F3120" i="3"/>
  <c r="G3120" i="3" s="1"/>
  <c r="L1735" i="2"/>
  <c r="M1735" i="2" s="1"/>
  <c r="I1742" i="2"/>
  <c r="I1754" i="2"/>
  <c r="I1744" i="2"/>
  <c r="I1756" i="2"/>
  <c r="I1753" i="2"/>
  <c r="I1752" i="2"/>
  <c r="I1743" i="2"/>
  <c r="K1744" i="2"/>
  <c r="J1744" i="2"/>
  <c r="I1757" i="2"/>
  <c r="J1742" i="2"/>
  <c r="K1743" i="2"/>
  <c r="K1742" i="2"/>
  <c r="J1743" i="2"/>
  <c r="H3132" i="3" l="1"/>
  <c r="F3136" i="3" s="1"/>
  <c r="F3139" i="3"/>
  <c r="F3138" i="3"/>
  <c r="F3137" i="3"/>
  <c r="L2081" i="3"/>
  <c r="L2082" i="3"/>
  <c r="L2080" i="3"/>
  <c r="M2082" i="3"/>
  <c r="N2082" i="3"/>
  <c r="M2081" i="3"/>
  <c r="O2080" i="3"/>
  <c r="M2080" i="3"/>
  <c r="O2081" i="3"/>
  <c r="J2084" i="3"/>
  <c r="J2079" i="3"/>
  <c r="N2081" i="3"/>
  <c r="N2080" i="3"/>
  <c r="O2082" i="3"/>
  <c r="J2081" i="3"/>
  <c r="J2082" i="3"/>
  <c r="J2080" i="3"/>
  <c r="O2079" i="3"/>
  <c r="M2079" i="3"/>
  <c r="N2079" i="3"/>
  <c r="L2079" i="3"/>
  <c r="I1748" i="2" a="1"/>
  <c r="I1746" i="2"/>
  <c r="J1746" i="2" s="1"/>
  <c r="F3148" i="3" l="1"/>
  <c r="F3142" i="3"/>
  <c r="F3149" i="3"/>
  <c r="F3171" i="3" s="1"/>
  <c r="F3143" i="3"/>
  <c r="F3150" i="3"/>
  <c r="F3144" i="3"/>
  <c r="F3141" i="3"/>
  <c r="H3144" i="3" s="1"/>
  <c r="F3147" i="3"/>
  <c r="N2087" i="3"/>
  <c r="N2086" i="3"/>
  <c r="N2089" i="3"/>
  <c r="J2099" i="3"/>
  <c r="J2097" i="3"/>
  <c r="J2098" i="3"/>
  <c r="O2089" i="3"/>
  <c r="O2088" i="3"/>
  <c r="M2086" i="3"/>
  <c r="M2089" i="3"/>
  <c r="M2087" i="3"/>
  <c r="M2088" i="3"/>
  <c r="L2087" i="3"/>
  <c r="N2088" i="3"/>
  <c r="O2087" i="3"/>
  <c r="L2089" i="3"/>
  <c r="L2086" i="3"/>
  <c r="O2086" i="3"/>
  <c r="L2088" i="3"/>
  <c r="O1750" i="2"/>
  <c r="O1748" i="2"/>
  <c r="O1749" i="2"/>
  <c r="M1748" i="2"/>
  <c r="N1750" i="2"/>
  <c r="N1749" i="2"/>
  <c r="M1750" i="2"/>
  <c r="I1748" i="2"/>
  <c r="M1758" i="2"/>
  <c r="M1757" i="2"/>
  <c r="N1748" i="2"/>
  <c r="M1749" i="2"/>
  <c r="H3152" i="3" l="1"/>
  <c r="I3154" i="3"/>
  <c r="F3166" i="3"/>
  <c r="G3153" i="3"/>
  <c r="F3167" i="3"/>
  <c r="H3153" i="3"/>
  <c r="F3169" i="3"/>
  <c r="H3154" i="3"/>
  <c r="F3164" i="3"/>
  <c r="G3152" i="3"/>
  <c r="I3153" i="3"/>
  <c r="G3154" i="3"/>
  <c r="F3152" i="3"/>
  <c r="G3155" i="3"/>
  <c r="F3165" i="3"/>
  <c r="H3155" i="3"/>
  <c r="F3172" i="3"/>
  <c r="I3152" i="3"/>
  <c r="F3153" i="3"/>
  <c r="I3155" i="3"/>
  <c r="F3170" i="3"/>
  <c r="F3154" i="3"/>
  <c r="F3155" i="3"/>
  <c r="J2096" i="3"/>
  <c r="K1756" i="2" a="1"/>
  <c r="M1756" i="2"/>
  <c r="F3159" i="3" l="1" a="1"/>
  <c r="F3159" i="3" s="1"/>
  <c r="H3169" i="3" s="1" a="1"/>
  <c r="F3176" i="3" s="1"/>
  <c r="F3157" i="3"/>
  <c r="G3157" i="3" s="1"/>
  <c r="K1756" i="2"/>
  <c r="I1760" i="2" s="1"/>
  <c r="I1762" i="2"/>
  <c r="I1761" i="2"/>
  <c r="F3187" i="3" l="1"/>
  <c r="F3181" i="3"/>
  <c r="F3174" i="3"/>
  <c r="H3169" i="3"/>
  <c r="F3173" i="3" s="1"/>
  <c r="F3175" i="3"/>
  <c r="J2108" i="3"/>
  <c r="I1765" i="2"/>
  <c r="I1770" i="2"/>
  <c r="I1771" i="2"/>
  <c r="I1789" i="2" s="1"/>
  <c r="I1766" i="2"/>
  <c r="I1769" i="2"/>
  <c r="I1764" i="2"/>
  <c r="F3184" i="3" l="1"/>
  <c r="F3178" i="3"/>
  <c r="F3185" i="3"/>
  <c r="F3179" i="3"/>
  <c r="F3186" i="3"/>
  <c r="F3208" i="3" s="1"/>
  <c r="F3180" i="3"/>
  <c r="F3190" i="3"/>
  <c r="I3189" i="3"/>
  <c r="F3209" i="3"/>
  <c r="I3192" i="3"/>
  <c r="L1766" i="2"/>
  <c r="M1766" i="2" s="1"/>
  <c r="I1775" i="2"/>
  <c r="J1775" i="2"/>
  <c r="K1775" i="2"/>
  <c r="I1787" i="2"/>
  <c r="I1785" i="2"/>
  <c r="I1784" i="2"/>
  <c r="I1783" i="2"/>
  <c r="I1773" i="2"/>
  <c r="I1774" i="2"/>
  <c r="I1788" i="2"/>
  <c r="J1773" i="2"/>
  <c r="K1774" i="2"/>
  <c r="J1774" i="2"/>
  <c r="K1773" i="2"/>
  <c r="H3181" i="3" l="1"/>
  <c r="F3192" i="3"/>
  <c r="F3191" i="3"/>
  <c r="F3207" i="3"/>
  <c r="H3191" i="3"/>
  <c r="G3189" i="3"/>
  <c r="F3204" i="3"/>
  <c r="I3190" i="3"/>
  <c r="G3191" i="3"/>
  <c r="F3202" i="3"/>
  <c r="H3189" i="3"/>
  <c r="I3191" i="3"/>
  <c r="G3190" i="3"/>
  <c r="G3192" i="3"/>
  <c r="H3192" i="3"/>
  <c r="H3190" i="3"/>
  <c r="F3189" i="3"/>
  <c r="F3201" i="3"/>
  <c r="F3203" i="3"/>
  <c r="F3206" i="3"/>
  <c r="L2119" i="3"/>
  <c r="L2118" i="3"/>
  <c r="L2117" i="3"/>
  <c r="O2117" i="3"/>
  <c r="N2118" i="3"/>
  <c r="M2119" i="3"/>
  <c r="M2117" i="3"/>
  <c r="N2117" i="3"/>
  <c r="M2118" i="3"/>
  <c r="O2119" i="3"/>
  <c r="O2118" i="3"/>
  <c r="J2121" i="3"/>
  <c r="N2119" i="3"/>
  <c r="J2116" i="3"/>
  <c r="J2119" i="3"/>
  <c r="J2118" i="3"/>
  <c r="L2116" i="3"/>
  <c r="J2117" i="3"/>
  <c r="O2116" i="3"/>
  <c r="N2116" i="3"/>
  <c r="M2116" i="3"/>
  <c r="I1779" i="2" a="1"/>
  <c r="I1777" i="2"/>
  <c r="J1777" i="2" s="1"/>
  <c r="F3194" i="3" l="1"/>
  <c r="G3194" i="3" s="1"/>
  <c r="F3196" i="3" a="1"/>
  <c r="F3196" i="3" s="1"/>
  <c r="H3206" i="3" s="1" a="1"/>
  <c r="O1779" i="2"/>
  <c r="N1779" i="2"/>
  <c r="L2123" i="3"/>
  <c r="N2123" i="3"/>
  <c r="O2126" i="3"/>
  <c r="N2125" i="3"/>
  <c r="M2125" i="3"/>
  <c r="M2126" i="3"/>
  <c r="O2124" i="3"/>
  <c r="J2136" i="3"/>
  <c r="J2134" i="3"/>
  <c r="J2135" i="3"/>
  <c r="N2126" i="3"/>
  <c r="M2124" i="3"/>
  <c r="L2124" i="3"/>
  <c r="N2124" i="3"/>
  <c r="O2123" i="3"/>
  <c r="L2125" i="3"/>
  <c r="O2125" i="3"/>
  <c r="M2123" i="3"/>
  <c r="L2126" i="3"/>
  <c r="N1780" i="2"/>
  <c r="N1781" i="2"/>
  <c r="O1781" i="2"/>
  <c r="M1781" i="2"/>
  <c r="M1779" i="2"/>
  <c r="I1779" i="2"/>
  <c r="M1788" i="2"/>
  <c r="M1789" i="2"/>
  <c r="O1780" i="2"/>
  <c r="M1780" i="2"/>
  <c r="F3213" i="3" l="1"/>
  <c r="H3206" i="3"/>
  <c r="F3210" i="3" s="1"/>
  <c r="F3212" i="3"/>
  <c r="F3211" i="3"/>
  <c r="J2133" i="3"/>
  <c r="K1787" i="2" a="1"/>
  <c r="M1787" i="2"/>
  <c r="F3217" i="3" l="1"/>
  <c r="F3223" i="3"/>
  <c r="F3245" i="3" s="1"/>
  <c r="F3215" i="3"/>
  <c r="F3221" i="3"/>
  <c r="F3222" i="3"/>
  <c r="F3216" i="3"/>
  <c r="F3224" i="3"/>
  <c r="F3218" i="3"/>
  <c r="K1787" i="2"/>
  <c r="I1791" i="2" s="1"/>
  <c r="I1793" i="2"/>
  <c r="I1792" i="2"/>
  <c r="I3226" i="3" l="1"/>
  <c r="F3227" i="3"/>
  <c r="F3246" i="3"/>
  <c r="I3229" i="3"/>
  <c r="F3240" i="3"/>
  <c r="G3229" i="3"/>
  <c r="H3229" i="3"/>
  <c r="H3228" i="3"/>
  <c r="I3228" i="3"/>
  <c r="F3243" i="3"/>
  <c r="F3241" i="3"/>
  <c r="F3226" i="3"/>
  <c r="H3226" i="3"/>
  <c r="F3238" i="3"/>
  <c r="G3227" i="3"/>
  <c r="H3227" i="3"/>
  <c r="G3226" i="3"/>
  <c r="F3239" i="3"/>
  <c r="I3227" i="3"/>
  <c r="G3228" i="3"/>
  <c r="F3244" i="3"/>
  <c r="F3228" i="3"/>
  <c r="F3229" i="3"/>
  <c r="H3218" i="3"/>
  <c r="I1796" i="2"/>
  <c r="I1801" i="2"/>
  <c r="I1797" i="2"/>
  <c r="I1802" i="2"/>
  <c r="I1820" i="2" s="1"/>
  <c r="I1800" i="2"/>
  <c r="I1795" i="2"/>
  <c r="F3233" i="3" l="1" a="1"/>
  <c r="F3233" i="3" s="1"/>
  <c r="H3243" i="3" s="1" a="1"/>
  <c r="F3250" i="3" s="1"/>
  <c r="F3231" i="3"/>
  <c r="G3231" i="3" s="1"/>
  <c r="L1797" i="2"/>
  <c r="M1797" i="2" s="1"/>
  <c r="J2145" i="3"/>
  <c r="I1818" i="2"/>
  <c r="K1806" i="2"/>
  <c r="I1814" i="2"/>
  <c r="I1804" i="2"/>
  <c r="I1815" i="2"/>
  <c r="I1806" i="2"/>
  <c r="J1806" i="2"/>
  <c r="I1805" i="2"/>
  <c r="I1816" i="2"/>
  <c r="I1819" i="2"/>
  <c r="K1805" i="2"/>
  <c r="J1804" i="2"/>
  <c r="J1805" i="2"/>
  <c r="K1804" i="2"/>
  <c r="F3255" i="3" l="1"/>
  <c r="F3261" i="3"/>
  <c r="F3248" i="3"/>
  <c r="H3243" i="3"/>
  <c r="F3247" i="3" s="1"/>
  <c r="F3249" i="3"/>
  <c r="O2153" i="3"/>
  <c r="N2153" i="3"/>
  <c r="M2153" i="3"/>
  <c r="J2154" i="3"/>
  <c r="J2156" i="3"/>
  <c r="J2158" i="3"/>
  <c r="M2154" i="3"/>
  <c r="J2153" i="3"/>
  <c r="O2156" i="3"/>
  <c r="N2154" i="3"/>
  <c r="M2155" i="3"/>
  <c r="M2156" i="3"/>
  <c r="O2154" i="3"/>
  <c r="N2155" i="3"/>
  <c r="N2156" i="3"/>
  <c r="O2155" i="3"/>
  <c r="J2155" i="3"/>
  <c r="L2154" i="3"/>
  <c r="L2155" i="3"/>
  <c r="L2156" i="3"/>
  <c r="L2153" i="3"/>
  <c r="I1808" i="2"/>
  <c r="J1808" i="2" s="1"/>
  <c r="I1810" i="2" a="1"/>
  <c r="F3260" i="3" l="1"/>
  <c r="F3282" i="3" s="1"/>
  <c r="F3254" i="3"/>
  <c r="F3252" i="3"/>
  <c r="F3258" i="3"/>
  <c r="F3259" i="3"/>
  <c r="F3253" i="3"/>
  <c r="F3264" i="3"/>
  <c r="F3283" i="3"/>
  <c r="I3266" i="3"/>
  <c r="I3263" i="3"/>
  <c r="M2162" i="3"/>
  <c r="O2161" i="3"/>
  <c r="M2163" i="3"/>
  <c r="N2161" i="3"/>
  <c r="O2163" i="3"/>
  <c r="N2162" i="3"/>
  <c r="M2161" i="3"/>
  <c r="L2162" i="3"/>
  <c r="J2172" i="3"/>
  <c r="J2173" i="3"/>
  <c r="J2171" i="3"/>
  <c r="L2161" i="3"/>
  <c r="L2160" i="3"/>
  <c r="M2160" i="3"/>
  <c r="O2162" i="3"/>
  <c r="N2160" i="3"/>
  <c r="L2163" i="3"/>
  <c r="N2163" i="3"/>
  <c r="O2160" i="3"/>
  <c r="O1812" i="2"/>
  <c r="I1810" i="2"/>
  <c r="M1819" i="2"/>
  <c r="M1820" i="2"/>
  <c r="O1811" i="2"/>
  <c r="M1812" i="2"/>
  <c r="M1811" i="2"/>
  <c r="O1810" i="2"/>
  <c r="N1811" i="2"/>
  <c r="N1810" i="2"/>
  <c r="N1812" i="2"/>
  <c r="M1810" i="2"/>
  <c r="H3255" i="3" l="1"/>
  <c r="F3281" i="3"/>
  <c r="F3265" i="3"/>
  <c r="F3266" i="3"/>
  <c r="G3265" i="3"/>
  <c r="I3265" i="3"/>
  <c r="F3263" i="3"/>
  <c r="F3276" i="3"/>
  <c r="H3265" i="3"/>
  <c r="H3266" i="3"/>
  <c r="H3263" i="3"/>
  <c r="G3264" i="3"/>
  <c r="I3264" i="3"/>
  <c r="F3278" i="3"/>
  <c r="G3266" i="3"/>
  <c r="G3263" i="3"/>
  <c r="F3275" i="3"/>
  <c r="F3277" i="3"/>
  <c r="F3280" i="3"/>
  <c r="H3264" i="3"/>
  <c r="J2170" i="3"/>
  <c r="K1818" i="2" a="1"/>
  <c r="M1818" i="2"/>
  <c r="F3268" i="3" l="1"/>
  <c r="G3268" i="3" s="1"/>
  <c r="F3270" i="3" a="1"/>
  <c r="F3270" i="3" s="1"/>
  <c r="H3280" i="3" s="1" a="1"/>
  <c r="K1818" i="2"/>
  <c r="I1822" i="2" s="1"/>
  <c r="I1824" i="2"/>
  <c r="I1823" i="2"/>
  <c r="F3287" i="3" l="1"/>
  <c r="H3280" i="3"/>
  <c r="F3284" i="3" s="1"/>
  <c r="F3286" i="3"/>
  <c r="F3285" i="3"/>
  <c r="J2182" i="3"/>
  <c r="I1833" i="2"/>
  <c r="I1851" i="2" s="1"/>
  <c r="I1828" i="2"/>
  <c r="I1827" i="2"/>
  <c r="I1832" i="2"/>
  <c r="I1826" i="2"/>
  <c r="L1828" i="2" s="1"/>
  <c r="M1828" i="2" s="1"/>
  <c r="I1831" i="2"/>
  <c r="F3296" i="3" l="1"/>
  <c r="F3290" i="3"/>
  <c r="F3291" i="3"/>
  <c r="F3297" i="3"/>
  <c r="F3319" i="3" s="1"/>
  <c r="F3295" i="3"/>
  <c r="F3289" i="3"/>
  <c r="F3298" i="3"/>
  <c r="F3292" i="3"/>
  <c r="J1837" i="2"/>
  <c r="I1849" i="2"/>
  <c r="I1847" i="2"/>
  <c r="K1837" i="2"/>
  <c r="I1845" i="2"/>
  <c r="I1836" i="2"/>
  <c r="I1846" i="2"/>
  <c r="I1837" i="2"/>
  <c r="I1835" i="2"/>
  <c r="J1835" i="2"/>
  <c r="K1835" i="2"/>
  <c r="K1836" i="2"/>
  <c r="I1850" i="2"/>
  <c r="J1836" i="2"/>
  <c r="I3300" i="3" l="1"/>
  <c r="I3303" i="3"/>
  <c r="F3320" i="3"/>
  <c r="F3301" i="3"/>
  <c r="H3292" i="3"/>
  <c r="F3314" i="3"/>
  <c r="H3300" i="3"/>
  <c r="H3301" i="3"/>
  <c r="I3301" i="3"/>
  <c r="H3303" i="3"/>
  <c r="G3301" i="3"/>
  <c r="F3312" i="3"/>
  <c r="F3317" i="3"/>
  <c r="G3303" i="3"/>
  <c r="F3315" i="3"/>
  <c r="I3302" i="3"/>
  <c r="F3313" i="3"/>
  <c r="F3300" i="3"/>
  <c r="G3300" i="3"/>
  <c r="H3302" i="3"/>
  <c r="G3302" i="3"/>
  <c r="F3318" i="3"/>
  <c r="F3303" i="3"/>
  <c r="F3302" i="3"/>
  <c r="J2192" i="3"/>
  <c r="J2193" i="3"/>
  <c r="L2190" i="3"/>
  <c r="M2191" i="3"/>
  <c r="O2193" i="3"/>
  <c r="M2193" i="3"/>
  <c r="N2191" i="3"/>
  <c r="N2193" i="3"/>
  <c r="M2192" i="3"/>
  <c r="J2195" i="3"/>
  <c r="O2191" i="3"/>
  <c r="J2190" i="3"/>
  <c r="N2192" i="3"/>
  <c r="O2192" i="3"/>
  <c r="N2190" i="3"/>
  <c r="J2191" i="3"/>
  <c r="O2190" i="3"/>
  <c r="M2190" i="3"/>
  <c r="L2192" i="3"/>
  <c r="L2193" i="3"/>
  <c r="L2191" i="3"/>
  <c r="I1839" i="2"/>
  <c r="J1839" i="2" s="1"/>
  <c r="I1841" i="2" a="1"/>
  <c r="F3305" i="3" l="1"/>
  <c r="G3305" i="3" s="1"/>
  <c r="F3307" i="3" a="1"/>
  <c r="F3307" i="3" s="1"/>
  <c r="H3317" i="3" s="1" a="1"/>
  <c r="N1841" i="2"/>
  <c r="M1842" i="2"/>
  <c r="O1841" i="2"/>
  <c r="M1843" i="2"/>
  <c r="O2199" i="3"/>
  <c r="N2199" i="3"/>
  <c r="O2200" i="3"/>
  <c r="M2199" i="3"/>
  <c r="M2198" i="3"/>
  <c r="J2210" i="3"/>
  <c r="J2209" i="3"/>
  <c r="J2208" i="3"/>
  <c r="N2200" i="3"/>
  <c r="L2199" i="3"/>
  <c r="M2197" i="3"/>
  <c r="O2198" i="3"/>
  <c r="L2198" i="3"/>
  <c r="O2197" i="3"/>
  <c r="N2198" i="3"/>
  <c r="L2200" i="3"/>
  <c r="L2197" i="3"/>
  <c r="M2200" i="3"/>
  <c r="N2197" i="3"/>
  <c r="N1843" i="2"/>
  <c r="N1842" i="2"/>
  <c r="O1842" i="2"/>
  <c r="I1841" i="2"/>
  <c r="M1851" i="2"/>
  <c r="M1850" i="2"/>
  <c r="O1843" i="2"/>
  <c r="M1841" i="2"/>
  <c r="H3317" i="3" l="1"/>
  <c r="F3321" i="3" s="1"/>
  <c r="F3323" i="3"/>
  <c r="F3324" i="3"/>
  <c r="F3322" i="3"/>
  <c r="J2207" i="3"/>
  <c r="K1849" i="2" a="1"/>
  <c r="M1849" i="2"/>
  <c r="F3335" i="3" l="1"/>
  <c r="F3329" i="3"/>
  <c r="F3327" i="3"/>
  <c r="F3333" i="3"/>
  <c r="F3328" i="3"/>
  <c r="F3334" i="3"/>
  <c r="F3356" i="3" s="1"/>
  <c r="F3326" i="3"/>
  <c r="H3329" i="3" s="1"/>
  <c r="F3332" i="3"/>
  <c r="K1849" i="2"/>
  <c r="I1853" i="2" s="1"/>
  <c r="I1855" i="2"/>
  <c r="I1854" i="2"/>
  <c r="I3339" i="3" l="1"/>
  <c r="F3350" i="3"/>
  <c r="F3337" i="3"/>
  <c r="F3354" i="3"/>
  <c r="G3338" i="3"/>
  <c r="H3339" i="3"/>
  <c r="G3340" i="3"/>
  <c r="H3340" i="3"/>
  <c r="F3352" i="3"/>
  <c r="H3337" i="3"/>
  <c r="F3349" i="3"/>
  <c r="F3351" i="3"/>
  <c r="G3339" i="3"/>
  <c r="H3338" i="3"/>
  <c r="G3337" i="3"/>
  <c r="I3338" i="3"/>
  <c r="F3340" i="3"/>
  <c r="F3355" i="3"/>
  <c r="F3339" i="3"/>
  <c r="I3340" i="3"/>
  <c r="I3337" i="3"/>
  <c r="F3357" i="3"/>
  <c r="F3338" i="3"/>
  <c r="I1858" i="2"/>
  <c r="I1863" i="2"/>
  <c r="I1859" i="2"/>
  <c r="I1864" i="2"/>
  <c r="I1882" i="2" s="1"/>
  <c r="I1857" i="2"/>
  <c r="I1862" i="2"/>
  <c r="F3344" i="3" l="1" a="1"/>
  <c r="F3344" i="3" s="1"/>
  <c r="H3354" i="3" s="1" a="1"/>
  <c r="F3361" i="3" s="1"/>
  <c r="F3342" i="3"/>
  <c r="G3342" i="3" s="1"/>
  <c r="J2219" i="3"/>
  <c r="L1859" i="2"/>
  <c r="M1859" i="2" s="1"/>
  <c r="I1866" i="2"/>
  <c r="I1878" i="2"/>
  <c r="I1877" i="2"/>
  <c r="I1876" i="2"/>
  <c r="K1868" i="2"/>
  <c r="I1867" i="2"/>
  <c r="I1880" i="2"/>
  <c r="I1868" i="2"/>
  <c r="J1868" i="2"/>
  <c r="I1881" i="2"/>
  <c r="K1866" i="2"/>
  <c r="K1867" i="2"/>
  <c r="J1867" i="2"/>
  <c r="J1866" i="2"/>
  <c r="F3366" i="3" l="1"/>
  <c r="F3372" i="3"/>
  <c r="F3359" i="3"/>
  <c r="H3354" i="3"/>
  <c r="F3358" i="3" s="1"/>
  <c r="F3360" i="3"/>
  <c r="L2227" i="3"/>
  <c r="J2230" i="3"/>
  <c r="L2229" i="3"/>
  <c r="L2230" i="3"/>
  <c r="L2228" i="3"/>
  <c r="J2228" i="3"/>
  <c r="M2227" i="3"/>
  <c r="O2227" i="3"/>
  <c r="N2227" i="3"/>
  <c r="J2232" i="3"/>
  <c r="O2228" i="3"/>
  <c r="J2227" i="3"/>
  <c r="N2229" i="3"/>
  <c r="M2228" i="3"/>
  <c r="N2230" i="3"/>
  <c r="O2230" i="3"/>
  <c r="M2229" i="3"/>
  <c r="N2228" i="3"/>
  <c r="O2229" i="3"/>
  <c r="M2230" i="3"/>
  <c r="J2229" i="3"/>
  <c r="I1872" i="2" a="1"/>
  <c r="I1870" i="2"/>
  <c r="J1870" i="2" s="1"/>
  <c r="M1874" i="2" l="1"/>
  <c r="M1873" i="2"/>
  <c r="O1872" i="2"/>
  <c r="F3365" i="3"/>
  <c r="F3371" i="3"/>
  <c r="F3393" i="3" s="1"/>
  <c r="F3369" i="3"/>
  <c r="F3363" i="3"/>
  <c r="F3364" i="3"/>
  <c r="F3370" i="3"/>
  <c r="F3375" i="3"/>
  <c r="I3374" i="3"/>
  <c r="I3377" i="3"/>
  <c r="F3394" i="3"/>
  <c r="M2235" i="3"/>
  <c r="N2237" i="3"/>
  <c r="N2236" i="3"/>
  <c r="O2235" i="3"/>
  <c r="M2237" i="3"/>
  <c r="L2235" i="3"/>
  <c r="N2234" i="3"/>
  <c r="O2236" i="3"/>
  <c r="L2237" i="3"/>
  <c r="N2235" i="3"/>
  <c r="L2236" i="3"/>
  <c r="O2234" i="3"/>
  <c r="M2236" i="3"/>
  <c r="J2245" i="3"/>
  <c r="J2246" i="3"/>
  <c r="J2247" i="3"/>
  <c r="M2234" i="3"/>
  <c r="O2237" i="3"/>
  <c r="L2234" i="3"/>
  <c r="N1872" i="2"/>
  <c r="N1874" i="2"/>
  <c r="I1872" i="2"/>
  <c r="M1882" i="2"/>
  <c r="M1881" i="2"/>
  <c r="O1873" i="2"/>
  <c r="O1874" i="2"/>
  <c r="N1873" i="2"/>
  <c r="M1872" i="2"/>
  <c r="H3366" i="3" l="1"/>
  <c r="I3376" i="3"/>
  <c r="F3388" i="3"/>
  <c r="F3374" i="3"/>
  <c r="G3374" i="3"/>
  <c r="G3375" i="3"/>
  <c r="H3375" i="3"/>
  <c r="G3377" i="3"/>
  <c r="F3391" i="3"/>
  <c r="F3389" i="3"/>
  <c r="F3387" i="3"/>
  <c r="H3374" i="3"/>
  <c r="F3386" i="3"/>
  <c r="G3376" i="3"/>
  <c r="H3377" i="3"/>
  <c r="I3375" i="3"/>
  <c r="H3376" i="3"/>
  <c r="F3377" i="3"/>
  <c r="F3392" i="3"/>
  <c r="F3376" i="3"/>
  <c r="J2244" i="3"/>
  <c r="K1880" i="2" a="1"/>
  <c r="M1880" i="2"/>
  <c r="F3379" i="3" l="1"/>
  <c r="G3379" i="3" s="1"/>
  <c r="F3381" i="3" a="1"/>
  <c r="F3381" i="3" s="1"/>
  <c r="H3391" i="3" s="1" a="1"/>
  <c r="F3396" i="3" s="1"/>
  <c r="I1885" i="2"/>
  <c r="K1880" i="2"/>
  <c r="I1884" i="2" s="1"/>
  <c r="I1886" i="2"/>
  <c r="F3401" i="3" l="1"/>
  <c r="F3407" i="3"/>
  <c r="H3391" i="3"/>
  <c r="F3395" i="3" s="1"/>
  <c r="F3398" i="3"/>
  <c r="F3397" i="3"/>
  <c r="J2256" i="3"/>
  <c r="I1895" i="2"/>
  <c r="I1913" i="2" s="1"/>
  <c r="I1890" i="2"/>
  <c r="I1893" i="2"/>
  <c r="I1888" i="2"/>
  <c r="I1889" i="2"/>
  <c r="I1894" i="2"/>
  <c r="F3403" i="3" l="1"/>
  <c r="F3409" i="3"/>
  <c r="F3406" i="3"/>
  <c r="F3400" i="3"/>
  <c r="F3408" i="3"/>
  <c r="F3430" i="3" s="1"/>
  <c r="F3402" i="3"/>
  <c r="F3429" i="3"/>
  <c r="F3413" i="3"/>
  <c r="F3414" i="3"/>
  <c r="L1890" i="2"/>
  <c r="M1890" i="2" s="1"/>
  <c r="K1897" i="2"/>
  <c r="K1898" i="2"/>
  <c r="J1898" i="2"/>
  <c r="I1912" i="2"/>
  <c r="J1897" i="2"/>
  <c r="I1911" i="2"/>
  <c r="I1908" i="2"/>
  <c r="I1909" i="2"/>
  <c r="I1907" i="2"/>
  <c r="I1898" i="2"/>
  <c r="J1899" i="2"/>
  <c r="I1897" i="2"/>
  <c r="I1899" i="2"/>
  <c r="K1899" i="2"/>
  <c r="H3403" i="3" l="1"/>
  <c r="G3413" i="3"/>
  <c r="H3412" i="3"/>
  <c r="I3412" i="3"/>
  <c r="G3414" i="3"/>
  <c r="F3425" i="3"/>
  <c r="H3414" i="3"/>
  <c r="F3428" i="3"/>
  <c r="H3413" i="3"/>
  <c r="F3423" i="3"/>
  <c r="F3424" i="3"/>
  <c r="I3413" i="3"/>
  <c r="F3411" i="3"/>
  <c r="G3412" i="3"/>
  <c r="G3411" i="3"/>
  <c r="H3411" i="3"/>
  <c r="F3426" i="3"/>
  <c r="F3412" i="3"/>
  <c r="I3414" i="3"/>
  <c r="F3431" i="3"/>
  <c r="I3411" i="3"/>
  <c r="J2266" i="3"/>
  <c r="J2265" i="3"/>
  <c r="N2264" i="3"/>
  <c r="O2264" i="3"/>
  <c r="M2264" i="3"/>
  <c r="L2264" i="3"/>
  <c r="J2267" i="3"/>
  <c r="L2265" i="3"/>
  <c r="L2267" i="3"/>
  <c r="L2266" i="3"/>
  <c r="O2267" i="3"/>
  <c r="J2269" i="3"/>
  <c r="M2265" i="3"/>
  <c r="N2265" i="3"/>
  <c r="N2266" i="3"/>
  <c r="N2267" i="3"/>
  <c r="M2266" i="3"/>
  <c r="J2264" i="3"/>
  <c r="M2267" i="3"/>
  <c r="O2265" i="3"/>
  <c r="O2266" i="3"/>
  <c r="I1903" i="2" a="1"/>
  <c r="I1901" i="2"/>
  <c r="J1901" i="2" s="1"/>
  <c r="F3416" i="3" l="1"/>
  <c r="G3416" i="3" s="1"/>
  <c r="F3418" i="3" a="1"/>
  <c r="F3418" i="3" s="1"/>
  <c r="H3428" i="3" s="1" a="1"/>
  <c r="F3435" i="3" s="1"/>
  <c r="N2272" i="3"/>
  <c r="M2272" i="3"/>
  <c r="L2273" i="3"/>
  <c r="M2271" i="3"/>
  <c r="O2273" i="3"/>
  <c r="O2271" i="3"/>
  <c r="O2274" i="3"/>
  <c r="J2282" i="3"/>
  <c r="J2284" i="3"/>
  <c r="J2283" i="3"/>
  <c r="N2271" i="3"/>
  <c r="L2272" i="3"/>
  <c r="O2272" i="3"/>
  <c r="M2273" i="3"/>
  <c r="L2274" i="3"/>
  <c r="M2274" i="3"/>
  <c r="N2274" i="3"/>
  <c r="L2271" i="3"/>
  <c r="N2273" i="3"/>
  <c r="O1903" i="2"/>
  <c r="M1904" i="2"/>
  <c r="I1903" i="2"/>
  <c r="M1912" i="2"/>
  <c r="M1913" i="2"/>
  <c r="N1903" i="2"/>
  <c r="M1905" i="2"/>
  <c r="N1905" i="2"/>
  <c r="O1905" i="2"/>
  <c r="O1904" i="2"/>
  <c r="M1903" i="2"/>
  <c r="N1904" i="2"/>
  <c r="F3440" i="3" l="1"/>
  <c r="F3446" i="3"/>
  <c r="H3428" i="3"/>
  <c r="F3432" i="3" s="1"/>
  <c r="F3433" i="3"/>
  <c r="F3434" i="3"/>
  <c r="J2281" i="3"/>
  <c r="K1911" i="2" a="1"/>
  <c r="M1911" i="2"/>
  <c r="F3443" i="3" l="1"/>
  <c r="F3437" i="3"/>
  <c r="F3445" i="3"/>
  <c r="F3467" i="3" s="1"/>
  <c r="F3439" i="3"/>
  <c r="F3444" i="3"/>
  <c r="F3438" i="3"/>
  <c r="I3448" i="3"/>
  <c r="I3451" i="3"/>
  <c r="F3468" i="3"/>
  <c r="F3449" i="3"/>
  <c r="K1911" i="2"/>
  <c r="I1915" i="2" s="1"/>
  <c r="I1917" i="2"/>
  <c r="I1916" i="2"/>
  <c r="H3440" i="3" l="1"/>
  <c r="F3450" i="3"/>
  <c r="F3451" i="3"/>
  <c r="F3466" i="3"/>
  <c r="F3448" i="3"/>
  <c r="H3448" i="3"/>
  <c r="G3451" i="3"/>
  <c r="F3462" i="3"/>
  <c r="F3465" i="3"/>
  <c r="H3450" i="3"/>
  <c r="F3460" i="3"/>
  <c r="G3448" i="3"/>
  <c r="F3463" i="3"/>
  <c r="G3449" i="3"/>
  <c r="I3449" i="3"/>
  <c r="H3449" i="3"/>
  <c r="G3450" i="3"/>
  <c r="H3451" i="3"/>
  <c r="F3461" i="3"/>
  <c r="I3450" i="3"/>
  <c r="J2293" i="3"/>
  <c r="I1926" i="2"/>
  <c r="I1944" i="2" s="1"/>
  <c r="I1921" i="2"/>
  <c r="I1925" i="2"/>
  <c r="I1920" i="2"/>
  <c r="I1919" i="2"/>
  <c r="L1921" i="2" s="1"/>
  <c r="M1921" i="2" s="1"/>
  <c r="I1924" i="2"/>
  <c r="F3453" i="3" l="1"/>
  <c r="G3453" i="3" s="1"/>
  <c r="F3455" i="3" a="1"/>
  <c r="F3455" i="3" s="1"/>
  <c r="H3465" i="3" s="1" a="1"/>
  <c r="J1928" i="2"/>
  <c r="K1929" i="2"/>
  <c r="K1928" i="2"/>
  <c r="J1929" i="2"/>
  <c r="I1943" i="2"/>
  <c r="I1928" i="2"/>
  <c r="J1930" i="2"/>
  <c r="I1929" i="2"/>
  <c r="I1942" i="2"/>
  <c r="I1938" i="2"/>
  <c r="I1940" i="2"/>
  <c r="I1939" i="2"/>
  <c r="I1930" i="2"/>
  <c r="K1930" i="2"/>
  <c r="F3470" i="3" l="1"/>
  <c r="H3465" i="3"/>
  <c r="F3469" i="3" s="1"/>
  <c r="F3472" i="3"/>
  <c r="F3471" i="3"/>
  <c r="N2303" i="3"/>
  <c r="J2301" i="3"/>
  <c r="M2304" i="3"/>
  <c r="O2303" i="3"/>
  <c r="N2304" i="3"/>
  <c r="M2303" i="3"/>
  <c r="O2302" i="3"/>
  <c r="N2302" i="3"/>
  <c r="O2304" i="3"/>
  <c r="M2302" i="3"/>
  <c r="J2306" i="3"/>
  <c r="L2304" i="3"/>
  <c r="L2302" i="3"/>
  <c r="L2303" i="3"/>
  <c r="L2301" i="3"/>
  <c r="J2302" i="3"/>
  <c r="N2301" i="3"/>
  <c r="O2301" i="3"/>
  <c r="M2301" i="3"/>
  <c r="J2303" i="3"/>
  <c r="J2304" i="3"/>
  <c r="I1932" i="2"/>
  <c r="J1932" i="2" s="1"/>
  <c r="I1934" i="2" a="1"/>
  <c r="F3482" i="3" l="1"/>
  <c r="F3504" i="3" s="1"/>
  <c r="F3476" i="3"/>
  <c r="F3477" i="3"/>
  <c r="F3483" i="3"/>
  <c r="F3480" i="3"/>
  <c r="F3474" i="3"/>
  <c r="F3481" i="3"/>
  <c r="F3475" i="3"/>
  <c r="O1934" i="2"/>
  <c r="L2309" i="3"/>
  <c r="L2308" i="3"/>
  <c r="L2310" i="3"/>
  <c r="L2311" i="3"/>
  <c r="O2309" i="3"/>
  <c r="O2311" i="3"/>
  <c r="M2310" i="3"/>
  <c r="M2309" i="3"/>
  <c r="M2308" i="3"/>
  <c r="N2311" i="3"/>
  <c r="O2308" i="3"/>
  <c r="O2310" i="3"/>
  <c r="N2309" i="3"/>
  <c r="N2308" i="3"/>
  <c r="M2311" i="3"/>
  <c r="J2319" i="3"/>
  <c r="J2321" i="3"/>
  <c r="J2320" i="3"/>
  <c r="N2310" i="3"/>
  <c r="I1934" i="2"/>
  <c r="M1944" i="2"/>
  <c r="M1943" i="2"/>
  <c r="N1936" i="2"/>
  <c r="N1935" i="2"/>
  <c r="M1934" i="2"/>
  <c r="O1936" i="2"/>
  <c r="O1935" i="2"/>
  <c r="M1935" i="2"/>
  <c r="N1934" i="2"/>
  <c r="M1936" i="2"/>
  <c r="G3487" i="3" l="1"/>
  <c r="H3486" i="3"/>
  <c r="I3487" i="3"/>
  <c r="G3488" i="3"/>
  <c r="G3485" i="3"/>
  <c r="G3486" i="3"/>
  <c r="F3500" i="3"/>
  <c r="H3487" i="3"/>
  <c r="F3498" i="3"/>
  <c r="F3497" i="3"/>
  <c r="H3488" i="3"/>
  <c r="H3485" i="3"/>
  <c r="I3486" i="3"/>
  <c r="F3499" i="3"/>
  <c r="F3502" i="3"/>
  <c r="F3485" i="3"/>
  <c r="I3485" i="3"/>
  <c r="F3505" i="3"/>
  <c r="F3486" i="3"/>
  <c r="I3488" i="3"/>
  <c r="F3488" i="3"/>
  <c r="F3503" i="3"/>
  <c r="F3487" i="3"/>
  <c r="H3477" i="3"/>
  <c r="J2318" i="3"/>
  <c r="K1942" i="2" a="1"/>
  <c r="M1942" i="2"/>
  <c r="F3490" i="3" l="1"/>
  <c r="G3490" i="3" s="1"/>
  <c r="F3492" i="3" a="1"/>
  <c r="F3492" i="3" s="1"/>
  <c r="H3502" i="3" s="1" a="1"/>
  <c r="F3507" i="3" s="1"/>
  <c r="K1942" i="2"/>
  <c r="I1946" i="2" s="1"/>
  <c r="I1948" i="2"/>
  <c r="I1947" i="2"/>
  <c r="F3512" i="3" l="1"/>
  <c r="F3518" i="3"/>
  <c r="F3509" i="3"/>
  <c r="H3502" i="3"/>
  <c r="F3506" i="3" s="1"/>
  <c r="F3508" i="3"/>
  <c r="J2330" i="3"/>
  <c r="I1951" i="2"/>
  <c r="I1956" i="2"/>
  <c r="I1957" i="2"/>
  <c r="I1975" i="2" s="1"/>
  <c r="I1952" i="2"/>
  <c r="I1950" i="2"/>
  <c r="I1955" i="2"/>
  <c r="F3513" i="3" l="1"/>
  <c r="F3519" i="3"/>
  <c r="F3541" i="3" s="1"/>
  <c r="F3517" i="3"/>
  <c r="F3511" i="3"/>
  <c r="F3514" i="3"/>
  <c r="F3520" i="3"/>
  <c r="F3524" i="3"/>
  <c r="F3525" i="3"/>
  <c r="F3540" i="3"/>
  <c r="L1952" i="2"/>
  <c r="M1952" i="2" s="1"/>
  <c r="K1961" i="2"/>
  <c r="I1970" i="2"/>
  <c r="I1969" i="2"/>
  <c r="I1971" i="2"/>
  <c r="J1961" i="2"/>
  <c r="I1961" i="2"/>
  <c r="I1960" i="2"/>
  <c r="I1973" i="2"/>
  <c r="I1959" i="2"/>
  <c r="K1960" i="2"/>
  <c r="K1959" i="2"/>
  <c r="J1959" i="2"/>
  <c r="I1974" i="2"/>
  <c r="J1960" i="2"/>
  <c r="H3514" i="3" l="1"/>
  <c r="I3522" i="3"/>
  <c r="F3542" i="3"/>
  <c r="F3523" i="3"/>
  <c r="I3525" i="3"/>
  <c r="F3536" i="3"/>
  <c r="I3524" i="3"/>
  <c r="G3522" i="3"/>
  <c r="G3525" i="3"/>
  <c r="H3523" i="3"/>
  <c r="H3525" i="3"/>
  <c r="H3524" i="3"/>
  <c r="F3537" i="3"/>
  <c r="I3523" i="3"/>
  <c r="H3522" i="3"/>
  <c r="F3534" i="3"/>
  <c r="F3539" i="3"/>
  <c r="F3522" i="3"/>
  <c r="F3535" i="3"/>
  <c r="G3523" i="3"/>
  <c r="G3524" i="3"/>
  <c r="M2338" i="3"/>
  <c r="J2339" i="3"/>
  <c r="N2338" i="3"/>
  <c r="O2338" i="3"/>
  <c r="L2338" i="3"/>
  <c r="J2340" i="3"/>
  <c r="J2341" i="3"/>
  <c r="L2339" i="3"/>
  <c r="L2340" i="3"/>
  <c r="L2341" i="3"/>
  <c r="O2341" i="3"/>
  <c r="N2339" i="3"/>
  <c r="N2340" i="3"/>
  <c r="J2338" i="3"/>
  <c r="M2340" i="3"/>
  <c r="M2339" i="3"/>
  <c r="O2339" i="3"/>
  <c r="O2340" i="3"/>
  <c r="M2341" i="3"/>
  <c r="N2341" i="3"/>
  <c r="J2343" i="3"/>
  <c r="I1965" i="2" a="1"/>
  <c r="I1963" i="2"/>
  <c r="J1963" i="2" s="1"/>
  <c r="F3527" i="3" l="1"/>
  <c r="G3527" i="3" s="1"/>
  <c r="F3529" i="3" a="1"/>
  <c r="F3529" i="3" s="1"/>
  <c r="H3539" i="3" s="1" a="1"/>
  <c r="M1967" i="2"/>
  <c r="M1966" i="2"/>
  <c r="N2347" i="3"/>
  <c r="O2348" i="3"/>
  <c r="L2348" i="3"/>
  <c r="L2346" i="3"/>
  <c r="N2346" i="3"/>
  <c r="L2347" i="3"/>
  <c r="J2356" i="3"/>
  <c r="J2358" i="3"/>
  <c r="J2357" i="3"/>
  <c r="L2345" i="3"/>
  <c r="O2347" i="3"/>
  <c r="O2345" i="3"/>
  <c r="O2346" i="3"/>
  <c r="N2345" i="3"/>
  <c r="N2348" i="3"/>
  <c r="M2346" i="3"/>
  <c r="M2348" i="3"/>
  <c r="M2347" i="3"/>
  <c r="M2345" i="3"/>
  <c r="M1965" i="2"/>
  <c r="N1966" i="2"/>
  <c r="I1965" i="2"/>
  <c r="M1974" i="2"/>
  <c r="M1975" i="2"/>
  <c r="O1967" i="2"/>
  <c r="O1966" i="2"/>
  <c r="N1967" i="2"/>
  <c r="O1965" i="2"/>
  <c r="N1965" i="2"/>
  <c r="F3544" i="3" l="1"/>
  <c r="H3539" i="3"/>
  <c r="F3543" i="3" s="1"/>
  <c r="F3545" i="3"/>
  <c r="F3546" i="3"/>
  <c r="J2355" i="3"/>
  <c r="K1973" i="2" a="1"/>
  <c r="M1973" i="2"/>
  <c r="F3550" i="3" l="1"/>
  <c r="F3556" i="3"/>
  <c r="F3578" i="3" s="1"/>
  <c r="F3551" i="3"/>
  <c r="F3557" i="3"/>
  <c r="F3554" i="3"/>
  <c r="F3548" i="3"/>
  <c r="F3555" i="3"/>
  <c r="F3549" i="3"/>
  <c r="I1978" i="2"/>
  <c r="K1973" i="2"/>
  <c r="I1977" i="2" s="1"/>
  <c r="I1979" i="2"/>
  <c r="H3551" i="3" l="1"/>
  <c r="F3577" i="3"/>
  <c r="F3562" i="3"/>
  <c r="I3561" i="3"/>
  <c r="H3561" i="3"/>
  <c r="F3571" i="3"/>
  <c r="H3560" i="3"/>
  <c r="F3576" i="3"/>
  <c r="G3562" i="3"/>
  <c r="I3560" i="3"/>
  <c r="G3559" i="3"/>
  <c r="G3560" i="3"/>
  <c r="F3574" i="3"/>
  <c r="F3559" i="3"/>
  <c r="H3559" i="3"/>
  <c r="F3573" i="3"/>
  <c r="H3562" i="3"/>
  <c r="F3572" i="3"/>
  <c r="G3561" i="3"/>
  <c r="F3561" i="3"/>
  <c r="F3579" i="3"/>
  <c r="I3559" i="3"/>
  <c r="I3562" i="3"/>
  <c r="F3560" i="3"/>
  <c r="I1986" i="2"/>
  <c r="I1981" i="2"/>
  <c r="I1988" i="2"/>
  <c r="I2006" i="2" s="1"/>
  <c r="I1983" i="2"/>
  <c r="I1987" i="2"/>
  <c r="I1982" i="2"/>
  <c r="F3564" i="3" l="1"/>
  <c r="G3564" i="3" s="1"/>
  <c r="F3566" i="3" a="1"/>
  <c r="F3566" i="3" s="1"/>
  <c r="H3576" i="3" s="1" a="1"/>
  <c r="F3581" i="3" s="1"/>
  <c r="J2367" i="3"/>
  <c r="L1983" i="2"/>
  <c r="M1983" i="2" s="1"/>
  <c r="I2005" i="2"/>
  <c r="J1990" i="2"/>
  <c r="J1991" i="2"/>
  <c r="K1991" i="2"/>
  <c r="K1990" i="2"/>
  <c r="K1992" i="2"/>
  <c r="J1992" i="2"/>
  <c r="I1991" i="2"/>
  <c r="I2004" i="2"/>
  <c r="I2001" i="2"/>
  <c r="I1992" i="2"/>
  <c r="I1990" i="2"/>
  <c r="I2000" i="2"/>
  <c r="I2002" i="2"/>
  <c r="F3592" i="3" l="1"/>
  <c r="F3586" i="3"/>
  <c r="F3583" i="3"/>
  <c r="H3576" i="3"/>
  <c r="F3580" i="3" s="1"/>
  <c r="F3582" i="3"/>
  <c r="O2376" i="3"/>
  <c r="J2375" i="3"/>
  <c r="N2376" i="3"/>
  <c r="O2377" i="3"/>
  <c r="M2378" i="3"/>
  <c r="J2380" i="3"/>
  <c r="O2378" i="3"/>
  <c r="M2376" i="3"/>
  <c r="M2377" i="3"/>
  <c r="N2378" i="3"/>
  <c r="N2377" i="3"/>
  <c r="M2375" i="3"/>
  <c r="N2375" i="3"/>
  <c r="J2376" i="3"/>
  <c r="O2375" i="3"/>
  <c r="L2375" i="3"/>
  <c r="J2377" i="3"/>
  <c r="J2378" i="3"/>
  <c r="L2376" i="3"/>
  <c r="L2377" i="3"/>
  <c r="L2378" i="3"/>
  <c r="I1996" i="2" a="1"/>
  <c r="I1994" i="2"/>
  <c r="J1994" i="2" s="1"/>
  <c r="O1996" i="2" l="1"/>
  <c r="F3587" i="3"/>
  <c r="F3593" i="3"/>
  <c r="F3615" i="3" s="1"/>
  <c r="F3591" i="3"/>
  <c r="F3585" i="3"/>
  <c r="F3588" i="3"/>
  <c r="F3594" i="3"/>
  <c r="F3598" i="3"/>
  <c r="F3614" i="3"/>
  <c r="F3599" i="3"/>
  <c r="N2382" i="3"/>
  <c r="N2385" i="3"/>
  <c r="M2384" i="3"/>
  <c r="M2382" i="3"/>
  <c r="N2384" i="3"/>
  <c r="M2383" i="3"/>
  <c r="N1996" i="2"/>
  <c r="M1996" i="2"/>
  <c r="L2384" i="3"/>
  <c r="L2385" i="3"/>
  <c r="M2385" i="3"/>
  <c r="O2384" i="3"/>
  <c r="J2395" i="3"/>
  <c r="J2394" i="3"/>
  <c r="J2393" i="3"/>
  <c r="L2382" i="3"/>
  <c r="N2383" i="3"/>
  <c r="L2383" i="3"/>
  <c r="O2385" i="3"/>
  <c r="O2382" i="3"/>
  <c r="O2383" i="3"/>
  <c r="N1997" i="2"/>
  <c r="N1998" i="2"/>
  <c r="O1998" i="2"/>
  <c r="M1998" i="2"/>
  <c r="I1996" i="2"/>
  <c r="M2005" i="2"/>
  <c r="M2006" i="2"/>
  <c r="O1997" i="2"/>
  <c r="M1997" i="2"/>
  <c r="H3588" i="3" l="1"/>
  <c r="F3616" i="3"/>
  <c r="I3599" i="3"/>
  <c r="I3596" i="3"/>
  <c r="F3597" i="3"/>
  <c r="F3611" i="3"/>
  <c r="H3599" i="3"/>
  <c r="G3598" i="3"/>
  <c r="F3596" i="3"/>
  <c r="G3596" i="3"/>
  <c r="H3596" i="3"/>
  <c r="I3597" i="3"/>
  <c r="H3598" i="3"/>
  <c r="F3608" i="3"/>
  <c r="F3609" i="3"/>
  <c r="F3613" i="3"/>
  <c r="F3610" i="3"/>
  <c r="I3598" i="3"/>
  <c r="G3597" i="3"/>
  <c r="G3599" i="3"/>
  <c r="H3597" i="3"/>
  <c r="J2392" i="3"/>
  <c r="K2004" i="2" a="1"/>
  <c r="M2004" i="2"/>
  <c r="F3601" i="3" l="1"/>
  <c r="G3601" i="3" s="1"/>
  <c r="F3603" i="3" a="1"/>
  <c r="F3603" i="3" s="1"/>
  <c r="H3613" i="3" s="1" a="1"/>
  <c r="F3620" i="3" s="1"/>
  <c r="K2004" i="2"/>
  <c r="I2008" i="2" s="1"/>
  <c r="I2010" i="2"/>
  <c r="I2009" i="2"/>
  <c r="F3631" i="3" l="1"/>
  <c r="F3625" i="3"/>
  <c r="H3613" i="3"/>
  <c r="F3617" i="3" s="1"/>
  <c r="F3618" i="3"/>
  <c r="F3619" i="3"/>
  <c r="J2404" i="3"/>
  <c r="I2014" i="2"/>
  <c r="I2019" i="2"/>
  <c r="I2037" i="2" s="1"/>
  <c r="I2013" i="2"/>
  <c r="I2018" i="2"/>
  <c r="I2012" i="2"/>
  <c r="L2014" i="2" s="1"/>
  <c r="M2014" i="2" s="1"/>
  <c r="I2017" i="2"/>
  <c r="F3623" i="3" l="1"/>
  <c r="F3629" i="3"/>
  <c r="F3628" i="3"/>
  <c r="F3622" i="3"/>
  <c r="F3630" i="3"/>
  <c r="F3652" i="3" s="1"/>
  <c r="F3624" i="3"/>
  <c r="F3653" i="3"/>
  <c r="I3636" i="3"/>
  <c r="F3634" i="3"/>
  <c r="I3633" i="3"/>
  <c r="I2033" i="2"/>
  <c r="J2023" i="2"/>
  <c r="I2023" i="2"/>
  <c r="I2035" i="2"/>
  <c r="I2021" i="2"/>
  <c r="K2023" i="2"/>
  <c r="I2022" i="2"/>
  <c r="I2032" i="2"/>
  <c r="I2031" i="2"/>
  <c r="K2022" i="2"/>
  <c r="J2022" i="2"/>
  <c r="K2021" i="2"/>
  <c r="J2021" i="2"/>
  <c r="I2036" i="2"/>
  <c r="F3645" i="3" l="1"/>
  <c r="G3633" i="3"/>
  <c r="F3647" i="3"/>
  <c r="H3634" i="3"/>
  <c r="F3648" i="3"/>
  <c r="I3634" i="3"/>
  <c r="H3635" i="3"/>
  <c r="F3650" i="3"/>
  <c r="G3634" i="3"/>
  <c r="I3635" i="3"/>
  <c r="H3633" i="3"/>
  <c r="F3646" i="3"/>
  <c r="G3636" i="3"/>
  <c r="G3635" i="3"/>
  <c r="H3636" i="3"/>
  <c r="F3633" i="3"/>
  <c r="F3635" i="3"/>
  <c r="F3636" i="3"/>
  <c r="F3651" i="3"/>
  <c r="H3625" i="3"/>
  <c r="J2414" i="3"/>
  <c r="L2412" i="3"/>
  <c r="N2412" i="3"/>
  <c r="M2412" i="3"/>
  <c r="O2412" i="3"/>
  <c r="J2413" i="3"/>
  <c r="J2415" i="3"/>
  <c r="L2414" i="3"/>
  <c r="L2415" i="3"/>
  <c r="L2413" i="3"/>
  <c r="N2413" i="3"/>
  <c r="N2414" i="3"/>
  <c r="N2415" i="3"/>
  <c r="J2417" i="3"/>
  <c r="O2413" i="3"/>
  <c r="O2415" i="3"/>
  <c r="O2414" i="3"/>
  <c r="M2415" i="3"/>
  <c r="M2414" i="3"/>
  <c r="M2413" i="3"/>
  <c r="J2412" i="3"/>
  <c r="I2025" i="2"/>
  <c r="J2025" i="2" s="1"/>
  <c r="I2027" i="2" a="1"/>
  <c r="F3640" i="3" l="1" a="1"/>
  <c r="F3640" i="3" s="1"/>
  <c r="H3650" i="3" s="1" a="1"/>
  <c r="F3638" i="3"/>
  <c r="G3638" i="3" s="1"/>
  <c r="L2419" i="3"/>
  <c r="M2028" i="2"/>
  <c r="M2029" i="2"/>
  <c r="M2027" i="2"/>
  <c r="O2027" i="2"/>
  <c r="O2420" i="3"/>
  <c r="L2420" i="3"/>
  <c r="J2430" i="3"/>
  <c r="J2432" i="3"/>
  <c r="J2431" i="3"/>
  <c r="M2420" i="3"/>
  <c r="N2421" i="3"/>
  <c r="L2421" i="3"/>
  <c r="M2421" i="3"/>
  <c r="N2420" i="3"/>
  <c r="M2422" i="3"/>
  <c r="O2419" i="3"/>
  <c r="O2421" i="3"/>
  <c r="M2419" i="3"/>
  <c r="N2422" i="3"/>
  <c r="L2422" i="3"/>
  <c r="O2422" i="3"/>
  <c r="N2419" i="3"/>
  <c r="N2027" i="2"/>
  <c r="N2028" i="2"/>
  <c r="I2027" i="2"/>
  <c r="M2036" i="2"/>
  <c r="M2037" i="2"/>
  <c r="O2029" i="2"/>
  <c r="N2029" i="2"/>
  <c r="O2028" i="2"/>
  <c r="F3655" i="3" l="1"/>
  <c r="H3650" i="3"/>
  <c r="F3654" i="3" s="1"/>
  <c r="F3656" i="3"/>
  <c r="F3657" i="3"/>
  <c r="J2429" i="3"/>
  <c r="K2035" i="2" a="1"/>
  <c r="M2035" i="2"/>
  <c r="F3667" i="3" l="1"/>
  <c r="F3689" i="3" s="1"/>
  <c r="F3661" i="3"/>
  <c r="F3662" i="3"/>
  <c r="F3668" i="3"/>
  <c r="F3659" i="3"/>
  <c r="F3665" i="3"/>
  <c r="F3660" i="3"/>
  <c r="F3666" i="3"/>
  <c r="I2040" i="2"/>
  <c r="K2035" i="2"/>
  <c r="I2039" i="2" s="1"/>
  <c r="I2041" i="2"/>
  <c r="H3662" i="3" l="1"/>
  <c r="I3670" i="3"/>
  <c r="I3673" i="3"/>
  <c r="F3671" i="3"/>
  <c r="F3690" i="3"/>
  <c r="F3688" i="3"/>
  <c r="F3672" i="3"/>
  <c r="F3673" i="3"/>
  <c r="H3673" i="3"/>
  <c r="I3671" i="3"/>
  <c r="F3670" i="3"/>
  <c r="F3682" i="3"/>
  <c r="I3672" i="3"/>
  <c r="G3673" i="3"/>
  <c r="F3684" i="3"/>
  <c r="G3672" i="3"/>
  <c r="F3685" i="3"/>
  <c r="H3671" i="3"/>
  <c r="H3670" i="3"/>
  <c r="G3671" i="3"/>
  <c r="F3683" i="3"/>
  <c r="F3687" i="3"/>
  <c r="G3670" i="3"/>
  <c r="H3672" i="3"/>
  <c r="I2050" i="2"/>
  <c r="I2068" i="2" s="1"/>
  <c r="I2045" i="2"/>
  <c r="I2048" i="2"/>
  <c r="I2043" i="2"/>
  <c r="I2049" i="2"/>
  <c r="I2044" i="2"/>
  <c r="F3675" i="3" l="1"/>
  <c r="G3675" i="3" s="1"/>
  <c r="F3677" i="3" a="1"/>
  <c r="F3677" i="3" s="1"/>
  <c r="H3687" i="3" s="1" a="1"/>
  <c r="J2441" i="3"/>
  <c r="L2045" i="2"/>
  <c r="M2045" i="2" s="1"/>
  <c r="I2067" i="2"/>
  <c r="K2052" i="2"/>
  <c r="K2053" i="2"/>
  <c r="J2053" i="2"/>
  <c r="J2052" i="2"/>
  <c r="I2053" i="2"/>
  <c r="I2066" i="2"/>
  <c r="I2052" i="2"/>
  <c r="I2063" i="2"/>
  <c r="K2054" i="2"/>
  <c r="J2054" i="2"/>
  <c r="I2064" i="2"/>
  <c r="I2062" i="2"/>
  <c r="I2054" i="2"/>
  <c r="F3694" i="3" l="1"/>
  <c r="H3687" i="3"/>
  <c r="F3691" i="3" s="1"/>
  <c r="F3693" i="3"/>
  <c r="F3692" i="3"/>
  <c r="M2449" i="3"/>
  <c r="J2450" i="3"/>
  <c r="N2449" i="3"/>
  <c r="O2449" i="3"/>
  <c r="M2451" i="3"/>
  <c r="N2451" i="3"/>
  <c r="N2452" i="3"/>
  <c r="J2454" i="3"/>
  <c r="O2450" i="3"/>
  <c r="M2452" i="3"/>
  <c r="J2449" i="3"/>
  <c r="O2451" i="3"/>
  <c r="N2450" i="3"/>
  <c r="O2452" i="3"/>
  <c r="M2450" i="3"/>
  <c r="L2451" i="3"/>
  <c r="L2450" i="3"/>
  <c r="L2452" i="3"/>
  <c r="L2449" i="3"/>
  <c r="J2451" i="3"/>
  <c r="J2452" i="3"/>
  <c r="I2058" i="2" a="1"/>
  <c r="I2056" i="2"/>
  <c r="J2056" i="2" s="1"/>
  <c r="F3697" i="3" l="1"/>
  <c r="F3703" i="3"/>
  <c r="F3698" i="3"/>
  <c r="F3704" i="3"/>
  <c r="F3726" i="3" s="1"/>
  <c r="F3702" i="3"/>
  <c r="F3696" i="3"/>
  <c r="H3699" i="3" s="1"/>
  <c r="F3699" i="3"/>
  <c r="F3705" i="3"/>
  <c r="N2457" i="3"/>
  <c r="O2458" i="3"/>
  <c r="M2457" i="3"/>
  <c r="O2459" i="3"/>
  <c r="M2459" i="3"/>
  <c r="N2459" i="3"/>
  <c r="J2468" i="3"/>
  <c r="J2469" i="3"/>
  <c r="J2467" i="3"/>
  <c r="N2458" i="3"/>
  <c r="M2458" i="3"/>
  <c r="L2456" i="3"/>
  <c r="O2456" i="3"/>
  <c r="L2459" i="3"/>
  <c r="N2456" i="3"/>
  <c r="O2457" i="3"/>
  <c r="L2457" i="3"/>
  <c r="L2458" i="3"/>
  <c r="M2456" i="3"/>
  <c r="M2058" i="2"/>
  <c r="M2060" i="2"/>
  <c r="O2060" i="2"/>
  <c r="M2059" i="2"/>
  <c r="N2060" i="2"/>
  <c r="N2059" i="2"/>
  <c r="O2058" i="2"/>
  <c r="I2058" i="2"/>
  <c r="M2067" i="2"/>
  <c r="M2068" i="2"/>
  <c r="O2059" i="2"/>
  <c r="N2058" i="2"/>
  <c r="F3707" i="3" l="1"/>
  <c r="H3707" i="3"/>
  <c r="G3710" i="3"/>
  <c r="H3709" i="3"/>
  <c r="F3719" i="3"/>
  <c r="I3708" i="3"/>
  <c r="G3707" i="3"/>
  <c r="H3710" i="3"/>
  <c r="F3720" i="3"/>
  <c r="F3721" i="3"/>
  <c r="I3709" i="3"/>
  <c r="H3708" i="3"/>
  <c r="G3709" i="3"/>
  <c r="G3708" i="3"/>
  <c r="F3722" i="3"/>
  <c r="F3724" i="3"/>
  <c r="F3725" i="3"/>
  <c r="F3709" i="3"/>
  <c r="F3710" i="3"/>
  <c r="F3727" i="3"/>
  <c r="I3707" i="3"/>
  <c r="I3710" i="3"/>
  <c r="F3708" i="3"/>
  <c r="J2466" i="3"/>
  <c r="K2066" i="2" a="1"/>
  <c r="M2066" i="2"/>
  <c r="F3712" i="3" l="1"/>
  <c r="G3712" i="3" s="1"/>
  <c r="F3714" i="3" a="1"/>
  <c r="F3714" i="3" s="1"/>
  <c r="H3724" i="3" s="1" a="1"/>
  <c r="K2066" i="2"/>
  <c r="I2070" i="2" s="1"/>
  <c r="I2072" i="2"/>
  <c r="I2071" i="2"/>
  <c r="F3729" i="3" l="1"/>
  <c r="H3724" i="3"/>
  <c r="F3728" i="3" s="1"/>
  <c r="F3730" i="3"/>
  <c r="F3731" i="3"/>
  <c r="J2478" i="3"/>
  <c r="I2081" i="2"/>
  <c r="I2099" i="2" s="1"/>
  <c r="I2076" i="2"/>
  <c r="I2080" i="2"/>
  <c r="I2075" i="2"/>
  <c r="I2074" i="2"/>
  <c r="I2079" i="2"/>
  <c r="F3736" i="3" l="1"/>
  <c r="F3742" i="3"/>
  <c r="F3735" i="3"/>
  <c r="F3741" i="3"/>
  <c r="F3763" i="3" s="1"/>
  <c r="F3733" i="3"/>
  <c r="F3739" i="3"/>
  <c r="F3740" i="3"/>
  <c r="F3734" i="3"/>
  <c r="J2488" i="3"/>
  <c r="J2084" i="2"/>
  <c r="J2083" i="2"/>
  <c r="K2084" i="2"/>
  <c r="K2083" i="2"/>
  <c r="I2098" i="2"/>
  <c r="I2085" i="2"/>
  <c r="I2083" i="2"/>
  <c r="I2097" i="2"/>
  <c r="I2095" i="2"/>
  <c r="J2085" i="2"/>
  <c r="I2084" i="2"/>
  <c r="K2085" i="2"/>
  <c r="I2094" i="2"/>
  <c r="I2093" i="2"/>
  <c r="L2076" i="2"/>
  <c r="M2076" i="2" s="1"/>
  <c r="F3759" i="3" l="1"/>
  <c r="G3746" i="3"/>
  <c r="I3746" i="3"/>
  <c r="H3744" i="3"/>
  <c r="G3745" i="3"/>
  <c r="H3746" i="3"/>
  <c r="G3747" i="3"/>
  <c r="H3745" i="3"/>
  <c r="H3747" i="3"/>
  <c r="I3745" i="3"/>
  <c r="F3756" i="3"/>
  <c r="G3744" i="3"/>
  <c r="F3757" i="3"/>
  <c r="F3761" i="3"/>
  <c r="F3758" i="3"/>
  <c r="F3744" i="3"/>
  <c r="F3746" i="3"/>
  <c r="F3762" i="3"/>
  <c r="F3747" i="3"/>
  <c r="I3747" i="3"/>
  <c r="F3764" i="3"/>
  <c r="I3744" i="3"/>
  <c r="F3745" i="3"/>
  <c r="H3736" i="3"/>
  <c r="O2486" i="3"/>
  <c r="J2487" i="3"/>
  <c r="N2486" i="3"/>
  <c r="M2486" i="3"/>
  <c r="L2489" i="3"/>
  <c r="L2487" i="3"/>
  <c r="L2488" i="3"/>
  <c r="O2487" i="3"/>
  <c r="N2488" i="3"/>
  <c r="M2487" i="3"/>
  <c r="J2486" i="3"/>
  <c r="N2487" i="3"/>
  <c r="M2488" i="3"/>
  <c r="N2489" i="3"/>
  <c r="O2489" i="3"/>
  <c r="M2489" i="3"/>
  <c r="O2488" i="3"/>
  <c r="J2491" i="3"/>
  <c r="L2486" i="3"/>
  <c r="J2489" i="3"/>
  <c r="I2089" i="2" a="1"/>
  <c r="I2087" i="2"/>
  <c r="J2087" i="2" s="1"/>
  <c r="F3749" i="3" l="1"/>
  <c r="G3749" i="3" s="1"/>
  <c r="F3751" i="3" a="1"/>
  <c r="F3751" i="3" s="1"/>
  <c r="H3761" i="3" s="1" a="1"/>
  <c r="F3766" i="3" s="1"/>
  <c r="N2496" i="3"/>
  <c r="O2496" i="3"/>
  <c r="N2494" i="3"/>
  <c r="M2494" i="3"/>
  <c r="M2495" i="3"/>
  <c r="L2494" i="3"/>
  <c r="N2495" i="3"/>
  <c r="L2493" i="3"/>
  <c r="O2494" i="3"/>
  <c r="L2495" i="3"/>
  <c r="L2496" i="3"/>
  <c r="M2493" i="3"/>
  <c r="N2493" i="3"/>
  <c r="J2505" i="3"/>
  <c r="J2504" i="3"/>
  <c r="J2506" i="3"/>
  <c r="O2495" i="3"/>
  <c r="M2496" i="3"/>
  <c r="O2493" i="3"/>
  <c r="M2089" i="2"/>
  <c r="N2091" i="2"/>
  <c r="O2089" i="2"/>
  <c r="O2091" i="2"/>
  <c r="N2089" i="2"/>
  <c r="M2091" i="2"/>
  <c r="I2089" i="2"/>
  <c r="M2098" i="2"/>
  <c r="M2099" i="2"/>
  <c r="O2090" i="2"/>
  <c r="N2090" i="2"/>
  <c r="M2090" i="2"/>
  <c r="F3771" i="3" l="1"/>
  <c r="F3777" i="3"/>
  <c r="F3768" i="3"/>
  <c r="H3761" i="3"/>
  <c r="F3765" i="3" s="1"/>
  <c r="F3767" i="3"/>
  <c r="J2503" i="3"/>
  <c r="K2097" i="2" a="1"/>
  <c r="M2097" i="2"/>
  <c r="F3772" i="3" l="1"/>
  <c r="F3778" i="3"/>
  <c r="F3800" i="3" s="1"/>
  <c r="F3776" i="3"/>
  <c r="F3770" i="3"/>
  <c r="F3779" i="3"/>
  <c r="F3773" i="3"/>
  <c r="F3784" i="3"/>
  <c r="F3783" i="3"/>
  <c r="F3799" i="3"/>
  <c r="K2097" i="2"/>
  <c r="I2101" i="2" s="1"/>
  <c r="I2103" i="2"/>
  <c r="I2102" i="2"/>
  <c r="H3773" i="3" l="1"/>
  <c r="I3783" i="3"/>
  <c r="F3796" i="3"/>
  <c r="H3784" i="3"/>
  <c r="G3781" i="3"/>
  <c r="F3798" i="3"/>
  <c r="G3782" i="3"/>
  <c r="F3793" i="3"/>
  <c r="F3795" i="3"/>
  <c r="H3781" i="3"/>
  <c r="G3784" i="3"/>
  <c r="H3783" i="3"/>
  <c r="G3783" i="3"/>
  <c r="F3794" i="3"/>
  <c r="F3781" i="3"/>
  <c r="I3782" i="3"/>
  <c r="H3782" i="3"/>
  <c r="I3781" i="3"/>
  <c r="F3782" i="3"/>
  <c r="F3801" i="3"/>
  <c r="I3784" i="3"/>
  <c r="J2515" i="3"/>
  <c r="I2107" i="2"/>
  <c r="I2112" i="2"/>
  <c r="I2130" i="2" s="1"/>
  <c r="I2111" i="2"/>
  <c r="I2106" i="2"/>
  <c r="I2105" i="2"/>
  <c r="L2107" i="2" s="1"/>
  <c r="M2107" i="2" s="1"/>
  <c r="I2110" i="2"/>
  <c r="F3786" i="3" l="1"/>
  <c r="G3786" i="3" s="1"/>
  <c r="F3788" i="3" a="1"/>
  <c r="F3788" i="3" s="1"/>
  <c r="H3798" i="3" s="1" a="1"/>
  <c r="I2128" i="2"/>
  <c r="K2116" i="2"/>
  <c r="I2125" i="2"/>
  <c r="I2124" i="2"/>
  <c r="I2126" i="2"/>
  <c r="I2115" i="2"/>
  <c r="I2114" i="2"/>
  <c r="J2116" i="2"/>
  <c r="I2116" i="2"/>
  <c r="K2114" i="2"/>
  <c r="I2129" i="2"/>
  <c r="J2114" i="2"/>
  <c r="K2115" i="2"/>
  <c r="J2115" i="2"/>
  <c r="H3798" i="3" l="1"/>
  <c r="F3802" i="3" s="1"/>
  <c r="F3804" i="3"/>
  <c r="F3803" i="3"/>
  <c r="F3805" i="3"/>
  <c r="J2525" i="3"/>
  <c r="J2524" i="3"/>
  <c r="M2523" i="3"/>
  <c r="N2523" i="3"/>
  <c r="O2523" i="3"/>
  <c r="M2524" i="3"/>
  <c r="M2526" i="3"/>
  <c r="O2525" i="3"/>
  <c r="O2526" i="3"/>
  <c r="N2524" i="3"/>
  <c r="J2523" i="3"/>
  <c r="N2525" i="3"/>
  <c r="O2524" i="3"/>
  <c r="J2528" i="3"/>
  <c r="N2526" i="3"/>
  <c r="M2525" i="3"/>
  <c r="J2526" i="3"/>
  <c r="L2523" i="3"/>
  <c r="L2524" i="3"/>
  <c r="L2526" i="3"/>
  <c r="L2525" i="3"/>
  <c r="I2120" i="2" a="1"/>
  <c r="I2118" i="2"/>
  <c r="J2118" i="2" s="1"/>
  <c r="M2121" i="2" l="1"/>
  <c r="F3810" i="3"/>
  <c r="F3816" i="3"/>
  <c r="F3808" i="3"/>
  <c r="F3814" i="3"/>
  <c r="F3815" i="3"/>
  <c r="F3837" i="3" s="1"/>
  <c r="F3809" i="3"/>
  <c r="F3807" i="3"/>
  <c r="H3810" i="3" s="1"/>
  <c r="F3813" i="3"/>
  <c r="M2122" i="2"/>
  <c r="N2120" i="2"/>
  <c r="M2532" i="3"/>
  <c r="N2532" i="3"/>
  <c r="O2532" i="3"/>
  <c r="M2531" i="3"/>
  <c r="N2533" i="3"/>
  <c r="N2531" i="3"/>
  <c r="L2532" i="3"/>
  <c r="L2531" i="3"/>
  <c r="O2533" i="3"/>
  <c r="L2530" i="3"/>
  <c r="O2530" i="3"/>
  <c r="L2533" i="3"/>
  <c r="N2530" i="3"/>
  <c r="O2531" i="3"/>
  <c r="M2533" i="3"/>
  <c r="M2530" i="3"/>
  <c r="J2543" i="3"/>
  <c r="J2541" i="3"/>
  <c r="J2542" i="3"/>
  <c r="O2120" i="2"/>
  <c r="O2122" i="2"/>
  <c r="N2121" i="2"/>
  <c r="O2121" i="2"/>
  <c r="N2122" i="2"/>
  <c r="I2120" i="2"/>
  <c r="M2129" i="2"/>
  <c r="M2130" i="2"/>
  <c r="M2120" i="2"/>
  <c r="F3836" i="3" l="1"/>
  <c r="F3821" i="3"/>
  <c r="F3820" i="3"/>
  <c r="G3819" i="3"/>
  <c r="F3835" i="3"/>
  <c r="H3818" i="3"/>
  <c r="F3831" i="3"/>
  <c r="F3832" i="3"/>
  <c r="F3833" i="3"/>
  <c r="G3821" i="3"/>
  <c r="G3820" i="3"/>
  <c r="F3818" i="3"/>
  <c r="H3821" i="3"/>
  <c r="H3819" i="3"/>
  <c r="I3820" i="3"/>
  <c r="H3820" i="3"/>
  <c r="F3830" i="3"/>
  <c r="I3819" i="3"/>
  <c r="G3818" i="3"/>
  <c r="F3838" i="3"/>
  <c r="I3821" i="3"/>
  <c r="I3818" i="3"/>
  <c r="F3819" i="3"/>
  <c r="J2540" i="3"/>
  <c r="K2128" i="2" a="1"/>
  <c r="M2128" i="2"/>
  <c r="F3823" i="3" l="1"/>
  <c r="G3823" i="3" s="1"/>
  <c r="F3825" i="3" a="1"/>
  <c r="F3825" i="3" s="1"/>
  <c r="H3835" i="3" s="1" a="1"/>
  <c r="F3842" i="3" s="1"/>
  <c r="I2133" i="2"/>
  <c r="K2128" i="2"/>
  <c r="I2132" i="2" s="1"/>
  <c r="I2134" i="2"/>
  <c r="F3847" i="3" l="1"/>
  <c r="F3853" i="3"/>
  <c r="F3840" i="3"/>
  <c r="H3835" i="3"/>
  <c r="F3839" i="3" s="1"/>
  <c r="F3841" i="3"/>
  <c r="J2552" i="3"/>
  <c r="I2138" i="2"/>
  <c r="I2143" i="2"/>
  <c r="I2161" i="2" s="1"/>
  <c r="I2136" i="2"/>
  <c r="I2141" i="2"/>
  <c r="I2142" i="2"/>
  <c r="I2137" i="2"/>
  <c r="F3844" i="3" l="1"/>
  <c r="F3850" i="3"/>
  <c r="F3845" i="3"/>
  <c r="F3851" i="3"/>
  <c r="I3858" i="3"/>
  <c r="F3875" i="3"/>
  <c r="I3855" i="3"/>
  <c r="F3846" i="3"/>
  <c r="F3852" i="3"/>
  <c r="F3874" i="3" s="1"/>
  <c r="L2138" i="2"/>
  <c r="M2138" i="2" s="1"/>
  <c r="J2145" i="2"/>
  <c r="K2146" i="2"/>
  <c r="K2145" i="2"/>
  <c r="I2160" i="2"/>
  <c r="J2146" i="2"/>
  <c r="I2145" i="2"/>
  <c r="I2157" i="2"/>
  <c r="I2146" i="2"/>
  <c r="I2159" i="2"/>
  <c r="I2156" i="2"/>
  <c r="I2155" i="2"/>
  <c r="K2147" i="2"/>
  <c r="I2147" i="2"/>
  <c r="J2147" i="2"/>
  <c r="F3856" i="3" l="1"/>
  <c r="H3858" i="3"/>
  <c r="F3872" i="3"/>
  <c r="I3857" i="3"/>
  <c r="F3870" i="3"/>
  <c r="H3855" i="3"/>
  <c r="G3858" i="3"/>
  <c r="G3855" i="3"/>
  <c r="H3857" i="3"/>
  <c r="G3857" i="3"/>
  <c r="F3867" i="3"/>
  <c r="H3856" i="3"/>
  <c r="G3856" i="3"/>
  <c r="F3869" i="3"/>
  <c r="F3868" i="3"/>
  <c r="I3856" i="3"/>
  <c r="F3855" i="3"/>
  <c r="F3873" i="3"/>
  <c r="F3857" i="3"/>
  <c r="F3858" i="3"/>
  <c r="H3847" i="3"/>
  <c r="N2563" i="3"/>
  <c r="M2561" i="3"/>
  <c r="J2560" i="3"/>
  <c r="N2561" i="3"/>
  <c r="N2562" i="3"/>
  <c r="O2562" i="3"/>
  <c r="J2565" i="3"/>
  <c r="M2562" i="3"/>
  <c r="O2561" i="3"/>
  <c r="M2563" i="3"/>
  <c r="O2563" i="3"/>
  <c r="J2562" i="3"/>
  <c r="O2560" i="3"/>
  <c r="N2560" i="3"/>
  <c r="M2560" i="3"/>
  <c r="J2561" i="3"/>
  <c r="L2563" i="3"/>
  <c r="L2562" i="3"/>
  <c r="L2561" i="3"/>
  <c r="J2563" i="3"/>
  <c r="L2560" i="3"/>
  <c r="I2151" i="2" a="1"/>
  <c r="I2149" i="2"/>
  <c r="J2149" i="2" s="1"/>
  <c r="F3862" i="3" l="1" a="1"/>
  <c r="F3862" i="3" s="1"/>
  <c r="H3872" i="3" s="1" a="1"/>
  <c r="F3860" i="3"/>
  <c r="G3860" i="3" s="1"/>
  <c r="M2153" i="2"/>
  <c r="M2152" i="2"/>
  <c r="O2151" i="2"/>
  <c r="M2151" i="2"/>
  <c r="N2151" i="2"/>
  <c r="N2567" i="3"/>
  <c r="O2567" i="3"/>
  <c r="O2570" i="3"/>
  <c r="M2570" i="3"/>
  <c r="O2568" i="3"/>
  <c r="L2567" i="3"/>
  <c r="M2569" i="3"/>
  <c r="J2580" i="3"/>
  <c r="J2578" i="3"/>
  <c r="J2579" i="3"/>
  <c r="O2569" i="3"/>
  <c r="L2568" i="3"/>
  <c r="N2569" i="3"/>
  <c r="L2569" i="3"/>
  <c r="N2568" i="3"/>
  <c r="L2570" i="3"/>
  <c r="M2568" i="3"/>
  <c r="M2567" i="3"/>
  <c r="N2570" i="3"/>
  <c r="O2153" i="2"/>
  <c r="N2153" i="2"/>
  <c r="I2151" i="2"/>
  <c r="M2160" i="2"/>
  <c r="M2161" i="2"/>
  <c r="O2152" i="2"/>
  <c r="N2152" i="2"/>
  <c r="H3872" i="3" l="1"/>
  <c r="F3876" i="3" s="1"/>
  <c r="F3879" i="3"/>
  <c r="F3878" i="3"/>
  <c r="F3877" i="3"/>
  <c r="J2577" i="3"/>
  <c r="K2159" i="2" a="1"/>
  <c r="M2159" i="2"/>
  <c r="F3883" i="3" l="1"/>
  <c r="F3889" i="3"/>
  <c r="F3911" i="3" s="1"/>
  <c r="F3884" i="3"/>
  <c r="F3890" i="3"/>
  <c r="F3888" i="3"/>
  <c r="F3882" i="3"/>
  <c r="F3881" i="3"/>
  <c r="H3884" i="3" s="1"/>
  <c r="F3887" i="3"/>
  <c r="K2159" i="2"/>
  <c r="I2163" i="2" s="1"/>
  <c r="I2165" i="2"/>
  <c r="I2164" i="2"/>
  <c r="F3892" i="3" l="1"/>
  <c r="G3894" i="3"/>
  <c r="G3895" i="3"/>
  <c r="F3905" i="3"/>
  <c r="F3909" i="3"/>
  <c r="H3894" i="3"/>
  <c r="H3893" i="3"/>
  <c r="F3904" i="3"/>
  <c r="I3894" i="3"/>
  <c r="F3907" i="3"/>
  <c r="H3892" i="3"/>
  <c r="G3893" i="3"/>
  <c r="F3906" i="3"/>
  <c r="H3895" i="3"/>
  <c r="I3893" i="3"/>
  <c r="G3892" i="3"/>
  <c r="F3894" i="3"/>
  <c r="F3910" i="3"/>
  <c r="F3895" i="3"/>
  <c r="I3895" i="3"/>
  <c r="I3892" i="3"/>
  <c r="F3893" i="3"/>
  <c r="F3912" i="3"/>
  <c r="J2589" i="3"/>
  <c r="I2173" i="2"/>
  <c r="I2168" i="2"/>
  <c r="I2174" i="2"/>
  <c r="I2192" i="2" s="1"/>
  <c r="I2169" i="2"/>
  <c r="I2167" i="2"/>
  <c r="I2172" i="2"/>
  <c r="F3897" i="3" l="1"/>
  <c r="G3897" i="3" s="1"/>
  <c r="F3899" i="3" a="1"/>
  <c r="F3899" i="3" s="1"/>
  <c r="H3909" i="3" s="1" a="1"/>
  <c r="L2169" i="2"/>
  <c r="M2169" i="2" s="1"/>
  <c r="I2188" i="2"/>
  <c r="I2178" i="2"/>
  <c r="K2178" i="2"/>
  <c r="J2178" i="2"/>
  <c r="I2176" i="2"/>
  <c r="I2190" i="2"/>
  <c r="I2187" i="2"/>
  <c r="I2177" i="2"/>
  <c r="I2186" i="2"/>
  <c r="K2176" i="2"/>
  <c r="I2191" i="2"/>
  <c r="K2177" i="2"/>
  <c r="J2176" i="2"/>
  <c r="J2177" i="2"/>
  <c r="F3914" i="3" l="1"/>
  <c r="H3909" i="3"/>
  <c r="F3913" i="3" s="1"/>
  <c r="F3915" i="3"/>
  <c r="F3916" i="3"/>
  <c r="L2598" i="3"/>
  <c r="L2600" i="3"/>
  <c r="L2599" i="3"/>
  <c r="J2599" i="3"/>
  <c r="J2597" i="3"/>
  <c r="O2600" i="3"/>
  <c r="N2598" i="3"/>
  <c r="M2600" i="3"/>
  <c r="J2602" i="3"/>
  <c r="O2598" i="3"/>
  <c r="O2599" i="3"/>
  <c r="M2599" i="3"/>
  <c r="N2600" i="3"/>
  <c r="N2599" i="3"/>
  <c r="M2598" i="3"/>
  <c r="J2600" i="3"/>
  <c r="M2597" i="3"/>
  <c r="J2598" i="3"/>
  <c r="O2597" i="3"/>
  <c r="N2597" i="3"/>
  <c r="L2597" i="3"/>
  <c r="I2182" i="2" a="1"/>
  <c r="I2180" i="2"/>
  <c r="J2180" i="2" s="1"/>
  <c r="N2607" i="3" l="1"/>
  <c r="F3927" i="3"/>
  <c r="F3921" i="3"/>
  <c r="F3926" i="3"/>
  <c r="F3948" i="3" s="1"/>
  <c r="F3920" i="3"/>
  <c r="F3924" i="3"/>
  <c r="F3918" i="3"/>
  <c r="F3925" i="3"/>
  <c r="F3919" i="3"/>
  <c r="M2605" i="3"/>
  <c r="N2606" i="3"/>
  <c r="O2606" i="3"/>
  <c r="M2606" i="3"/>
  <c r="O2605" i="3"/>
  <c r="M2607" i="3"/>
  <c r="O2604" i="3"/>
  <c r="J2617" i="3"/>
  <c r="J2616" i="3"/>
  <c r="J2615" i="3"/>
  <c r="N2605" i="3"/>
  <c r="M2604" i="3"/>
  <c r="N2604" i="3"/>
  <c r="L2606" i="3"/>
  <c r="L2604" i="3"/>
  <c r="L2607" i="3"/>
  <c r="O2607" i="3"/>
  <c r="L2605" i="3"/>
  <c r="O2183" i="2"/>
  <c r="O2182" i="2"/>
  <c r="I2182" i="2"/>
  <c r="M2191" i="2"/>
  <c r="M2192" i="2"/>
  <c r="N2183" i="2"/>
  <c r="N2182" i="2"/>
  <c r="O2184" i="2"/>
  <c r="N2184" i="2"/>
  <c r="M2183" i="2"/>
  <c r="M2184" i="2"/>
  <c r="M2182" i="2"/>
  <c r="H3921" i="3" l="1"/>
  <c r="H3931" i="3"/>
  <c r="G3930" i="3"/>
  <c r="H3929" i="3"/>
  <c r="G3929" i="3"/>
  <c r="I3931" i="3"/>
  <c r="F3944" i="3"/>
  <c r="I3930" i="3"/>
  <c r="H3930" i="3"/>
  <c r="F3943" i="3"/>
  <c r="F3929" i="3"/>
  <c r="F3942" i="3"/>
  <c r="F3946" i="3"/>
  <c r="G3931" i="3"/>
  <c r="G3932" i="3"/>
  <c r="F3941" i="3"/>
  <c r="H3932" i="3"/>
  <c r="F3931" i="3"/>
  <c r="F3947" i="3"/>
  <c r="F3932" i="3"/>
  <c r="I3932" i="3"/>
  <c r="I3929" i="3"/>
  <c r="F3949" i="3"/>
  <c r="F3930" i="3"/>
  <c r="J2614" i="3"/>
  <c r="K2190" i="2" a="1"/>
  <c r="M2190" i="2"/>
  <c r="F3934" i="3" l="1"/>
  <c r="G3934" i="3" s="1"/>
  <c r="F3936" i="3" a="1"/>
  <c r="F3936" i="3" s="1"/>
  <c r="H3946" i="3" s="1" a="1"/>
  <c r="F3951" i="3" s="1"/>
  <c r="K2190" i="2"/>
  <c r="I2194" i="2" s="1"/>
  <c r="I2196" i="2"/>
  <c r="I2195" i="2"/>
  <c r="F3962" i="3" l="1"/>
  <c r="F3956" i="3"/>
  <c r="F3953" i="3"/>
  <c r="H3946" i="3"/>
  <c r="F3950" i="3" s="1"/>
  <c r="F3952" i="3"/>
  <c r="J2626" i="3"/>
  <c r="I2199" i="2"/>
  <c r="I2204" i="2"/>
  <c r="I2205" i="2"/>
  <c r="I2223" i="2" s="1"/>
  <c r="I2200" i="2"/>
  <c r="I2203" i="2"/>
  <c r="I2198" i="2"/>
  <c r="L2200" i="2" s="1"/>
  <c r="M2200" i="2" s="1"/>
  <c r="F3963" i="3" l="1"/>
  <c r="F3985" i="3" s="1"/>
  <c r="F3957" i="3"/>
  <c r="F3961" i="3"/>
  <c r="F3955" i="3"/>
  <c r="F3964" i="3"/>
  <c r="F3958" i="3"/>
  <c r="F3968" i="3"/>
  <c r="F3984" i="3"/>
  <c r="F3969" i="3"/>
  <c r="I2222" i="2"/>
  <c r="J2208" i="2"/>
  <c r="K2208" i="2"/>
  <c r="K2207" i="2"/>
  <c r="J2207" i="2"/>
  <c r="I2221" i="2"/>
  <c r="I2218" i="2"/>
  <c r="I2217" i="2"/>
  <c r="I2207" i="2"/>
  <c r="K2209" i="2"/>
  <c r="J2209" i="2"/>
  <c r="I2219" i="2"/>
  <c r="I2209" i="2"/>
  <c r="I2208" i="2"/>
  <c r="H3958" i="3" l="1"/>
  <c r="F3980" i="3"/>
  <c r="H3967" i="3"/>
  <c r="F3981" i="3"/>
  <c r="G3966" i="3"/>
  <c r="F3978" i="3"/>
  <c r="F3983" i="3"/>
  <c r="H3968" i="3"/>
  <c r="I3968" i="3"/>
  <c r="I3967" i="3"/>
  <c r="G3968" i="3"/>
  <c r="F3966" i="3"/>
  <c r="F3979" i="3"/>
  <c r="H3969" i="3"/>
  <c r="G3969" i="3"/>
  <c r="H3966" i="3"/>
  <c r="G3967" i="3"/>
  <c r="I3969" i="3"/>
  <c r="I3966" i="3"/>
  <c r="F3986" i="3"/>
  <c r="F3967" i="3"/>
  <c r="J2637" i="3"/>
  <c r="O2635" i="3"/>
  <c r="O2637" i="3"/>
  <c r="N2636" i="3"/>
  <c r="M2636" i="3"/>
  <c r="M2637" i="3"/>
  <c r="O2636" i="3"/>
  <c r="N2635" i="3"/>
  <c r="N2637" i="3"/>
  <c r="J2634" i="3"/>
  <c r="M2635" i="3"/>
  <c r="J2639" i="3"/>
  <c r="L2637" i="3"/>
  <c r="L2636" i="3"/>
  <c r="L2635" i="3"/>
  <c r="J2636" i="3"/>
  <c r="L2634" i="3"/>
  <c r="O2634" i="3"/>
  <c r="M2634" i="3"/>
  <c r="J2635" i="3"/>
  <c r="N2634" i="3"/>
  <c r="I2213" i="2" a="1"/>
  <c r="I2211" i="2"/>
  <c r="J2211" i="2" s="1"/>
  <c r="F3973" i="3" l="1" a="1"/>
  <c r="F3973" i="3" s="1"/>
  <c r="H3983" i="3" s="1" a="1"/>
  <c r="F3971" i="3"/>
  <c r="G3971" i="3" s="1"/>
  <c r="L2642" i="3"/>
  <c r="O2213" i="2"/>
  <c r="N2213" i="2"/>
  <c r="L2643" i="3"/>
  <c r="J2654" i="3"/>
  <c r="J2653" i="3"/>
  <c r="J2652" i="3"/>
  <c r="N2641" i="3"/>
  <c r="M2643" i="3"/>
  <c r="N2642" i="3"/>
  <c r="L2641" i="3"/>
  <c r="N2643" i="3"/>
  <c r="M2641" i="3"/>
  <c r="O2644" i="3"/>
  <c r="M2642" i="3"/>
  <c r="O2643" i="3"/>
  <c r="O2641" i="3"/>
  <c r="O2642" i="3"/>
  <c r="L2644" i="3"/>
  <c r="N2644" i="3"/>
  <c r="M2644" i="3"/>
  <c r="O2214" i="2"/>
  <c r="M2213" i="2"/>
  <c r="O2215" i="2"/>
  <c r="N2214" i="2"/>
  <c r="M2215" i="2"/>
  <c r="I2213" i="2"/>
  <c r="M2222" i="2"/>
  <c r="M2223" i="2"/>
  <c r="N2215" i="2"/>
  <c r="M2214" i="2"/>
  <c r="F3988" i="3" l="1"/>
  <c r="H3983" i="3"/>
  <c r="F3987" i="3" s="1"/>
  <c r="F3989" i="3"/>
  <c r="F3990" i="3"/>
  <c r="J2651" i="3"/>
  <c r="K2221" i="2" a="1"/>
  <c r="M2221" i="2"/>
  <c r="F3994" i="3" l="1"/>
  <c r="F4000" i="3"/>
  <c r="F4022" i="3" s="1"/>
  <c r="F3995" i="3"/>
  <c r="F4001" i="3"/>
  <c r="F3992" i="3"/>
  <c r="F3998" i="3"/>
  <c r="F3993" i="3"/>
  <c r="F3999" i="3"/>
  <c r="I2226" i="2"/>
  <c r="K2221" i="2"/>
  <c r="I2225" i="2" s="1"/>
  <c r="I2227" i="2"/>
  <c r="F4021" i="3" l="1"/>
  <c r="F4006" i="3"/>
  <c r="F4005" i="3"/>
  <c r="F4003" i="3"/>
  <c r="H4006" i="3"/>
  <c r="F4016" i="3"/>
  <c r="G4005" i="3"/>
  <c r="G4003" i="3"/>
  <c r="I4005" i="3"/>
  <c r="G4006" i="3"/>
  <c r="F4015" i="3"/>
  <c r="I4004" i="3"/>
  <c r="H4003" i="3"/>
  <c r="H4005" i="3"/>
  <c r="F4018" i="3"/>
  <c r="G4004" i="3"/>
  <c r="F4017" i="3"/>
  <c r="F4020" i="3"/>
  <c r="H4004" i="3"/>
  <c r="H3995" i="3"/>
  <c r="I4006" i="3"/>
  <c r="F4004" i="3"/>
  <c r="F4023" i="3"/>
  <c r="I4003" i="3"/>
  <c r="I2229" i="2"/>
  <c r="I2234" i="2"/>
  <c r="I2231" i="2"/>
  <c r="I2236" i="2"/>
  <c r="I2254" i="2" s="1"/>
  <c r="I2235" i="2"/>
  <c r="I2230" i="2"/>
  <c r="F4010" i="3" l="1" a="1"/>
  <c r="F4010" i="3" s="1"/>
  <c r="H4020" i="3" s="1" a="1"/>
  <c r="F4025" i="3" s="1"/>
  <c r="F4008" i="3"/>
  <c r="G4008" i="3" s="1"/>
  <c r="J2663" i="3"/>
  <c r="K2238" i="2"/>
  <c r="I2253" i="2"/>
  <c r="J2238" i="2"/>
  <c r="J2239" i="2"/>
  <c r="K2239" i="2"/>
  <c r="I2240" i="2"/>
  <c r="I2238" i="2"/>
  <c r="I2248" i="2"/>
  <c r="K2240" i="2"/>
  <c r="I2249" i="2"/>
  <c r="I2252" i="2"/>
  <c r="I2239" i="2"/>
  <c r="I2250" i="2"/>
  <c r="J2240" i="2"/>
  <c r="L2231" i="2"/>
  <c r="M2231" i="2" s="1"/>
  <c r="F4030" i="3" l="1"/>
  <c r="F4036" i="3"/>
  <c r="F4027" i="3"/>
  <c r="H4020" i="3"/>
  <c r="F4024" i="3" s="1"/>
  <c r="F4026" i="3"/>
  <c r="L2671" i="3"/>
  <c r="J2674" i="3"/>
  <c r="N2671" i="3"/>
  <c r="O2671" i="3"/>
  <c r="J2672" i="3"/>
  <c r="M2671" i="3"/>
  <c r="O2672" i="3"/>
  <c r="M2672" i="3"/>
  <c r="O2673" i="3"/>
  <c r="J2676" i="3"/>
  <c r="J2671" i="3"/>
  <c r="N2672" i="3"/>
  <c r="N2673" i="3"/>
  <c r="O2674" i="3"/>
  <c r="M2674" i="3"/>
  <c r="N2674" i="3"/>
  <c r="M2673" i="3"/>
  <c r="L2673" i="3"/>
  <c r="L2672" i="3"/>
  <c r="L2674" i="3"/>
  <c r="J2673" i="3"/>
  <c r="I2242" i="2"/>
  <c r="J2242" i="2" s="1"/>
  <c r="I2244" i="2" a="1"/>
  <c r="O2244" i="2" l="1"/>
  <c r="N2244" i="2"/>
  <c r="F4031" i="3"/>
  <c r="F4037" i="3"/>
  <c r="F4059" i="3" s="1"/>
  <c r="F4029" i="3"/>
  <c r="F4035" i="3"/>
  <c r="F4032" i="3"/>
  <c r="F4038" i="3"/>
  <c r="F4042" i="3"/>
  <c r="F4058" i="3"/>
  <c r="F4043" i="3"/>
  <c r="L2678" i="3"/>
  <c r="M2244" i="2"/>
  <c r="M2245" i="2"/>
  <c r="M2246" i="2"/>
  <c r="M2681" i="3"/>
  <c r="O2681" i="3"/>
  <c r="N2680" i="3"/>
  <c r="N2679" i="3"/>
  <c r="O2679" i="3"/>
  <c r="L2679" i="3"/>
  <c r="L2680" i="3"/>
  <c r="M2678" i="3"/>
  <c r="O2680" i="3"/>
  <c r="O2678" i="3"/>
  <c r="J2691" i="3"/>
  <c r="J2690" i="3"/>
  <c r="J2689" i="3"/>
  <c r="M2679" i="3"/>
  <c r="M2680" i="3"/>
  <c r="N2678" i="3"/>
  <c r="L2681" i="3"/>
  <c r="N2681" i="3"/>
  <c r="O2246" i="2"/>
  <c r="N2246" i="2"/>
  <c r="O2245" i="2"/>
  <c r="I2244" i="2"/>
  <c r="M2253" i="2"/>
  <c r="M2254" i="2"/>
  <c r="N2245" i="2"/>
  <c r="F4054" i="3" l="1"/>
  <c r="F4040" i="3"/>
  <c r="G4040" i="3"/>
  <c r="H4040" i="3"/>
  <c r="G4042" i="3"/>
  <c r="G4041" i="3"/>
  <c r="F4055" i="3"/>
  <c r="F4057" i="3"/>
  <c r="H4042" i="3"/>
  <c r="F4052" i="3"/>
  <c r="I4042" i="3"/>
  <c r="H4041" i="3"/>
  <c r="F4053" i="3"/>
  <c r="G4043" i="3"/>
  <c r="H4043" i="3"/>
  <c r="I4041" i="3"/>
  <c r="H4032" i="3"/>
  <c r="I4040" i="3"/>
  <c r="I4043" i="3"/>
  <c r="F4041" i="3"/>
  <c r="F4060" i="3"/>
  <c r="J2688" i="3"/>
  <c r="K2252" i="2" a="1"/>
  <c r="M2252" i="2"/>
  <c r="F4047" i="3" l="1" a="1"/>
  <c r="F4047" i="3" s="1"/>
  <c r="H4057" i="3" s="1" a="1"/>
  <c r="F4064" i="3" s="1"/>
  <c r="F4045" i="3"/>
  <c r="G4045" i="3" s="1"/>
  <c r="K2252" i="2"/>
  <c r="I2256" i="2" s="1"/>
  <c r="I2258" i="2"/>
  <c r="I2257" i="2"/>
  <c r="F4075" i="3" l="1"/>
  <c r="F4069" i="3"/>
  <c r="H4057" i="3"/>
  <c r="F4061" i="3" s="1"/>
  <c r="F4062" i="3"/>
  <c r="F4063" i="3"/>
  <c r="J2700" i="3"/>
  <c r="I2266" i="2"/>
  <c r="I2261" i="2"/>
  <c r="I2262" i="2"/>
  <c r="I2267" i="2"/>
  <c r="I2285" i="2" s="1"/>
  <c r="I2265" i="2"/>
  <c r="I2260" i="2"/>
  <c r="L2262" i="2" s="1"/>
  <c r="M2262" i="2" s="1"/>
  <c r="F4067" i="3" l="1"/>
  <c r="F4073" i="3"/>
  <c r="F4072" i="3"/>
  <c r="F4066" i="3"/>
  <c r="F4074" i="3"/>
  <c r="F4096" i="3" s="1"/>
  <c r="F4068" i="3"/>
  <c r="I4077" i="3"/>
  <c r="F4097" i="3"/>
  <c r="I4080" i="3"/>
  <c r="F4078" i="3"/>
  <c r="K2271" i="2"/>
  <c r="I2271" i="2"/>
  <c r="I2281" i="2"/>
  <c r="I2280" i="2"/>
  <c r="I2269" i="2"/>
  <c r="I2283" i="2"/>
  <c r="J2271" i="2"/>
  <c r="I2270" i="2"/>
  <c r="I2279" i="2"/>
  <c r="J2270" i="2"/>
  <c r="J2269" i="2"/>
  <c r="K2270" i="2"/>
  <c r="K2269" i="2"/>
  <c r="I2284" i="2"/>
  <c r="F4092" i="3" l="1"/>
  <c r="H4080" i="3"/>
  <c r="F4089" i="3"/>
  <c r="F4090" i="3"/>
  <c r="H4078" i="3"/>
  <c r="G4080" i="3"/>
  <c r="F4077" i="3"/>
  <c r="I4078" i="3"/>
  <c r="G4079" i="3"/>
  <c r="I4079" i="3"/>
  <c r="H4077" i="3"/>
  <c r="H4079" i="3"/>
  <c r="G4078" i="3"/>
  <c r="G4077" i="3"/>
  <c r="F4091" i="3"/>
  <c r="F4094" i="3"/>
  <c r="H4069" i="3"/>
  <c r="F4080" i="3"/>
  <c r="F4095" i="3"/>
  <c r="F4079" i="3"/>
  <c r="L2708" i="3"/>
  <c r="J2709" i="3"/>
  <c r="N2708" i="3"/>
  <c r="M2708" i="3"/>
  <c r="O2708" i="3"/>
  <c r="N2711" i="3"/>
  <c r="J2708" i="3"/>
  <c r="M2709" i="3"/>
  <c r="J2713" i="3"/>
  <c r="N2710" i="3"/>
  <c r="M2711" i="3"/>
  <c r="O2709" i="3"/>
  <c r="N2709" i="3"/>
  <c r="M2710" i="3"/>
  <c r="O2710" i="3"/>
  <c r="O2711" i="3"/>
  <c r="J2711" i="3"/>
  <c r="J2710" i="3"/>
  <c r="L2710" i="3"/>
  <c r="L2709" i="3"/>
  <c r="L2711" i="3"/>
  <c r="I2275" i="2" a="1"/>
  <c r="I2273" i="2"/>
  <c r="J2273" i="2" s="1"/>
  <c r="N2716" i="3" l="1"/>
  <c r="F4082" i="3"/>
  <c r="G4082" i="3" s="1"/>
  <c r="F4084" i="3" a="1"/>
  <c r="F4084" i="3" s="1"/>
  <c r="H4094" i="3" s="1" a="1"/>
  <c r="M2717" i="3"/>
  <c r="O2716" i="3"/>
  <c r="N2717" i="3"/>
  <c r="N2718" i="3"/>
  <c r="L2718" i="3"/>
  <c r="O2715" i="3"/>
  <c r="M2716" i="3"/>
  <c r="M2715" i="3"/>
  <c r="J2726" i="3"/>
  <c r="J2727" i="3"/>
  <c r="J2728" i="3"/>
  <c r="N2715" i="3"/>
  <c r="M2718" i="3"/>
  <c r="L2716" i="3"/>
  <c r="O2718" i="3"/>
  <c r="L2715" i="3"/>
  <c r="L2717" i="3"/>
  <c r="O2717" i="3"/>
  <c r="N2276" i="2"/>
  <c r="N2277" i="2"/>
  <c r="M2277" i="2"/>
  <c r="O2277" i="2"/>
  <c r="M2276" i="2"/>
  <c r="M2275" i="2"/>
  <c r="O2275" i="2"/>
  <c r="I2275" i="2"/>
  <c r="M2284" i="2"/>
  <c r="M2285" i="2"/>
  <c r="O2276" i="2"/>
  <c r="N2275" i="2"/>
  <c r="F4099" i="3" l="1"/>
  <c r="H4094" i="3"/>
  <c r="F4098" i="3" s="1"/>
  <c r="F4101" i="3"/>
  <c r="F4100" i="3"/>
  <c r="J2725" i="3"/>
  <c r="K2283" i="2" a="1"/>
  <c r="M2283" i="2"/>
  <c r="F4106" i="3" l="1"/>
  <c r="F4112" i="3"/>
  <c r="F4111" i="3"/>
  <c r="F4133" i="3" s="1"/>
  <c r="F4105" i="3"/>
  <c r="F4109" i="3"/>
  <c r="F4103" i="3"/>
  <c r="F4104" i="3"/>
  <c r="F4110" i="3"/>
  <c r="I2288" i="2"/>
  <c r="K2283" i="2"/>
  <c r="I2287" i="2" s="1"/>
  <c r="I2289" i="2"/>
  <c r="H4106" i="3" l="1"/>
  <c r="F4117" i="3"/>
  <c r="F4132" i="3"/>
  <c r="F4116" i="3"/>
  <c r="H4116" i="3"/>
  <c r="G4117" i="3"/>
  <c r="G4114" i="3"/>
  <c r="G4116" i="3"/>
  <c r="F4114" i="3"/>
  <c r="F4126" i="3"/>
  <c r="F4128" i="3"/>
  <c r="F4131" i="3"/>
  <c r="I4116" i="3"/>
  <c r="H4114" i="3"/>
  <c r="F4127" i="3"/>
  <c r="G4115" i="3"/>
  <c r="I4115" i="3"/>
  <c r="H4117" i="3"/>
  <c r="H4115" i="3"/>
  <c r="F4129" i="3"/>
  <c r="I4117" i="3"/>
  <c r="F4115" i="3"/>
  <c r="I4114" i="3"/>
  <c r="F4134" i="3"/>
  <c r="I2291" i="2"/>
  <c r="I2296" i="2"/>
  <c r="I2298" i="2"/>
  <c r="I2316" i="2" s="1"/>
  <c r="I2293" i="2"/>
  <c r="I2292" i="2"/>
  <c r="I2297" i="2"/>
  <c r="F4121" i="3" l="1" a="1"/>
  <c r="F4121" i="3" s="1"/>
  <c r="H4131" i="3" s="1" a="1"/>
  <c r="F4136" i="3" s="1"/>
  <c r="F4119" i="3"/>
  <c r="G4119" i="3" s="1"/>
  <c r="J2737" i="3"/>
  <c r="I2300" i="2"/>
  <c r="I2314" i="2"/>
  <c r="I2312" i="2"/>
  <c r="I2311" i="2"/>
  <c r="I2302" i="2"/>
  <c r="K2302" i="2"/>
  <c r="I2310" i="2"/>
  <c r="I2301" i="2"/>
  <c r="J2302" i="2"/>
  <c r="K2301" i="2"/>
  <c r="K2300" i="2"/>
  <c r="J2300" i="2"/>
  <c r="I2315" i="2"/>
  <c r="J2301" i="2"/>
  <c r="L2293" i="2"/>
  <c r="M2293" i="2" s="1"/>
  <c r="F4141" i="3" l="1"/>
  <c r="F4147" i="3"/>
  <c r="F4138" i="3"/>
  <c r="H4131" i="3"/>
  <c r="F4135" i="3" s="1"/>
  <c r="F4137" i="3"/>
  <c r="N2747" i="3"/>
  <c r="J2745" i="3"/>
  <c r="M2747" i="3"/>
  <c r="O2746" i="3"/>
  <c r="M2748" i="3"/>
  <c r="N2748" i="3"/>
  <c r="N2746" i="3"/>
  <c r="O2748" i="3"/>
  <c r="O2747" i="3"/>
  <c r="J2750" i="3"/>
  <c r="M2746" i="3"/>
  <c r="O2745" i="3"/>
  <c r="J2746" i="3"/>
  <c r="M2745" i="3"/>
  <c r="N2745" i="3"/>
  <c r="J2747" i="3"/>
  <c r="J2748" i="3"/>
  <c r="L2745" i="3"/>
  <c r="L2747" i="3"/>
  <c r="L2746" i="3"/>
  <c r="L2748" i="3"/>
  <c r="I2306" i="2" a="1"/>
  <c r="I2304" i="2"/>
  <c r="J2304" i="2" s="1"/>
  <c r="F4142" i="3" l="1"/>
  <c r="F4148" i="3"/>
  <c r="F4170" i="3" s="1"/>
  <c r="F4140" i="3"/>
  <c r="F4146" i="3"/>
  <c r="F4143" i="3"/>
  <c r="F4149" i="3"/>
  <c r="F4169" i="3"/>
  <c r="F4153" i="3"/>
  <c r="F4154" i="3"/>
  <c r="N2752" i="3"/>
  <c r="M2752" i="3"/>
  <c r="M2753" i="3"/>
  <c r="J2763" i="3"/>
  <c r="J2765" i="3"/>
  <c r="J2764" i="3"/>
  <c r="L2754" i="3"/>
  <c r="L2753" i="3"/>
  <c r="M2755" i="3"/>
  <c r="O2755" i="3"/>
  <c r="O2753" i="3"/>
  <c r="O2752" i="3"/>
  <c r="O2754" i="3"/>
  <c r="N2755" i="3"/>
  <c r="M2754" i="3"/>
  <c r="L2755" i="3"/>
  <c r="L2752" i="3"/>
  <c r="N2753" i="3"/>
  <c r="N2754" i="3"/>
  <c r="M2308" i="2"/>
  <c r="O2307" i="2"/>
  <c r="N2308" i="2"/>
  <c r="M2307" i="2"/>
  <c r="N2307" i="2"/>
  <c r="O2306" i="2"/>
  <c r="I2306" i="2"/>
  <c r="M2315" i="2"/>
  <c r="M2316" i="2"/>
  <c r="N2306" i="2"/>
  <c r="O2308" i="2"/>
  <c r="M2306" i="2"/>
  <c r="F4171" i="3" l="1"/>
  <c r="I4154" i="3"/>
  <c r="I4151" i="3"/>
  <c r="F4152" i="3"/>
  <c r="H4151" i="3"/>
  <c r="I4153" i="3"/>
  <c r="F4163" i="3"/>
  <c r="F4165" i="3"/>
  <c r="F4166" i="3"/>
  <c r="H4153" i="3"/>
  <c r="H4154" i="3"/>
  <c r="G4152" i="3"/>
  <c r="F4164" i="3"/>
  <c r="F4151" i="3"/>
  <c r="G4151" i="3"/>
  <c r="H4152" i="3"/>
  <c r="I4152" i="3"/>
  <c r="G4153" i="3"/>
  <c r="F4168" i="3"/>
  <c r="G4154" i="3"/>
  <c r="H4143" i="3"/>
  <c r="J2762" i="3"/>
  <c r="K2314" i="2" a="1"/>
  <c r="M2314" i="2"/>
  <c r="F4158" i="3" l="1" a="1"/>
  <c r="F4158" i="3" s="1"/>
  <c r="H4168" i="3" s="1" a="1"/>
  <c r="F4156" i="3"/>
  <c r="G4156" i="3" s="1"/>
  <c r="K2314" i="2"/>
  <c r="I2318" i="2" s="1"/>
  <c r="I2320" i="2"/>
  <c r="I2319" i="2"/>
  <c r="F4175" i="3" l="1"/>
  <c r="H4168" i="3"/>
  <c r="F4172" i="3" s="1"/>
  <c r="F4173" i="3"/>
  <c r="F4174" i="3"/>
  <c r="J2774" i="3"/>
  <c r="I2323" i="2"/>
  <c r="I2328" i="2"/>
  <c r="I2324" i="2"/>
  <c r="I2329" i="2"/>
  <c r="I2347" i="2" s="1"/>
  <c r="I2327" i="2"/>
  <c r="I2322" i="2"/>
  <c r="L2324" i="2" s="1"/>
  <c r="M2324" i="2" s="1"/>
  <c r="F4185" i="3" l="1"/>
  <c r="F4207" i="3" s="1"/>
  <c r="F4179" i="3"/>
  <c r="F4184" i="3"/>
  <c r="F4178" i="3"/>
  <c r="F4177" i="3"/>
  <c r="F4183" i="3"/>
  <c r="F4180" i="3"/>
  <c r="F4186" i="3"/>
  <c r="I2341" i="2"/>
  <c r="K2333" i="2"/>
  <c r="I2342" i="2"/>
  <c r="I2333" i="2"/>
  <c r="I2331" i="2"/>
  <c r="I2345" i="2"/>
  <c r="I2343" i="2"/>
  <c r="J2333" i="2"/>
  <c r="I2332" i="2"/>
  <c r="J2332" i="2"/>
  <c r="J2331" i="2"/>
  <c r="K2332" i="2"/>
  <c r="K2331" i="2"/>
  <c r="I2346" i="2"/>
  <c r="F4208" i="3" l="1"/>
  <c r="I4188" i="3"/>
  <c r="I4191" i="3"/>
  <c r="F4189" i="3"/>
  <c r="F4200" i="3"/>
  <c r="I4190" i="3"/>
  <c r="F4203" i="3"/>
  <c r="G4190" i="3"/>
  <c r="F4201" i="3"/>
  <c r="H4190" i="3"/>
  <c r="F4202" i="3"/>
  <c r="F4188" i="3"/>
  <c r="G4191" i="3"/>
  <c r="H4191" i="3"/>
  <c r="G4188" i="3"/>
  <c r="F4205" i="3"/>
  <c r="I4189" i="3"/>
  <c r="H4188" i="3"/>
  <c r="H4189" i="3"/>
  <c r="G4189" i="3"/>
  <c r="H4180" i="3"/>
  <c r="F4206" i="3"/>
  <c r="F4190" i="3"/>
  <c r="F4191" i="3"/>
  <c r="L2782" i="3"/>
  <c r="N2782" i="3"/>
  <c r="J2783" i="3"/>
  <c r="M2782" i="3"/>
  <c r="O2782" i="3"/>
  <c r="O2785" i="3"/>
  <c r="N2784" i="3"/>
  <c r="M2784" i="3"/>
  <c r="O2784" i="3"/>
  <c r="J2782" i="3"/>
  <c r="M2783" i="3"/>
  <c r="O2783" i="3"/>
  <c r="N2785" i="3"/>
  <c r="M2785" i="3"/>
  <c r="N2783" i="3"/>
  <c r="J2787" i="3"/>
  <c r="L2785" i="3"/>
  <c r="L2783" i="3"/>
  <c r="L2784" i="3"/>
  <c r="J2784" i="3"/>
  <c r="J2785" i="3"/>
  <c r="I2335" i="2"/>
  <c r="J2335" i="2" s="1"/>
  <c r="I2337" i="2" a="1"/>
  <c r="L2791" i="3" l="1"/>
  <c r="F4195" i="3" a="1"/>
  <c r="F4195" i="3" s="1"/>
  <c r="H4205" i="3" s="1" a="1"/>
  <c r="F4210" i="3" s="1"/>
  <c r="F4193" i="3"/>
  <c r="G4193" i="3" s="1"/>
  <c r="O2792" i="3"/>
  <c r="O2789" i="3"/>
  <c r="M2339" i="2"/>
  <c r="O2337" i="2"/>
  <c r="N2792" i="3"/>
  <c r="M2790" i="3"/>
  <c r="M2791" i="3"/>
  <c r="O2790" i="3"/>
  <c r="O2791" i="3"/>
  <c r="N2791" i="3"/>
  <c r="M2789" i="3"/>
  <c r="L2790" i="3"/>
  <c r="L2792" i="3"/>
  <c r="N2789" i="3"/>
  <c r="J2801" i="3"/>
  <c r="J2802" i="3"/>
  <c r="J2800" i="3"/>
  <c r="N2790" i="3"/>
  <c r="M2792" i="3"/>
  <c r="L2789" i="3"/>
  <c r="I2337" i="2"/>
  <c r="M2347" i="2"/>
  <c r="M2346" i="2"/>
  <c r="O2338" i="2"/>
  <c r="M2338" i="2"/>
  <c r="O2339" i="2"/>
  <c r="N2339" i="2"/>
  <c r="N2338" i="2"/>
  <c r="N2337" i="2"/>
  <c r="M2337" i="2"/>
  <c r="F4221" i="3" l="1"/>
  <c r="F4215" i="3"/>
  <c r="F4212" i="3"/>
  <c r="H4205" i="3"/>
  <c r="F4209" i="3" s="1"/>
  <c r="F4211" i="3"/>
  <c r="J2799" i="3"/>
  <c r="K2345" i="2" a="1"/>
  <c r="M2345" i="2"/>
  <c r="F4216" i="3" l="1"/>
  <c r="F4222" i="3"/>
  <c r="F4244" i="3" s="1"/>
  <c r="F4214" i="3"/>
  <c r="F4220" i="3"/>
  <c r="F4223" i="3"/>
  <c r="F4217" i="3"/>
  <c r="F4243" i="3"/>
  <c r="F4228" i="3"/>
  <c r="F4227" i="3"/>
  <c r="I2350" i="2"/>
  <c r="K2345" i="2"/>
  <c r="I2349" i="2" s="1"/>
  <c r="I2351" i="2"/>
  <c r="I4227" i="3" l="1"/>
  <c r="F4237" i="3"/>
  <c r="F4240" i="3"/>
  <c r="G4226" i="3"/>
  <c r="G4225" i="3"/>
  <c r="I4226" i="3"/>
  <c r="H4228" i="3"/>
  <c r="F4239" i="3"/>
  <c r="H4227" i="3"/>
  <c r="H4226" i="3"/>
  <c r="F4242" i="3"/>
  <c r="G4227" i="3"/>
  <c r="G4228" i="3"/>
  <c r="F4225" i="3"/>
  <c r="H4225" i="3"/>
  <c r="F4238" i="3"/>
  <c r="F4245" i="3"/>
  <c r="I4228" i="3"/>
  <c r="I4225" i="3"/>
  <c r="F4226" i="3"/>
  <c r="H4217" i="3"/>
  <c r="I2355" i="2"/>
  <c r="I2360" i="2"/>
  <c r="I2378" i="2" s="1"/>
  <c r="I2353" i="2"/>
  <c r="I2358" i="2"/>
  <c r="I2359" i="2"/>
  <c r="I2354" i="2"/>
  <c r="F4230" i="3" l="1"/>
  <c r="G4230" i="3" s="1"/>
  <c r="F4232" i="3" a="1"/>
  <c r="F4232" i="3" s="1"/>
  <c r="H4242" i="3" s="1" a="1"/>
  <c r="J2811" i="3"/>
  <c r="L2355" i="2"/>
  <c r="M2355" i="2" s="1"/>
  <c r="I2377" i="2"/>
  <c r="K2362" i="2"/>
  <c r="K2363" i="2"/>
  <c r="J2363" i="2"/>
  <c r="J2362" i="2"/>
  <c r="I2374" i="2"/>
  <c r="J2364" i="2"/>
  <c r="I2364" i="2"/>
  <c r="I2362" i="2"/>
  <c r="I2376" i="2"/>
  <c r="K2364" i="2"/>
  <c r="I2373" i="2"/>
  <c r="I2372" i="2"/>
  <c r="I2363" i="2"/>
  <c r="F4249" i="3" l="1"/>
  <c r="F4254" i="3" s="1"/>
  <c r="H4242" i="3"/>
  <c r="F4246" i="3" s="1"/>
  <c r="F4251" i="3" s="1"/>
  <c r="F4247" i="3"/>
  <c r="F4252" i="3" s="1"/>
  <c r="F4248" i="3"/>
  <c r="F4253" i="3" s="1"/>
  <c r="J2822" i="3"/>
  <c r="M2819" i="3"/>
  <c r="O2819" i="3"/>
  <c r="J2820" i="3"/>
  <c r="N2819" i="3"/>
  <c r="L2819" i="3"/>
  <c r="J2821" i="3"/>
  <c r="L2820" i="3"/>
  <c r="L2827" i="3" s="1"/>
  <c r="L2822" i="3"/>
  <c r="L2829" i="3" s="1"/>
  <c r="L2821" i="3"/>
  <c r="L2828" i="3" s="1"/>
  <c r="N2821" i="3"/>
  <c r="M2820" i="3"/>
  <c r="N2822" i="3"/>
  <c r="O2820" i="3"/>
  <c r="J2819" i="3"/>
  <c r="M2822" i="3"/>
  <c r="O2821" i="3"/>
  <c r="J2824" i="3"/>
  <c r="N2820" i="3"/>
  <c r="O2822" i="3"/>
  <c r="M2821" i="3"/>
  <c r="M2828" i="3" s="1"/>
  <c r="I2368" i="2" a="1"/>
  <c r="I2366" i="2"/>
  <c r="J2366" i="2" s="1"/>
  <c r="N2826" i="3" l="1"/>
  <c r="M2370" i="2"/>
  <c r="L2826" i="3"/>
  <c r="O2829" i="3"/>
  <c r="O2827" i="3"/>
  <c r="N2829" i="3"/>
  <c r="M2827" i="3"/>
  <c r="H4254" i="3"/>
  <c r="N2828" i="3"/>
  <c r="M2369" i="2"/>
  <c r="M2368" i="2"/>
  <c r="O2368" i="2"/>
  <c r="N2368" i="2"/>
  <c r="N2827" i="3"/>
  <c r="O2826" i="3"/>
  <c r="O2828" i="3"/>
  <c r="M2826" i="3"/>
  <c r="J2837" i="3"/>
  <c r="J2839" i="3"/>
  <c r="J2838" i="3"/>
  <c r="M2829" i="3"/>
  <c r="I2368" i="2"/>
  <c r="M2377" i="2"/>
  <c r="M2378" i="2"/>
  <c r="O2370" i="2"/>
  <c r="O2369" i="2"/>
  <c r="N2369" i="2"/>
  <c r="N2370" i="2"/>
  <c r="J2836" i="3" l="1"/>
  <c r="K2376" i="2" a="1"/>
  <c r="M2376" i="2"/>
  <c r="K2376" i="2" l="1"/>
  <c r="I2380" i="2" s="1"/>
  <c r="I2382" i="2"/>
  <c r="I2381" i="2"/>
  <c r="I2386" i="2" l="1"/>
  <c r="I2391" i="2"/>
  <c r="I2409" i="2" s="1"/>
  <c r="I2385" i="2"/>
  <c r="I2390" i="2"/>
  <c r="I2384" i="2"/>
  <c r="L2386" i="2" s="1"/>
  <c r="M2386" i="2" s="1"/>
  <c r="I2389" i="2"/>
  <c r="J2848" i="3" l="1"/>
  <c r="J2858" i="3"/>
  <c r="I2405" i="2"/>
  <c r="I2404" i="2"/>
  <c r="I2393" i="2"/>
  <c r="I2407" i="2"/>
  <c r="I2394" i="2"/>
  <c r="K2395" i="2"/>
  <c r="I2395" i="2"/>
  <c r="I2403" i="2"/>
  <c r="J2395" i="2"/>
  <c r="K2393" i="2"/>
  <c r="J2393" i="2"/>
  <c r="K2394" i="2"/>
  <c r="I2408" i="2"/>
  <c r="J2394" i="2"/>
  <c r="L2857" i="3" l="1"/>
  <c r="L2858" i="3"/>
  <c r="L2859" i="3"/>
  <c r="O2859" i="3"/>
  <c r="N2858" i="3"/>
  <c r="J2856" i="3"/>
  <c r="O2857" i="3"/>
  <c r="J2861" i="3"/>
  <c r="N2857" i="3"/>
  <c r="M2858" i="3"/>
  <c r="M2859" i="3"/>
  <c r="N2859" i="3"/>
  <c r="M2857" i="3"/>
  <c r="O2858" i="3"/>
  <c r="L2856" i="3"/>
  <c r="J2859" i="3"/>
  <c r="N2856" i="3"/>
  <c r="M2856" i="3"/>
  <c r="O2856" i="3"/>
  <c r="J2857" i="3"/>
  <c r="I2397" i="2"/>
  <c r="J2397" i="2" s="1"/>
  <c r="I2399" i="2" a="1"/>
  <c r="O2865" i="3" l="1"/>
  <c r="M2866" i="3"/>
  <c r="N2866" i="3"/>
  <c r="M2864" i="3"/>
  <c r="M2865" i="3"/>
  <c r="O2864" i="3"/>
  <c r="N2864" i="3"/>
  <c r="O2863" i="3"/>
  <c r="N2865" i="3"/>
  <c r="M2863" i="3"/>
  <c r="O2866" i="3"/>
  <c r="J2875" i="3"/>
  <c r="J2876" i="3"/>
  <c r="J2874" i="3"/>
  <c r="N2863" i="3"/>
  <c r="L2866" i="3"/>
  <c r="L2865" i="3"/>
  <c r="L2863" i="3"/>
  <c r="L2864" i="3"/>
  <c r="M2400" i="2"/>
  <c r="O2399" i="2"/>
  <c r="N2401" i="2"/>
  <c r="M2399" i="2"/>
  <c r="N2400" i="2"/>
  <c r="I2399" i="2"/>
  <c r="M2409" i="2"/>
  <c r="M2408" i="2"/>
  <c r="N2399" i="2"/>
  <c r="O2401" i="2"/>
  <c r="O2400" i="2"/>
  <c r="M2401" i="2"/>
  <c r="J2873" i="3" l="1"/>
  <c r="K2407" i="2" a="1"/>
  <c r="M2407" i="2"/>
  <c r="K2407" i="2" l="1"/>
  <c r="I2411" i="2" s="1"/>
  <c r="I2413" i="2"/>
  <c r="I2412" i="2"/>
  <c r="I2416" i="2" l="1"/>
  <c r="I2421" i="2"/>
  <c r="I2417" i="2"/>
  <c r="I2422" i="2"/>
  <c r="I2440" i="2" s="1"/>
  <c r="I2420" i="2"/>
  <c r="I2415" i="2"/>
  <c r="L2417" i="2" s="1"/>
  <c r="M2417" i="2" s="1"/>
  <c r="J2885" i="3" l="1"/>
  <c r="I2434" i="2"/>
  <c r="I2425" i="2"/>
  <c r="K2426" i="2"/>
  <c r="J2426" i="2"/>
  <c r="I2426" i="2"/>
  <c r="I2424" i="2"/>
  <c r="I2438" i="2"/>
  <c r="I2435" i="2"/>
  <c r="I2436" i="2"/>
  <c r="K2425" i="2"/>
  <c r="K2424" i="2"/>
  <c r="J2424" i="2"/>
  <c r="J2425" i="2"/>
  <c r="I2439" i="2"/>
  <c r="J2895" i="3" l="1"/>
  <c r="J2894" i="3"/>
  <c r="M2893" i="3"/>
  <c r="O2893" i="3"/>
  <c r="N2893" i="3"/>
  <c r="J2896" i="3"/>
  <c r="L2894" i="3"/>
  <c r="L2895" i="3"/>
  <c r="L2896" i="3"/>
  <c r="J2898" i="3"/>
  <c r="L2900" i="3" s="1"/>
  <c r="O2896" i="3"/>
  <c r="M2894" i="3"/>
  <c r="M2896" i="3"/>
  <c r="J2893" i="3"/>
  <c r="N2895" i="3"/>
  <c r="M2895" i="3"/>
  <c r="O2895" i="3"/>
  <c r="N2894" i="3"/>
  <c r="O2894" i="3"/>
  <c r="N2896" i="3"/>
  <c r="L2893" i="3"/>
  <c r="I2430" i="2" a="1"/>
  <c r="I2428" i="2"/>
  <c r="J2428" i="2" s="1"/>
  <c r="M2431" i="2" l="1"/>
  <c r="M2432" i="2"/>
  <c r="O2430" i="2"/>
  <c r="M2903" i="3"/>
  <c r="M2901" i="3"/>
  <c r="O2903" i="3"/>
  <c r="J2912" i="3"/>
  <c r="J2911" i="3"/>
  <c r="J2913" i="3"/>
  <c r="L2901" i="3"/>
  <c r="O2901" i="3"/>
  <c r="O2900" i="3"/>
  <c r="N2901" i="3"/>
  <c r="M2900" i="3"/>
  <c r="L2902" i="3"/>
  <c r="N2903" i="3"/>
  <c r="O2902" i="3"/>
  <c r="M2902" i="3"/>
  <c r="L2903" i="3"/>
  <c r="N2900" i="3"/>
  <c r="N2902" i="3"/>
  <c r="I2430" i="2"/>
  <c r="M2439" i="2"/>
  <c r="M2440" i="2"/>
  <c r="O2431" i="2"/>
  <c r="O2432" i="2"/>
  <c r="N2431" i="2"/>
  <c r="N2430" i="2"/>
  <c r="N2432" i="2"/>
  <c r="M2430" i="2"/>
  <c r="J2910" i="3" l="1"/>
  <c r="K2438" i="2" a="1"/>
  <c r="M2438" i="2"/>
  <c r="K2438" i="2" l="1"/>
  <c r="I2442" i="2" s="1"/>
  <c r="I2444" i="2"/>
  <c r="I2443" i="2"/>
  <c r="J2922" i="3" l="1"/>
  <c r="I2452" i="2"/>
  <c r="I2447" i="2"/>
  <c r="I2448" i="2"/>
  <c r="I2453" i="2"/>
  <c r="I2471" i="2" s="1"/>
  <c r="I2451" i="2"/>
  <c r="I2446" i="2"/>
  <c r="L2448" i="2" s="1"/>
  <c r="M2448" i="2" s="1"/>
  <c r="I2455" i="2" l="1"/>
  <c r="I2466" i="2"/>
  <c r="I2457" i="2"/>
  <c r="I2469" i="2"/>
  <c r="J2457" i="2"/>
  <c r="I2465" i="2"/>
  <c r="I2456" i="2"/>
  <c r="I2467" i="2"/>
  <c r="K2457" i="2"/>
  <c r="K2456" i="2"/>
  <c r="K2455" i="2"/>
  <c r="J2456" i="2"/>
  <c r="J2455" i="2"/>
  <c r="I2470" i="2"/>
  <c r="J2932" i="3" l="1"/>
  <c r="L2930" i="3"/>
  <c r="O2930" i="3"/>
  <c r="M2930" i="3"/>
  <c r="N2930" i="3"/>
  <c r="J2931" i="3"/>
  <c r="J2933" i="3"/>
  <c r="L2932" i="3"/>
  <c r="L2933" i="3"/>
  <c r="L2931" i="3"/>
  <c r="N2931" i="3"/>
  <c r="O2931" i="3"/>
  <c r="J2930" i="3"/>
  <c r="O2932" i="3"/>
  <c r="M2933" i="3"/>
  <c r="M2931" i="3"/>
  <c r="N2933" i="3"/>
  <c r="M2932" i="3"/>
  <c r="O2933" i="3"/>
  <c r="J2935" i="3"/>
  <c r="N2932" i="3"/>
  <c r="I2459" i="2"/>
  <c r="J2459" i="2" s="1"/>
  <c r="I2461" i="2" a="1"/>
  <c r="M2940" i="3" l="1"/>
  <c r="O2939" i="3"/>
  <c r="O2938" i="3"/>
  <c r="N2938" i="3"/>
  <c r="L2938" i="3"/>
  <c r="L2939" i="3"/>
  <c r="L2940" i="3"/>
  <c r="N2937" i="3"/>
  <c r="J2949" i="3"/>
  <c r="J2950" i="3"/>
  <c r="J2948" i="3"/>
  <c r="O2940" i="3"/>
  <c r="M2937" i="3"/>
  <c r="M2939" i="3"/>
  <c r="O2937" i="3"/>
  <c r="N2940" i="3"/>
  <c r="L2937" i="3"/>
  <c r="N2939" i="3"/>
  <c r="M2938" i="3"/>
  <c r="O2463" i="2"/>
  <c r="O2462" i="2"/>
  <c r="O2461" i="2"/>
  <c r="M2461" i="2"/>
  <c r="N2463" i="2"/>
  <c r="M2463" i="2"/>
  <c r="I2461" i="2"/>
  <c r="M2470" i="2"/>
  <c r="M2471" i="2"/>
  <c r="N2462" i="2"/>
  <c r="N2461" i="2"/>
  <c r="M2462" i="2"/>
  <c r="J2947" i="3" l="1"/>
  <c r="K2469" i="2" a="1"/>
  <c r="M2469" i="2"/>
  <c r="K2469" i="2" l="1"/>
  <c r="I2473" i="2" s="1"/>
  <c r="I2475" i="2"/>
  <c r="I2474" i="2"/>
  <c r="I2478" i="2" l="1"/>
  <c r="I2483" i="2"/>
  <c r="I2484" i="2"/>
  <c r="I2502" i="2" s="1"/>
  <c r="I2479" i="2"/>
  <c r="I2477" i="2"/>
  <c r="I2482" i="2"/>
  <c r="L2479" i="2" l="1"/>
  <c r="M2479" i="2" s="1"/>
  <c r="J2959" i="3"/>
  <c r="I2500" i="2"/>
  <c r="I2498" i="2"/>
  <c r="K2488" i="2"/>
  <c r="I2496" i="2"/>
  <c r="J2488" i="2"/>
  <c r="I2497" i="2"/>
  <c r="I2487" i="2"/>
  <c r="I2486" i="2"/>
  <c r="I2488" i="2"/>
  <c r="I2501" i="2"/>
  <c r="J2487" i="2"/>
  <c r="J2486" i="2"/>
  <c r="K2487" i="2"/>
  <c r="K2486" i="2"/>
  <c r="L2967" i="3" l="1"/>
  <c r="O2969" i="3"/>
  <c r="O2968" i="3"/>
  <c r="O2970" i="3"/>
  <c r="M2968" i="3"/>
  <c r="M2970" i="3"/>
  <c r="J2967" i="3"/>
  <c r="M2969" i="3"/>
  <c r="N2969" i="3"/>
  <c r="N2968" i="3"/>
  <c r="N2970" i="3"/>
  <c r="J2972" i="3"/>
  <c r="L2974" i="3" s="1"/>
  <c r="J2969" i="3"/>
  <c r="J2970" i="3"/>
  <c r="O2967" i="3"/>
  <c r="J2968" i="3"/>
  <c r="N2967" i="3"/>
  <c r="M2967" i="3"/>
  <c r="L2969" i="3"/>
  <c r="L2970" i="3"/>
  <c r="L2968" i="3"/>
  <c r="I2492" i="2" a="1"/>
  <c r="I2490" i="2"/>
  <c r="J2490" i="2" s="1"/>
  <c r="O2974" i="3" l="1"/>
  <c r="L2977" i="3"/>
  <c r="M2977" i="3"/>
  <c r="N2976" i="3"/>
  <c r="M2975" i="3"/>
  <c r="N2977" i="3"/>
  <c r="L2975" i="3"/>
  <c r="O2977" i="3"/>
  <c r="M2976" i="3"/>
  <c r="M2974" i="3"/>
  <c r="O2975" i="3"/>
  <c r="J2986" i="3"/>
  <c r="J2985" i="3"/>
  <c r="J2987" i="3"/>
  <c r="N2974" i="3"/>
  <c r="O2976" i="3"/>
  <c r="N2975" i="3"/>
  <c r="L2976" i="3"/>
  <c r="N2493" i="2"/>
  <c r="O2493" i="2"/>
  <c r="N2492" i="2"/>
  <c r="O2494" i="2"/>
  <c r="M2494" i="2"/>
  <c r="I2492" i="2"/>
  <c r="M2501" i="2"/>
  <c r="M2502" i="2"/>
  <c r="M2492" i="2"/>
  <c r="O2492" i="2"/>
  <c r="M2493" i="2"/>
  <c r="N2494" i="2"/>
  <c r="J2984" i="3" l="1"/>
  <c r="K2500" i="2" a="1"/>
  <c r="M2500" i="2"/>
  <c r="K2500" i="2" l="1"/>
  <c r="I2504" i="2" s="1"/>
  <c r="I2506" i="2"/>
  <c r="I2505" i="2"/>
  <c r="J2996" i="3" l="1"/>
  <c r="I2514" i="2"/>
  <c r="I2509" i="2"/>
  <c r="I2510" i="2"/>
  <c r="I2515" i="2"/>
  <c r="I2533" i="2" s="1"/>
  <c r="I2508" i="2"/>
  <c r="L2510" i="2" s="1"/>
  <c r="M2510" i="2" s="1"/>
  <c r="I2513" i="2"/>
  <c r="I2531" i="2" l="1"/>
  <c r="I2529" i="2"/>
  <c r="I2528" i="2"/>
  <c r="J2519" i="2"/>
  <c r="I2517" i="2"/>
  <c r="I2518" i="2"/>
  <c r="I2527" i="2"/>
  <c r="K2519" i="2"/>
  <c r="I2519" i="2"/>
  <c r="J2518" i="2"/>
  <c r="J2517" i="2"/>
  <c r="K2517" i="2"/>
  <c r="I2532" i="2"/>
  <c r="K2518" i="2"/>
  <c r="J3006" i="3" l="1"/>
  <c r="J3004" i="3"/>
  <c r="N3007" i="3"/>
  <c r="J3009" i="3"/>
  <c r="M3006" i="3"/>
  <c r="N3006" i="3"/>
  <c r="O3006" i="3"/>
  <c r="M3005" i="3"/>
  <c r="N3005" i="3"/>
  <c r="O3005" i="3"/>
  <c r="O3007" i="3"/>
  <c r="M3007" i="3"/>
  <c r="J3007" i="3"/>
  <c r="J3005" i="3"/>
  <c r="N3004" i="3"/>
  <c r="M3004" i="3"/>
  <c r="O3004" i="3"/>
  <c r="L3007" i="3"/>
  <c r="L3005" i="3"/>
  <c r="L3006" i="3"/>
  <c r="L3004" i="3"/>
  <c r="I2521" i="2"/>
  <c r="J2521" i="2" s="1"/>
  <c r="I2523" i="2" a="1"/>
  <c r="N3013" i="3" l="1"/>
  <c r="O3013" i="3"/>
  <c r="L3011" i="3"/>
  <c r="M3014" i="3"/>
  <c r="O3012" i="3"/>
  <c r="N3012" i="3"/>
  <c r="N3011" i="3"/>
  <c r="O3014" i="3"/>
  <c r="M3012" i="3"/>
  <c r="M3013" i="3"/>
  <c r="L3013" i="3"/>
  <c r="L3012" i="3"/>
  <c r="L3014" i="3"/>
  <c r="N3014" i="3"/>
  <c r="O3011" i="3"/>
  <c r="M3011" i="3"/>
  <c r="J3023" i="3"/>
  <c r="J3022" i="3"/>
  <c r="J3024" i="3"/>
  <c r="N2525" i="2"/>
  <c r="M2523" i="2"/>
  <c r="O2524" i="2"/>
  <c r="I2523" i="2"/>
  <c r="M2532" i="2"/>
  <c r="M2533" i="2"/>
  <c r="O2525" i="2"/>
  <c r="N2524" i="2"/>
  <c r="O2523" i="2"/>
  <c r="N2523" i="2"/>
  <c r="M2525" i="2"/>
  <c r="M2524" i="2"/>
  <c r="J3021" i="3" l="1"/>
  <c r="K2531" i="2" a="1"/>
  <c r="M2531" i="2"/>
  <c r="I2536" i="2" l="1"/>
  <c r="K2531" i="2"/>
  <c r="I2535" i="2" s="1"/>
  <c r="I2537" i="2"/>
  <c r="I2541" i="2" l="1"/>
  <c r="I2546" i="2"/>
  <c r="I2564" i="2" s="1"/>
  <c r="I2544" i="2"/>
  <c r="I2539" i="2"/>
  <c r="I2540" i="2"/>
  <c r="I2545" i="2"/>
  <c r="J3033" i="3" l="1"/>
  <c r="I2563" i="2"/>
  <c r="K2549" i="2"/>
  <c r="J2549" i="2"/>
  <c r="J2548" i="2"/>
  <c r="K2548" i="2"/>
  <c r="L2541" i="2"/>
  <c r="M2541" i="2" s="1"/>
  <c r="I2560" i="2"/>
  <c r="I2550" i="2"/>
  <c r="K2550" i="2"/>
  <c r="I2548" i="2"/>
  <c r="I2558" i="2"/>
  <c r="I2562" i="2"/>
  <c r="I2559" i="2"/>
  <c r="I2549" i="2"/>
  <c r="J2550" i="2"/>
  <c r="L3041" i="3" l="1"/>
  <c r="J3042" i="3"/>
  <c r="O3041" i="3"/>
  <c r="M3041" i="3"/>
  <c r="N3041" i="3"/>
  <c r="J3044" i="3"/>
  <c r="M3043" i="3"/>
  <c r="N3042" i="3"/>
  <c r="J3041" i="3"/>
  <c r="O3043" i="3"/>
  <c r="N3044" i="3"/>
  <c r="O3044" i="3"/>
  <c r="M3042" i="3"/>
  <c r="O3042" i="3"/>
  <c r="J3046" i="3"/>
  <c r="M3044" i="3"/>
  <c r="N3043" i="3"/>
  <c r="L3044" i="3"/>
  <c r="L3043" i="3"/>
  <c r="L3042" i="3"/>
  <c r="J3043" i="3"/>
  <c r="I2554" i="2" a="1"/>
  <c r="I2552" i="2"/>
  <c r="J2552" i="2" s="1"/>
  <c r="O2554" i="2" l="1"/>
  <c r="N2554" i="2"/>
  <c r="M3049" i="3"/>
  <c r="N3051" i="3"/>
  <c r="O3050" i="3"/>
  <c r="N3049" i="3"/>
  <c r="L3049" i="3"/>
  <c r="L3050" i="3"/>
  <c r="L3051" i="3"/>
  <c r="O3051" i="3"/>
  <c r="M3050" i="3"/>
  <c r="N3048" i="3"/>
  <c r="M3048" i="3"/>
  <c r="N3050" i="3"/>
  <c r="M3051" i="3"/>
  <c r="J3059" i="3"/>
  <c r="J3061" i="3"/>
  <c r="J3060" i="3"/>
  <c r="O3048" i="3"/>
  <c r="L3048" i="3"/>
  <c r="O3049" i="3"/>
  <c r="O2556" i="2"/>
  <c r="N2555" i="2"/>
  <c r="M2556" i="2"/>
  <c r="N2556" i="2"/>
  <c r="M2555" i="2"/>
  <c r="I2554" i="2"/>
  <c r="M2564" i="2"/>
  <c r="M2563" i="2"/>
  <c r="O2555" i="2"/>
  <c r="M2554" i="2"/>
  <c r="J3058" i="3" l="1"/>
  <c r="K2562" i="2" a="1"/>
  <c r="M2562" i="2"/>
  <c r="K2562" i="2" l="1"/>
  <c r="I2566" i="2" s="1"/>
  <c r="I2568" i="2"/>
  <c r="I2567" i="2"/>
  <c r="J3070" i="3" l="1"/>
  <c r="I2571" i="2"/>
  <c r="I2576" i="2"/>
  <c r="I2577" i="2"/>
  <c r="I2595" i="2" s="1"/>
  <c r="I2572" i="2"/>
  <c r="I2570" i="2"/>
  <c r="L2572" i="2" s="1"/>
  <c r="M2572" i="2" s="1"/>
  <c r="I2575" i="2"/>
  <c r="I2580" i="2" l="1"/>
  <c r="I2591" i="2"/>
  <c r="I2590" i="2"/>
  <c r="I2589" i="2"/>
  <c r="I2579" i="2"/>
  <c r="I2581" i="2"/>
  <c r="I2593" i="2"/>
  <c r="K2581" i="2"/>
  <c r="J2581" i="2"/>
  <c r="K2580" i="2"/>
  <c r="I2594" i="2"/>
  <c r="J2580" i="2"/>
  <c r="J2579" i="2"/>
  <c r="K2579" i="2"/>
  <c r="L3078" i="3" l="1"/>
  <c r="M3080" i="3"/>
  <c r="J3083" i="3"/>
  <c r="L3085" i="3" s="1"/>
  <c r="N3080" i="3"/>
  <c r="M3081" i="3"/>
  <c r="J3078" i="3"/>
  <c r="M3079" i="3"/>
  <c r="O3080" i="3"/>
  <c r="N3081" i="3"/>
  <c r="N3079" i="3"/>
  <c r="O3081" i="3"/>
  <c r="O3079" i="3"/>
  <c r="L3080" i="3"/>
  <c r="L3079" i="3"/>
  <c r="L3081" i="3"/>
  <c r="J3080" i="3"/>
  <c r="O3078" i="3"/>
  <c r="N3078" i="3"/>
  <c r="J3079" i="3"/>
  <c r="M3078" i="3"/>
  <c r="J3081" i="3"/>
  <c r="I2583" i="2"/>
  <c r="J2583" i="2" s="1"/>
  <c r="I2585" i="2" a="1"/>
  <c r="M3086" i="3" l="1"/>
  <c r="M3085" i="3"/>
  <c r="M3088" i="3"/>
  <c r="M2587" i="2"/>
  <c r="M2586" i="2"/>
  <c r="L3087" i="3"/>
  <c r="L3086" i="3"/>
  <c r="O3086" i="3"/>
  <c r="O3088" i="3"/>
  <c r="N3086" i="3"/>
  <c r="N3088" i="3"/>
  <c r="O3087" i="3"/>
  <c r="N3087" i="3"/>
  <c r="N3085" i="3"/>
  <c r="O3085" i="3"/>
  <c r="J3096" i="3"/>
  <c r="J3097" i="3"/>
  <c r="J3098" i="3"/>
  <c r="M3087" i="3"/>
  <c r="L3088" i="3"/>
  <c r="O2587" i="2"/>
  <c r="I2585" i="2"/>
  <c r="M2594" i="2"/>
  <c r="M2595" i="2"/>
  <c r="N2587" i="2"/>
  <c r="O2585" i="2"/>
  <c r="N2585" i="2"/>
  <c r="O2586" i="2"/>
  <c r="N2586" i="2"/>
  <c r="M2585" i="2"/>
  <c r="J3095" i="3" l="1"/>
  <c r="K2593" i="2" a="1"/>
  <c r="M2593" i="2"/>
  <c r="K2593" i="2" l="1"/>
  <c r="I2597" i="2" s="1"/>
  <c r="I2599" i="2"/>
  <c r="I2598" i="2"/>
  <c r="J3107" i="3" l="1"/>
  <c r="I2608" i="2"/>
  <c r="I2626" i="2" s="1"/>
  <c r="I2603" i="2"/>
  <c r="I2602" i="2"/>
  <c r="I2607" i="2"/>
  <c r="I2601" i="2"/>
  <c r="L2603" i="2" s="1"/>
  <c r="M2603" i="2" s="1"/>
  <c r="I2606" i="2"/>
  <c r="I2624" i="2" l="1"/>
  <c r="I2622" i="2"/>
  <c r="I2620" i="2"/>
  <c r="I2610" i="2"/>
  <c r="I2621" i="2"/>
  <c r="K2612" i="2"/>
  <c r="J2612" i="2"/>
  <c r="I2611" i="2"/>
  <c r="I2612" i="2"/>
  <c r="I2625" i="2"/>
  <c r="J2611" i="2"/>
  <c r="J2610" i="2"/>
  <c r="K2611" i="2"/>
  <c r="K2610" i="2"/>
  <c r="M3115" i="3" l="1"/>
  <c r="N3115" i="3"/>
  <c r="J3116" i="3"/>
  <c r="O3115" i="3"/>
  <c r="L3115" i="3"/>
  <c r="J3117" i="3"/>
  <c r="N3117" i="3"/>
  <c r="J3120" i="3"/>
  <c r="J3115" i="3"/>
  <c r="M3117" i="3"/>
  <c r="M3116" i="3"/>
  <c r="O3118" i="3"/>
  <c r="O3117" i="3"/>
  <c r="M3118" i="3"/>
  <c r="M3125" i="3" s="1"/>
  <c r="N3118" i="3"/>
  <c r="N3116" i="3"/>
  <c r="O3116" i="3"/>
  <c r="J3118" i="3"/>
  <c r="L3117" i="3"/>
  <c r="L3116" i="3"/>
  <c r="L3118" i="3"/>
  <c r="I2616" i="2" a="1"/>
  <c r="I2614" i="2"/>
  <c r="J2614" i="2" s="1"/>
  <c r="O3124" i="3" l="1"/>
  <c r="N2616" i="2"/>
  <c r="O2616" i="2"/>
  <c r="O3125" i="3"/>
  <c r="N3125" i="3"/>
  <c r="M3123" i="3"/>
  <c r="N3124" i="3"/>
  <c r="J3134" i="3"/>
  <c r="J3135" i="3"/>
  <c r="J3133" i="3"/>
  <c r="M3124" i="3"/>
  <c r="L3124" i="3"/>
  <c r="L3125" i="3"/>
  <c r="L3122" i="3"/>
  <c r="O3122" i="3"/>
  <c r="L3123" i="3"/>
  <c r="O3123" i="3"/>
  <c r="N3122" i="3"/>
  <c r="N3123" i="3"/>
  <c r="M3122" i="3"/>
  <c r="M2617" i="2"/>
  <c r="O2617" i="2"/>
  <c r="N2617" i="2"/>
  <c r="I2616" i="2"/>
  <c r="M2625" i="2"/>
  <c r="M2626" i="2"/>
  <c r="O2618" i="2"/>
  <c r="M2618" i="2"/>
  <c r="N2618" i="2"/>
  <c r="M2616" i="2"/>
  <c r="J3132" i="3" l="1"/>
  <c r="K2624" i="2" a="1"/>
  <c r="M2624" i="2"/>
  <c r="K2624" i="2" l="1"/>
  <c r="I2628" i="2" s="1"/>
  <c r="I2630" i="2"/>
  <c r="I2629" i="2"/>
  <c r="J3144" i="3" l="1"/>
  <c r="I2633" i="2"/>
  <c r="I2638" i="2"/>
  <c r="I2634" i="2"/>
  <c r="I2639" i="2"/>
  <c r="I2657" i="2" s="1"/>
  <c r="I2632" i="2"/>
  <c r="L2634" i="2" s="1"/>
  <c r="M2634" i="2" s="1"/>
  <c r="I2637" i="2"/>
  <c r="I2651" i="2" l="1"/>
  <c r="K2643" i="2"/>
  <c r="I2643" i="2"/>
  <c r="I2653" i="2"/>
  <c r="I2642" i="2"/>
  <c r="I2641" i="2"/>
  <c r="I2655" i="2"/>
  <c r="J2643" i="2"/>
  <c r="I2652" i="2"/>
  <c r="K2641" i="2"/>
  <c r="K2642" i="2"/>
  <c r="J2641" i="2"/>
  <c r="J2642" i="2"/>
  <c r="I2656" i="2"/>
  <c r="L3152" i="3" l="1"/>
  <c r="O3152" i="3"/>
  <c r="M3152" i="3"/>
  <c r="J3153" i="3"/>
  <c r="N3152" i="3"/>
  <c r="J3154" i="3"/>
  <c r="J3155" i="3"/>
  <c r="M3155" i="3"/>
  <c r="O3153" i="3"/>
  <c r="N3154" i="3"/>
  <c r="J3152" i="3"/>
  <c r="M3153" i="3"/>
  <c r="N3153" i="3"/>
  <c r="N3155" i="3"/>
  <c r="O3155" i="3"/>
  <c r="O3154" i="3"/>
  <c r="M3154" i="3"/>
  <c r="J3157" i="3"/>
  <c r="L3155" i="3"/>
  <c r="L3153" i="3"/>
  <c r="L3154" i="3"/>
  <c r="I2647" i="2" a="1"/>
  <c r="I2645" i="2"/>
  <c r="J2645" i="2" s="1"/>
  <c r="L3161" i="3" l="1"/>
  <c r="L3159" i="3"/>
  <c r="N3160" i="3"/>
  <c r="M3160" i="3"/>
  <c r="N3161" i="3"/>
  <c r="O3160" i="3"/>
  <c r="M3162" i="3"/>
  <c r="L3160" i="3"/>
  <c r="L3162" i="3"/>
  <c r="J3170" i="3"/>
  <c r="J3172" i="3"/>
  <c r="J3171" i="3"/>
  <c r="M3161" i="3"/>
  <c r="N3159" i="3"/>
  <c r="O3161" i="3"/>
  <c r="O3162" i="3"/>
  <c r="M3159" i="3"/>
  <c r="N3162" i="3"/>
  <c r="O3159" i="3"/>
  <c r="O2647" i="2"/>
  <c r="N2649" i="2"/>
  <c r="N2647" i="2"/>
  <c r="I2647" i="2"/>
  <c r="M2656" i="2"/>
  <c r="M2657" i="2"/>
  <c r="O2648" i="2"/>
  <c r="M2649" i="2"/>
  <c r="O2649" i="2"/>
  <c r="M2648" i="2"/>
  <c r="N2648" i="2"/>
  <c r="M2647" i="2"/>
  <c r="J3169" i="3" l="1"/>
  <c r="K2655" i="2" a="1"/>
  <c r="M2655" i="2"/>
  <c r="I2660" i="2" l="1"/>
  <c r="K2655" i="2"/>
  <c r="I2659" i="2" s="1"/>
  <c r="I2661" i="2"/>
  <c r="I2665" i="2" l="1"/>
  <c r="I2670" i="2"/>
  <c r="I2688" i="2" s="1"/>
  <c r="I2668" i="2"/>
  <c r="I2663" i="2"/>
  <c r="I2664" i="2"/>
  <c r="I2669" i="2"/>
  <c r="J3181" i="3" l="1"/>
  <c r="J2673" i="2"/>
  <c r="J2672" i="2"/>
  <c r="K2672" i="2"/>
  <c r="I2687" i="2"/>
  <c r="L2665" i="2"/>
  <c r="M2665" i="2" s="1"/>
  <c r="K2673" i="2"/>
  <c r="I2684" i="2"/>
  <c r="I2674" i="2"/>
  <c r="I2672" i="2"/>
  <c r="I2686" i="2"/>
  <c r="J2674" i="2"/>
  <c r="K2674" i="2"/>
  <c r="I2682" i="2"/>
  <c r="I2673" i="2"/>
  <c r="I2683" i="2"/>
  <c r="L3191" i="3" l="1"/>
  <c r="L3192" i="3"/>
  <c r="L3190" i="3"/>
  <c r="N3189" i="3"/>
  <c r="M3189" i="3"/>
  <c r="O3189" i="3"/>
  <c r="J3190" i="3"/>
  <c r="J3191" i="3"/>
  <c r="J3192" i="3"/>
  <c r="L3189" i="3"/>
  <c r="M3191" i="3"/>
  <c r="N3191" i="3"/>
  <c r="J3194" i="3"/>
  <c r="M3192" i="3"/>
  <c r="J3189" i="3"/>
  <c r="N3190" i="3"/>
  <c r="M3190" i="3"/>
  <c r="N3192" i="3"/>
  <c r="O3192" i="3"/>
  <c r="O3191" i="3"/>
  <c r="O3190" i="3"/>
  <c r="I2676" i="2"/>
  <c r="J2676" i="2" s="1"/>
  <c r="I2678" i="2" a="1"/>
  <c r="O2678" i="2" l="1"/>
  <c r="M3199" i="3"/>
  <c r="N3198" i="3"/>
  <c r="O3196" i="3"/>
  <c r="O3199" i="3"/>
  <c r="O3198" i="3"/>
  <c r="N3199" i="3"/>
  <c r="M3198" i="3"/>
  <c r="O3197" i="3"/>
  <c r="M3197" i="3"/>
  <c r="L3197" i="3"/>
  <c r="L3196" i="3"/>
  <c r="M3196" i="3"/>
  <c r="N3197" i="3"/>
  <c r="L3199" i="3"/>
  <c r="J3209" i="3"/>
  <c r="J3208" i="3"/>
  <c r="J3207" i="3"/>
  <c r="N3196" i="3"/>
  <c r="L3198" i="3"/>
  <c r="I2678" i="2"/>
  <c r="M2687" i="2"/>
  <c r="M2688" i="2"/>
  <c r="N2679" i="2"/>
  <c r="N2680" i="2"/>
  <c r="O2679" i="2"/>
  <c r="M2678" i="2"/>
  <c r="N2678" i="2"/>
  <c r="M2680" i="2"/>
  <c r="O2680" i="2"/>
  <c r="M2679" i="2"/>
  <c r="J3206" i="3" l="1"/>
  <c r="K2686" i="2" a="1"/>
  <c r="M2686" i="2"/>
  <c r="K2686" i="2" l="1"/>
  <c r="I2690" i="2" s="1"/>
  <c r="I2692" i="2"/>
  <c r="I2691" i="2"/>
  <c r="J3218" i="3" l="1"/>
  <c r="I2695" i="2"/>
  <c r="I2700" i="2"/>
  <c r="I2696" i="2"/>
  <c r="I2701" i="2"/>
  <c r="I2719" i="2" s="1"/>
  <c r="I2694" i="2"/>
  <c r="L2696" i="2" s="1"/>
  <c r="M2696" i="2" s="1"/>
  <c r="I2699" i="2"/>
  <c r="K2703" i="2" l="1"/>
  <c r="I2718" i="2"/>
  <c r="K2704" i="2"/>
  <c r="J2703" i="2"/>
  <c r="J2704" i="2"/>
  <c r="I2703" i="2"/>
  <c r="I2705" i="2"/>
  <c r="K2705" i="2"/>
  <c r="I2713" i="2"/>
  <c r="I2704" i="2"/>
  <c r="J2705" i="2"/>
  <c r="I2715" i="2"/>
  <c r="I2714" i="2"/>
  <c r="I2717" i="2"/>
  <c r="J3229" i="3" l="1"/>
  <c r="L3227" i="3"/>
  <c r="L3228" i="3"/>
  <c r="L3229" i="3"/>
  <c r="M3227" i="3"/>
  <c r="O3228" i="3"/>
  <c r="O3227" i="3"/>
  <c r="N3229" i="3"/>
  <c r="J3231" i="3"/>
  <c r="M3229" i="3"/>
  <c r="M3228" i="3"/>
  <c r="J3226" i="3"/>
  <c r="O3229" i="3"/>
  <c r="N3228" i="3"/>
  <c r="N3227" i="3"/>
  <c r="L3226" i="3"/>
  <c r="J3228" i="3"/>
  <c r="O3226" i="3"/>
  <c r="J3227" i="3"/>
  <c r="M3226" i="3"/>
  <c r="N3226" i="3"/>
  <c r="I2709" i="2" a="1"/>
  <c r="I2707" i="2"/>
  <c r="J2707" i="2" s="1"/>
  <c r="M3235" i="3" l="1"/>
  <c r="N3235" i="3"/>
  <c r="N3234" i="3"/>
  <c r="O3236" i="3"/>
  <c r="O3235" i="3"/>
  <c r="M3236" i="3"/>
  <c r="O3234" i="3"/>
  <c r="M3234" i="3"/>
  <c r="O3233" i="3"/>
  <c r="L3236" i="3"/>
  <c r="J3244" i="3"/>
  <c r="J3246" i="3"/>
  <c r="J3245" i="3"/>
  <c r="N3233" i="3"/>
  <c r="L3235" i="3"/>
  <c r="N3236" i="3"/>
  <c r="L3234" i="3"/>
  <c r="M3233" i="3"/>
  <c r="L3233" i="3"/>
  <c r="N2711" i="2"/>
  <c r="I2709" i="2"/>
  <c r="M2718" i="2"/>
  <c r="M2719" i="2"/>
  <c r="N2710" i="2"/>
  <c r="O2709" i="2"/>
  <c r="N2709" i="2"/>
  <c r="O2711" i="2"/>
  <c r="M2711" i="2"/>
  <c r="O2710" i="2"/>
  <c r="M2709" i="2"/>
  <c r="M2710" i="2"/>
  <c r="J3243" i="3" l="1"/>
  <c r="K2717" i="2" a="1"/>
  <c r="M2717" i="2"/>
  <c r="K2717" i="2" l="1"/>
  <c r="I2721" i="2" s="1"/>
  <c r="I2723" i="2"/>
  <c r="I2722" i="2"/>
  <c r="I2732" i="2" l="1"/>
  <c r="I2750" i="2" s="1"/>
  <c r="I2727" i="2"/>
  <c r="I2731" i="2"/>
  <c r="I2726" i="2"/>
  <c r="I2725" i="2"/>
  <c r="L2727" i="2" s="1"/>
  <c r="M2727" i="2" s="1"/>
  <c r="I2730" i="2"/>
  <c r="J3255" i="3" l="1"/>
  <c r="I2735" i="2"/>
  <c r="I2746" i="2"/>
  <c r="J2736" i="2"/>
  <c r="I2734" i="2"/>
  <c r="K2736" i="2"/>
  <c r="I2744" i="2"/>
  <c r="I2748" i="2"/>
  <c r="I2745" i="2"/>
  <c r="I2736" i="2"/>
  <c r="K2734" i="2"/>
  <c r="K2735" i="2"/>
  <c r="J2734" i="2"/>
  <c r="I2749" i="2"/>
  <c r="J2735" i="2"/>
  <c r="J3264" i="3" l="1"/>
  <c r="O3263" i="3"/>
  <c r="N3263" i="3"/>
  <c r="M3263" i="3"/>
  <c r="L3266" i="3"/>
  <c r="L3265" i="3"/>
  <c r="L3264" i="3"/>
  <c r="L3263" i="3"/>
  <c r="J3265" i="3"/>
  <c r="N3265" i="3"/>
  <c r="M3265" i="3"/>
  <c r="O3265" i="3"/>
  <c r="O3266" i="3"/>
  <c r="M3264" i="3"/>
  <c r="J3268" i="3"/>
  <c r="M3266" i="3"/>
  <c r="J3263" i="3"/>
  <c r="N3264" i="3"/>
  <c r="N3266" i="3"/>
  <c r="O3264" i="3"/>
  <c r="J3266" i="3"/>
  <c r="I2740" i="2" a="1"/>
  <c r="I2738" i="2"/>
  <c r="J2738" i="2" s="1"/>
  <c r="M3271" i="3" l="1"/>
  <c r="L3272" i="3"/>
  <c r="O3273" i="3"/>
  <c r="O3271" i="3"/>
  <c r="L3273" i="3"/>
  <c r="M3272" i="3"/>
  <c r="N3273" i="3"/>
  <c r="M3270" i="3"/>
  <c r="N3272" i="3"/>
  <c r="L3271" i="3"/>
  <c r="N3271" i="3"/>
  <c r="N3270" i="3"/>
  <c r="O3272" i="3"/>
  <c r="L3270" i="3"/>
  <c r="O3270" i="3"/>
  <c r="J3282" i="3"/>
  <c r="J3283" i="3"/>
  <c r="J3281" i="3"/>
  <c r="M3273" i="3"/>
  <c r="N2741" i="2"/>
  <c r="O2742" i="2"/>
  <c r="M2740" i="2"/>
  <c r="M2742" i="2"/>
  <c r="N2742" i="2"/>
  <c r="N2740" i="2"/>
  <c r="I2740" i="2"/>
  <c r="M2749" i="2"/>
  <c r="M2750" i="2"/>
  <c r="O2741" i="2"/>
  <c r="O2740" i="2"/>
  <c r="M2741" i="2"/>
  <c r="J3280" i="3" l="1"/>
  <c r="K2748" i="2" a="1"/>
  <c r="M2748" i="2"/>
  <c r="K2748" i="2" l="1"/>
  <c r="I2752" i="2" s="1"/>
  <c r="I2754" i="2"/>
  <c r="I2753" i="2"/>
  <c r="J3292" i="3" l="1"/>
  <c r="I2757" i="2"/>
  <c r="I2762" i="2"/>
  <c r="I2758" i="2"/>
  <c r="I2763" i="2"/>
  <c r="I2781" i="2" s="1"/>
  <c r="I2761" i="2"/>
  <c r="I2756" i="2"/>
  <c r="L2758" i="2" s="1"/>
  <c r="M2758" i="2" s="1"/>
  <c r="I2779" i="2" l="1"/>
  <c r="I2777" i="2"/>
  <c r="I2766" i="2"/>
  <c r="K2767" i="2"/>
  <c r="I2775" i="2"/>
  <c r="I2776" i="2"/>
  <c r="J2767" i="2"/>
  <c r="I2765" i="2"/>
  <c r="I2767" i="2"/>
  <c r="J2766" i="2"/>
  <c r="I2780" i="2"/>
  <c r="K2765" i="2"/>
  <c r="J2765" i="2"/>
  <c r="K2766" i="2"/>
  <c r="L3300" i="3" l="1"/>
  <c r="J3303" i="3"/>
  <c r="J3300" i="3"/>
  <c r="N3303" i="3"/>
  <c r="M3302" i="3"/>
  <c r="J3305" i="3"/>
  <c r="N3302" i="3"/>
  <c r="O3302" i="3"/>
  <c r="M3301" i="3"/>
  <c r="O3301" i="3"/>
  <c r="N3301" i="3"/>
  <c r="M3303" i="3"/>
  <c r="O3303" i="3"/>
  <c r="J3301" i="3"/>
  <c r="N3300" i="3"/>
  <c r="M3300" i="3"/>
  <c r="O3300" i="3"/>
  <c r="J3302" i="3"/>
  <c r="L3301" i="3"/>
  <c r="L3302" i="3"/>
  <c r="L3303" i="3"/>
  <c r="I2771" i="2" a="1"/>
  <c r="I2769" i="2"/>
  <c r="J2769" i="2" s="1"/>
  <c r="M3310" i="3" l="1"/>
  <c r="O3308" i="3"/>
  <c r="N3307" i="3"/>
  <c r="O3310" i="3"/>
  <c r="N3308" i="3"/>
  <c r="O3309" i="3"/>
  <c r="M3308" i="3"/>
  <c r="L3310" i="3"/>
  <c r="J3319" i="3"/>
  <c r="J3320" i="3"/>
  <c r="J3318" i="3"/>
  <c r="L3309" i="3"/>
  <c r="M3309" i="3"/>
  <c r="N3310" i="3"/>
  <c r="L3308" i="3"/>
  <c r="O3307" i="3"/>
  <c r="N3309" i="3"/>
  <c r="M3307" i="3"/>
  <c r="L3307" i="3"/>
  <c r="M2772" i="2"/>
  <c r="M2771" i="2"/>
  <c r="N2772" i="2"/>
  <c r="I2771" i="2"/>
  <c r="M2780" i="2"/>
  <c r="M2781" i="2"/>
  <c r="O2772" i="2"/>
  <c r="N2773" i="2"/>
  <c r="O2771" i="2"/>
  <c r="M2773" i="2"/>
  <c r="O2773" i="2"/>
  <c r="N2771" i="2"/>
  <c r="J3317" i="3" l="1"/>
  <c r="K2779" i="2" a="1"/>
  <c r="M2779" i="2"/>
  <c r="K2779" i="2" l="1"/>
  <c r="I2783" i="2" s="1"/>
  <c r="I2785" i="2"/>
  <c r="I2784" i="2"/>
  <c r="I2788" i="2" l="1"/>
  <c r="I2793" i="2"/>
  <c r="I2794" i="2"/>
  <c r="I2812" i="2" s="1"/>
  <c r="I2789" i="2"/>
  <c r="I2787" i="2"/>
  <c r="L2789" i="2" s="1"/>
  <c r="M2789" i="2" s="1"/>
  <c r="I2792" i="2"/>
  <c r="J3329" i="3" l="1"/>
  <c r="J2797" i="2"/>
  <c r="K2796" i="2"/>
  <c r="J2796" i="2"/>
  <c r="K2797" i="2"/>
  <c r="I2811" i="2"/>
  <c r="I2807" i="2"/>
  <c r="I2806" i="2"/>
  <c r="J2798" i="2"/>
  <c r="I2798" i="2"/>
  <c r="I2810" i="2"/>
  <c r="I2808" i="2"/>
  <c r="I2797" i="2"/>
  <c r="I2796" i="2"/>
  <c r="K2798" i="2"/>
  <c r="J3339" i="3" l="1"/>
  <c r="O3339" i="3"/>
  <c r="J3337" i="3"/>
  <c r="M3340" i="3"/>
  <c r="N3338" i="3"/>
  <c r="M3339" i="3"/>
  <c r="N3339" i="3"/>
  <c r="O3338" i="3"/>
  <c r="M3338" i="3"/>
  <c r="N3340" i="3"/>
  <c r="O3340" i="3"/>
  <c r="J3342" i="3"/>
  <c r="L3337" i="3"/>
  <c r="L3340" i="3"/>
  <c r="L3338" i="3"/>
  <c r="L3339" i="3"/>
  <c r="J3340" i="3"/>
  <c r="M3337" i="3"/>
  <c r="N3337" i="3"/>
  <c r="J3338" i="3"/>
  <c r="O3337" i="3"/>
  <c r="I2802" i="2" a="1"/>
  <c r="I2800" i="2"/>
  <c r="J2800" i="2" s="1"/>
  <c r="L3344" i="3" l="1"/>
  <c r="M3345" i="3"/>
  <c r="M3346" i="3"/>
  <c r="N3346" i="3"/>
  <c r="N3345" i="3"/>
  <c r="N3347" i="3"/>
  <c r="M3347" i="3"/>
  <c r="O3344" i="3"/>
  <c r="N3344" i="3"/>
  <c r="L3347" i="3"/>
  <c r="O3347" i="3"/>
  <c r="L3346" i="3"/>
  <c r="O3346" i="3"/>
  <c r="J3355" i="3"/>
  <c r="J3357" i="3"/>
  <c r="J3356" i="3"/>
  <c r="O3345" i="3"/>
  <c r="M3344" i="3"/>
  <c r="L3345" i="3"/>
  <c r="I2802" i="2"/>
  <c r="M2811" i="2"/>
  <c r="M2812" i="2"/>
  <c r="N2803" i="2"/>
  <c r="O2804" i="2"/>
  <c r="N2802" i="2"/>
  <c r="N2804" i="2"/>
  <c r="M2804" i="2"/>
  <c r="M2802" i="2"/>
  <c r="O2803" i="2"/>
  <c r="O2802" i="2"/>
  <c r="M2803" i="2"/>
  <c r="J3354" i="3" l="1"/>
  <c r="K2810" i="2" a="1"/>
  <c r="M2810" i="2"/>
  <c r="I2815" i="2" l="1"/>
  <c r="K2810" i="2"/>
  <c r="I2814" i="2" s="1"/>
  <c r="I2816" i="2"/>
  <c r="J3366" i="3" l="1"/>
  <c r="I2825" i="2"/>
  <c r="I2843" i="2" s="1"/>
  <c r="I2820" i="2"/>
  <c r="I2818" i="2"/>
  <c r="I2823" i="2"/>
  <c r="I2824" i="2"/>
  <c r="I2819" i="2"/>
  <c r="L2820" i="2" l="1"/>
  <c r="M2820" i="2" s="1"/>
  <c r="K2828" i="2"/>
  <c r="I2827" i="2"/>
  <c r="K2829" i="2"/>
  <c r="I2837" i="2"/>
  <c r="I2829" i="2"/>
  <c r="I2841" i="2"/>
  <c r="I2839" i="2"/>
  <c r="I2828" i="2"/>
  <c r="I2838" i="2"/>
  <c r="J2829" i="2"/>
  <c r="J2827" i="2"/>
  <c r="J2828" i="2"/>
  <c r="I2842" i="2"/>
  <c r="K2827" i="2"/>
  <c r="J3376" i="3" l="1"/>
  <c r="J3375" i="3"/>
  <c r="M3374" i="3"/>
  <c r="O3374" i="3"/>
  <c r="N3374" i="3"/>
  <c r="L3377" i="3"/>
  <c r="L3376" i="3"/>
  <c r="L3375" i="3"/>
  <c r="J3377" i="3"/>
  <c r="M3377" i="3"/>
  <c r="J3379" i="3"/>
  <c r="N3376" i="3"/>
  <c r="M3375" i="3"/>
  <c r="M3376" i="3"/>
  <c r="N3377" i="3"/>
  <c r="N3375" i="3"/>
  <c r="J3374" i="3"/>
  <c r="O3375" i="3"/>
  <c r="O3377" i="3"/>
  <c r="O3376" i="3"/>
  <c r="L3374" i="3"/>
  <c r="I2833" i="2" a="1"/>
  <c r="I2831" i="2"/>
  <c r="J2831" i="2" s="1"/>
  <c r="M3383" i="3" l="1"/>
  <c r="N3383" i="3"/>
  <c r="L3381" i="3"/>
  <c r="O3381" i="3"/>
  <c r="M3382" i="3"/>
  <c r="L3382" i="3"/>
  <c r="N3381" i="3"/>
  <c r="M3381" i="3"/>
  <c r="O3382" i="3"/>
  <c r="L3384" i="3"/>
  <c r="M3384" i="3"/>
  <c r="L3383" i="3"/>
  <c r="O3383" i="3"/>
  <c r="O3384" i="3"/>
  <c r="N3382" i="3"/>
  <c r="J3393" i="3"/>
  <c r="J3392" i="3"/>
  <c r="J3394" i="3"/>
  <c r="N3384" i="3"/>
  <c r="O2834" i="2"/>
  <c r="N2834" i="2"/>
  <c r="O2835" i="2"/>
  <c r="M2835" i="2"/>
  <c r="M2833" i="2"/>
  <c r="I2833" i="2"/>
  <c r="M2843" i="2"/>
  <c r="M2842" i="2"/>
  <c r="O2833" i="2"/>
  <c r="N2835" i="2"/>
  <c r="M2834" i="2"/>
  <c r="N2833" i="2"/>
  <c r="J3391" i="3" l="1"/>
  <c r="K2841" i="2" a="1"/>
  <c r="M2841" i="2"/>
  <c r="K2841" i="2" l="1"/>
  <c r="I2845" i="2" s="1"/>
  <c r="I2847" i="2"/>
  <c r="I2846" i="2"/>
  <c r="I2851" i="2" l="1"/>
  <c r="I2856" i="2"/>
  <c r="I2874" i="2" s="1"/>
  <c r="I2850" i="2"/>
  <c r="I2855" i="2"/>
  <c r="I2854" i="2"/>
  <c r="I2849" i="2"/>
  <c r="L2851" i="2" s="1"/>
  <c r="M2851" i="2" s="1"/>
  <c r="J3403" i="3" l="1"/>
  <c r="I2870" i="2"/>
  <c r="I2860" i="2"/>
  <c r="I2868" i="2"/>
  <c r="I2859" i="2"/>
  <c r="I2872" i="2"/>
  <c r="J2860" i="2"/>
  <c r="I2858" i="2"/>
  <c r="K2860" i="2"/>
  <c r="I2869" i="2"/>
  <c r="I2873" i="2"/>
  <c r="K2859" i="2"/>
  <c r="J2858" i="2"/>
  <c r="J2859" i="2"/>
  <c r="K2858" i="2"/>
  <c r="L3411" i="3" l="1"/>
  <c r="M3414" i="3"/>
  <c r="O3414" i="3"/>
  <c r="O3413" i="3"/>
  <c r="N3414" i="3"/>
  <c r="M3413" i="3"/>
  <c r="J3411" i="3"/>
  <c r="J3416" i="3"/>
  <c r="L3418" i="3" s="1"/>
  <c r="M3412" i="3"/>
  <c r="N3412" i="3"/>
  <c r="N3413" i="3"/>
  <c r="O3412" i="3"/>
  <c r="J3414" i="3"/>
  <c r="O3411" i="3"/>
  <c r="M3411" i="3"/>
  <c r="N3411" i="3"/>
  <c r="J3412" i="3"/>
  <c r="J3413" i="3"/>
  <c r="L3414" i="3"/>
  <c r="L3413" i="3"/>
  <c r="L3412" i="3"/>
  <c r="I2864" i="2" a="1"/>
  <c r="I2862" i="2"/>
  <c r="J2862" i="2" s="1"/>
  <c r="O3419" i="3" l="1"/>
  <c r="N3419" i="3"/>
  <c r="N3420" i="3"/>
  <c r="J3430" i="3"/>
  <c r="J3431" i="3"/>
  <c r="J3429" i="3"/>
  <c r="O3420" i="3"/>
  <c r="M3419" i="3"/>
  <c r="N3421" i="3"/>
  <c r="O3421" i="3"/>
  <c r="M3420" i="3"/>
  <c r="N3418" i="3"/>
  <c r="M3421" i="3"/>
  <c r="L3419" i="3"/>
  <c r="L3421" i="3"/>
  <c r="M3418" i="3"/>
  <c r="L3420" i="3"/>
  <c r="O3418" i="3"/>
  <c r="O2866" i="2"/>
  <c r="M2866" i="2"/>
  <c r="N2866" i="2"/>
  <c r="M2865" i="2"/>
  <c r="I2864" i="2"/>
  <c r="M2873" i="2"/>
  <c r="M2874" i="2"/>
  <c r="O2865" i="2"/>
  <c r="M2864" i="2"/>
  <c r="O2864" i="2"/>
  <c r="N2865" i="2"/>
  <c r="N2864" i="2"/>
  <c r="J3428" i="3" l="1"/>
  <c r="K2872" i="2" a="1"/>
  <c r="M2872" i="2"/>
  <c r="I2877" i="2" l="1"/>
  <c r="K2872" i="2"/>
  <c r="I2876" i="2" s="1"/>
  <c r="I2878" i="2"/>
  <c r="J3440" i="3" l="1"/>
  <c r="I2882" i="2"/>
  <c r="I2887" i="2"/>
  <c r="I2905" i="2" s="1"/>
  <c r="I2880" i="2"/>
  <c r="I2885" i="2"/>
  <c r="I2886" i="2"/>
  <c r="I2881" i="2"/>
  <c r="I2904" i="2" l="1"/>
  <c r="K2890" i="2"/>
  <c r="J2890" i="2"/>
  <c r="K2889" i="2"/>
  <c r="J2889" i="2"/>
  <c r="I2903" i="2"/>
  <c r="J2891" i="2"/>
  <c r="I2891" i="2"/>
  <c r="I2889" i="2"/>
  <c r="I2901" i="2"/>
  <c r="I2900" i="2"/>
  <c r="I2899" i="2"/>
  <c r="K2891" i="2"/>
  <c r="I2890" i="2"/>
  <c r="L2882" i="2"/>
  <c r="M2882" i="2" s="1"/>
  <c r="L3448" i="3" l="1"/>
  <c r="J3449" i="3"/>
  <c r="M3448" i="3"/>
  <c r="O3448" i="3"/>
  <c r="N3448" i="3"/>
  <c r="J3450" i="3"/>
  <c r="L3449" i="3"/>
  <c r="L3450" i="3"/>
  <c r="L3451" i="3"/>
  <c r="N3449" i="3"/>
  <c r="M3451" i="3"/>
  <c r="M3449" i="3"/>
  <c r="J3453" i="3"/>
  <c r="L3455" i="3" s="1"/>
  <c r="N3450" i="3"/>
  <c r="O3451" i="3"/>
  <c r="M3450" i="3"/>
  <c r="O3450" i="3"/>
  <c r="O3449" i="3"/>
  <c r="J3448" i="3"/>
  <c r="N3451" i="3"/>
  <c r="J3451" i="3"/>
  <c r="I2895" i="2" a="1"/>
  <c r="I2893" i="2"/>
  <c r="J2893" i="2" s="1"/>
  <c r="O2895" i="2" l="1"/>
  <c r="N2895" i="2"/>
  <c r="M2895" i="2"/>
  <c r="M2897" i="2"/>
  <c r="M2896" i="2"/>
  <c r="M3457" i="3"/>
  <c r="N3457" i="3"/>
  <c r="O3458" i="3"/>
  <c r="M3456" i="3"/>
  <c r="L3457" i="3"/>
  <c r="N3458" i="3"/>
  <c r="N3455" i="3"/>
  <c r="L3458" i="3"/>
  <c r="O3455" i="3"/>
  <c r="J3468" i="3"/>
  <c r="J3466" i="3"/>
  <c r="J3467" i="3"/>
  <c r="M3455" i="3"/>
  <c r="M3458" i="3"/>
  <c r="L3456" i="3"/>
  <c r="O3456" i="3"/>
  <c r="N3456" i="3"/>
  <c r="O3457" i="3"/>
  <c r="N2897" i="2"/>
  <c r="I2895" i="2"/>
  <c r="M2904" i="2"/>
  <c r="M2905" i="2"/>
  <c r="O2896" i="2"/>
  <c r="O2897" i="2"/>
  <c r="N2896" i="2"/>
  <c r="J3465" i="3" l="1"/>
  <c r="K2903" i="2" a="1"/>
  <c r="M2903" i="2"/>
  <c r="K2903" i="2" l="1"/>
  <c r="I2907" i="2" s="1"/>
  <c r="I2909" i="2"/>
  <c r="I2908" i="2"/>
  <c r="I2918" i="2" l="1"/>
  <c r="I2936" i="2" s="1"/>
  <c r="I2913" i="2"/>
  <c r="I2912" i="2"/>
  <c r="I2917" i="2"/>
  <c r="I2911" i="2"/>
  <c r="L2913" i="2" s="1"/>
  <c r="M2913" i="2" s="1"/>
  <c r="I2916" i="2"/>
  <c r="J3477" i="3" l="1"/>
  <c r="K2920" i="2"/>
  <c r="J2920" i="2"/>
  <c r="I2935" i="2"/>
  <c r="K2921" i="2"/>
  <c r="J2921" i="2"/>
  <c r="I2930" i="2"/>
  <c r="I2920" i="2"/>
  <c r="I2932" i="2"/>
  <c r="K2922" i="2"/>
  <c r="J2922" i="2"/>
  <c r="I2921" i="2"/>
  <c r="I2934" i="2"/>
  <c r="I2931" i="2"/>
  <c r="I2922" i="2"/>
  <c r="L3485" i="3" l="1"/>
  <c r="L3488" i="3"/>
  <c r="L3487" i="3"/>
  <c r="L3486" i="3"/>
  <c r="J3487" i="3"/>
  <c r="O3487" i="3"/>
  <c r="N3487" i="3"/>
  <c r="O3486" i="3"/>
  <c r="J3490" i="3"/>
  <c r="M3486" i="3"/>
  <c r="M3488" i="3"/>
  <c r="J3485" i="3"/>
  <c r="M3487" i="3"/>
  <c r="N3486" i="3"/>
  <c r="N3488" i="3"/>
  <c r="O3488" i="3"/>
  <c r="N3485" i="3"/>
  <c r="J3486" i="3"/>
  <c r="O3485" i="3"/>
  <c r="M3485" i="3"/>
  <c r="J3488" i="3"/>
  <c r="I2926" i="2" a="1"/>
  <c r="I2924" i="2"/>
  <c r="J2924" i="2" s="1"/>
  <c r="M2927" i="2" l="1"/>
  <c r="M2928" i="2"/>
  <c r="O2926" i="2"/>
  <c r="N3493" i="3"/>
  <c r="M3495" i="3"/>
  <c r="M3494" i="3"/>
  <c r="O3493" i="3"/>
  <c r="M3493" i="3"/>
  <c r="O3494" i="3"/>
  <c r="N3492" i="3"/>
  <c r="L3493" i="3"/>
  <c r="N3494" i="3"/>
  <c r="O3492" i="3"/>
  <c r="L3494" i="3"/>
  <c r="M3492" i="3"/>
  <c r="O3495" i="3"/>
  <c r="L3495" i="3"/>
  <c r="J3505" i="3"/>
  <c r="J3503" i="3"/>
  <c r="J3504" i="3"/>
  <c r="N3495" i="3"/>
  <c r="L3492" i="3"/>
  <c r="I2926" i="2"/>
  <c r="M2935" i="2"/>
  <c r="M2936" i="2"/>
  <c r="O2928" i="2"/>
  <c r="N2926" i="2"/>
  <c r="N2928" i="2"/>
  <c r="M2926" i="2"/>
  <c r="O2927" i="2"/>
  <c r="N2927" i="2"/>
  <c r="J3502" i="3" l="1"/>
  <c r="K2934" i="2" a="1"/>
  <c r="M2934" i="2"/>
  <c r="I2939" i="2" l="1"/>
  <c r="K2934" i="2"/>
  <c r="I2938" i="2" s="1"/>
  <c r="I2940" i="2"/>
  <c r="J3514" i="3" l="1"/>
  <c r="I2949" i="2"/>
  <c r="I2967" i="2" s="1"/>
  <c r="I2944" i="2"/>
  <c r="I2947" i="2"/>
  <c r="I2942" i="2"/>
  <c r="I2943" i="2"/>
  <c r="I2948" i="2"/>
  <c r="L2944" i="2" l="1"/>
  <c r="M2944" i="2" s="1"/>
  <c r="I2963" i="2"/>
  <c r="I2962" i="2"/>
  <c r="J2953" i="2"/>
  <c r="I2961" i="2"/>
  <c r="I2952" i="2"/>
  <c r="I2951" i="2"/>
  <c r="I2965" i="2"/>
  <c r="K2953" i="2"/>
  <c r="I2953" i="2"/>
  <c r="I2966" i="2"/>
  <c r="J2952" i="2"/>
  <c r="K2951" i="2"/>
  <c r="J2951" i="2"/>
  <c r="K2952" i="2"/>
  <c r="J3524" i="3" l="1"/>
  <c r="L3522" i="3"/>
  <c r="L3525" i="3"/>
  <c r="L3523" i="3"/>
  <c r="L3524" i="3"/>
  <c r="M3522" i="3"/>
  <c r="N3522" i="3"/>
  <c r="O3522" i="3"/>
  <c r="J3523" i="3"/>
  <c r="J3525" i="3"/>
  <c r="N3524" i="3"/>
  <c r="O3524" i="3"/>
  <c r="M3523" i="3"/>
  <c r="J3522" i="3"/>
  <c r="O3525" i="3"/>
  <c r="M3525" i="3"/>
  <c r="J3527" i="3"/>
  <c r="N3525" i="3"/>
  <c r="O3523" i="3"/>
  <c r="M3524" i="3"/>
  <c r="N3523" i="3"/>
  <c r="I2957" i="2" a="1"/>
  <c r="I2955" i="2"/>
  <c r="J2955" i="2" s="1"/>
  <c r="N3530" i="3" l="1"/>
  <c r="M3529" i="3"/>
  <c r="M3531" i="3"/>
  <c r="O3530" i="3"/>
  <c r="M3530" i="3"/>
  <c r="O3531" i="3"/>
  <c r="O3529" i="3"/>
  <c r="N3531" i="3"/>
  <c r="N3529" i="3"/>
  <c r="N3532" i="3"/>
  <c r="L3531" i="3"/>
  <c r="J3541" i="3"/>
  <c r="J3540" i="3"/>
  <c r="J3542" i="3"/>
  <c r="L3530" i="3"/>
  <c r="M3532" i="3"/>
  <c r="L3532" i="3"/>
  <c r="O3532" i="3"/>
  <c r="L3529" i="3"/>
  <c r="M2958" i="2"/>
  <c r="O2958" i="2"/>
  <c r="N2959" i="2"/>
  <c r="M2957" i="2"/>
  <c r="N2958" i="2"/>
  <c r="M2959" i="2"/>
  <c r="O2957" i="2"/>
  <c r="I2957" i="2"/>
  <c r="M2966" i="2"/>
  <c r="M2967" i="2"/>
  <c r="O2959" i="2"/>
  <c r="N2957" i="2"/>
  <c r="J3539" i="3" l="1"/>
  <c r="K2965" i="2" a="1"/>
  <c r="M2965" i="2"/>
  <c r="K2965" i="2" l="1"/>
  <c r="I2969" i="2" s="1"/>
  <c r="I2971" i="2"/>
  <c r="I2970" i="2"/>
  <c r="I2975" i="2" l="1"/>
  <c r="I2980" i="2"/>
  <c r="I2998" i="2" s="1"/>
  <c r="I2974" i="2"/>
  <c r="I2979" i="2"/>
  <c r="I2973" i="2"/>
  <c r="L2975" i="2" s="1"/>
  <c r="M2975" i="2" s="1"/>
  <c r="I2978" i="2"/>
  <c r="J3551" i="3" l="1"/>
  <c r="I2984" i="2"/>
  <c r="I2996" i="2"/>
  <c r="J2984" i="2"/>
  <c r="K2984" i="2"/>
  <c r="I2983" i="2"/>
  <c r="I2982" i="2"/>
  <c r="I2994" i="2"/>
  <c r="I2993" i="2"/>
  <c r="I2992" i="2"/>
  <c r="I2997" i="2"/>
  <c r="J2983" i="2"/>
  <c r="K2982" i="2"/>
  <c r="K2983" i="2"/>
  <c r="J2982" i="2"/>
  <c r="L3560" i="3" l="1"/>
  <c r="L3561" i="3"/>
  <c r="L3562" i="3"/>
  <c r="J3561" i="3"/>
  <c r="L3559" i="3"/>
  <c r="N3559" i="3"/>
  <c r="O3559" i="3"/>
  <c r="J3560" i="3"/>
  <c r="M3559" i="3"/>
  <c r="J3562" i="3"/>
  <c r="M3562" i="3"/>
  <c r="M3569" i="3" s="1"/>
  <c r="J3559" i="3"/>
  <c r="N3562" i="3"/>
  <c r="N3569" i="3" s="1"/>
  <c r="O3561" i="3"/>
  <c r="O3560" i="3"/>
  <c r="N3561" i="3"/>
  <c r="M3560" i="3"/>
  <c r="N3560" i="3"/>
  <c r="M3561" i="3"/>
  <c r="J3564" i="3"/>
  <c r="O3562" i="3"/>
  <c r="I2986" i="2"/>
  <c r="J2986" i="2" s="1"/>
  <c r="I2988" i="2" a="1"/>
  <c r="M3566" i="3" l="1"/>
  <c r="J3579" i="3"/>
  <c r="J3577" i="3"/>
  <c r="J3578" i="3"/>
  <c r="L3566" i="3"/>
  <c r="N3567" i="3"/>
  <c r="M3567" i="3"/>
  <c r="L3569" i="3"/>
  <c r="N3566" i="3"/>
  <c r="N3568" i="3"/>
  <c r="L3568" i="3"/>
  <c r="O3569" i="3"/>
  <c r="M3568" i="3"/>
  <c r="O3567" i="3"/>
  <c r="L3567" i="3"/>
  <c r="O3566" i="3"/>
  <c r="O3568" i="3"/>
  <c r="I2988" i="2"/>
  <c r="M2997" i="2"/>
  <c r="M2998" i="2"/>
  <c r="N2989" i="2"/>
  <c r="N2990" i="2"/>
  <c r="M2990" i="2"/>
  <c r="O2989" i="2"/>
  <c r="N2988" i="2"/>
  <c r="M2989" i="2"/>
  <c r="O2990" i="2"/>
  <c r="O2988" i="2"/>
  <c r="M2988" i="2"/>
  <c r="J3576" i="3" l="1"/>
  <c r="K2996" i="2" a="1"/>
  <c r="M2996" i="2"/>
  <c r="K2996" i="2" l="1"/>
  <c r="I3000" i="2" s="1"/>
  <c r="I3002" i="2"/>
  <c r="I3001" i="2"/>
  <c r="J3588" i="3" l="1"/>
  <c r="I3005" i="2"/>
  <c r="I3010" i="2"/>
  <c r="I3011" i="2"/>
  <c r="I3029" i="2" s="1"/>
  <c r="I3006" i="2"/>
  <c r="I3004" i="2"/>
  <c r="L3006" i="2" s="1"/>
  <c r="M3006" i="2" s="1"/>
  <c r="I3009" i="2"/>
  <c r="I3015" i="2" l="1"/>
  <c r="I3025" i="2"/>
  <c r="I3014" i="2"/>
  <c r="K3015" i="2"/>
  <c r="I3013" i="2"/>
  <c r="I3027" i="2"/>
  <c r="I3023" i="2"/>
  <c r="I3024" i="2"/>
  <c r="J3015" i="2"/>
  <c r="K3013" i="2"/>
  <c r="K3014" i="2"/>
  <c r="J3013" i="2"/>
  <c r="I3028" i="2"/>
  <c r="J3014" i="2"/>
  <c r="J3601" i="3" l="1"/>
  <c r="O3598" i="3"/>
  <c r="M3598" i="3"/>
  <c r="M3599" i="3"/>
  <c r="M3606" i="3" s="1"/>
  <c r="M3597" i="3"/>
  <c r="M3604" i="3" s="1"/>
  <c r="O3599" i="3"/>
  <c r="O3606" i="3" s="1"/>
  <c r="J3596" i="3"/>
  <c r="O3597" i="3"/>
  <c r="N3598" i="3"/>
  <c r="N3599" i="3"/>
  <c r="N3597" i="3"/>
  <c r="L3598" i="3"/>
  <c r="L3597" i="3"/>
  <c r="L3599" i="3"/>
  <c r="N3596" i="3"/>
  <c r="J3597" i="3"/>
  <c r="O3596" i="3"/>
  <c r="M3596" i="3"/>
  <c r="J3598" i="3"/>
  <c r="J3599" i="3"/>
  <c r="L3596" i="3"/>
  <c r="L3603" i="3" s="1"/>
  <c r="I3017" i="2"/>
  <c r="J3017" i="2" s="1"/>
  <c r="I3019" i="2" a="1"/>
  <c r="M3603" i="3" l="1"/>
  <c r="O3603" i="3"/>
  <c r="M3605" i="3"/>
  <c r="L3604" i="3"/>
  <c r="N3606" i="3"/>
  <c r="N3603" i="3"/>
  <c r="L3605" i="3"/>
  <c r="N3605" i="3"/>
  <c r="L3606" i="3"/>
  <c r="N3604" i="3"/>
  <c r="O3604" i="3"/>
  <c r="O3605" i="3"/>
  <c r="J3615" i="3"/>
  <c r="J3616" i="3"/>
  <c r="J3614" i="3"/>
  <c r="O3021" i="2"/>
  <c r="O3020" i="2"/>
  <c r="N3021" i="2"/>
  <c r="O3019" i="2"/>
  <c r="N3019" i="2"/>
  <c r="I3019" i="2"/>
  <c r="M3028" i="2"/>
  <c r="M3029" i="2"/>
  <c r="N3020" i="2"/>
  <c r="M3021" i="2"/>
  <c r="M3020" i="2"/>
  <c r="M3019" i="2"/>
  <c r="J3613" i="3" l="1"/>
  <c r="K3027" i="2" a="1"/>
  <c r="M3027" i="2"/>
  <c r="K3027" i="2" l="1"/>
  <c r="I3031" i="2" s="1"/>
  <c r="I3033" i="2"/>
  <c r="I3032" i="2"/>
  <c r="I3036" i="2" l="1"/>
  <c r="I3041" i="2"/>
  <c r="I3042" i="2"/>
  <c r="I3060" i="2" s="1"/>
  <c r="I3037" i="2"/>
  <c r="I3035" i="2"/>
  <c r="I3040" i="2"/>
  <c r="L3037" i="2" l="1"/>
  <c r="M3037" i="2" s="1"/>
  <c r="J3625" i="3"/>
  <c r="J3635" i="3"/>
  <c r="K3045" i="2"/>
  <c r="J3044" i="2"/>
  <c r="K3044" i="2"/>
  <c r="I3059" i="2"/>
  <c r="J3045" i="2"/>
  <c r="I3054" i="2"/>
  <c r="I3058" i="2"/>
  <c r="I3056" i="2"/>
  <c r="I3046" i="2"/>
  <c r="I3044" i="2"/>
  <c r="K3046" i="2"/>
  <c r="I3055" i="2"/>
  <c r="I3045" i="2"/>
  <c r="J3046" i="2"/>
  <c r="J3636" i="3" l="1"/>
  <c r="L3634" i="3"/>
  <c r="L3636" i="3"/>
  <c r="L3635" i="3"/>
  <c r="O3634" i="3"/>
  <c r="J3638" i="3"/>
  <c r="N3635" i="3"/>
  <c r="N3634" i="3"/>
  <c r="N3636" i="3"/>
  <c r="O3635" i="3"/>
  <c r="J3633" i="3"/>
  <c r="M3634" i="3"/>
  <c r="M3641" i="3" s="1"/>
  <c r="M3635" i="3"/>
  <c r="M3642" i="3" s="1"/>
  <c r="M3636" i="3"/>
  <c r="M3643" i="3" s="1"/>
  <c r="O3636" i="3"/>
  <c r="M3633" i="3"/>
  <c r="O3633" i="3"/>
  <c r="J3634" i="3"/>
  <c r="N3633" i="3"/>
  <c r="L3633" i="3"/>
  <c r="I3050" i="2" a="1"/>
  <c r="I3048" i="2"/>
  <c r="J3048" i="2" s="1"/>
  <c r="O3050" i="2" l="1"/>
  <c r="N3050" i="2"/>
  <c r="O3643" i="3"/>
  <c r="N3641" i="3"/>
  <c r="O3642" i="3"/>
  <c r="N3643" i="3"/>
  <c r="N3642" i="3"/>
  <c r="L3640" i="3"/>
  <c r="O3641" i="3"/>
  <c r="L3642" i="3"/>
  <c r="O3640" i="3"/>
  <c r="L3643" i="3"/>
  <c r="M3640" i="3"/>
  <c r="L3641" i="3"/>
  <c r="J3653" i="3"/>
  <c r="J3651" i="3"/>
  <c r="J3652" i="3"/>
  <c r="N3640" i="3"/>
  <c r="M3050" i="2"/>
  <c r="I3050" i="2"/>
  <c r="M3059" i="2"/>
  <c r="M3060" i="2"/>
  <c r="M3052" i="2"/>
  <c r="O3052" i="2"/>
  <c r="N3052" i="2"/>
  <c r="O3051" i="2"/>
  <c r="M3051" i="2"/>
  <c r="N3051" i="2"/>
  <c r="J3650" i="3" l="1"/>
  <c r="K3058" i="2" a="1"/>
  <c r="M3058" i="2"/>
  <c r="I3063" i="2" l="1"/>
  <c r="K3058" i="2"/>
  <c r="I3062" i="2" s="1"/>
  <c r="I3064" i="2"/>
  <c r="J3662" i="3" l="1"/>
  <c r="I3071" i="2"/>
  <c r="I3066" i="2"/>
  <c r="I3073" i="2"/>
  <c r="I3091" i="2" s="1"/>
  <c r="I3068" i="2"/>
  <c r="I3067" i="2"/>
  <c r="I3072" i="2"/>
  <c r="L3068" i="2" l="1"/>
  <c r="M3068" i="2" s="1"/>
  <c r="K3075" i="2"/>
  <c r="K3076" i="2"/>
  <c r="J3075" i="2"/>
  <c r="I3090" i="2"/>
  <c r="J3076" i="2"/>
  <c r="I3086" i="2"/>
  <c r="I3076" i="2"/>
  <c r="I3075" i="2"/>
  <c r="I3087" i="2"/>
  <c r="K3077" i="2"/>
  <c r="J3077" i="2"/>
  <c r="I3077" i="2"/>
  <c r="I3089" i="2"/>
  <c r="I3085" i="2"/>
  <c r="N3671" i="3" l="1"/>
  <c r="J3675" i="3"/>
  <c r="N3672" i="3"/>
  <c r="O3673" i="3"/>
  <c r="M3672" i="3"/>
  <c r="O3672" i="3"/>
  <c r="O3679" i="3" s="1"/>
  <c r="N3673" i="3"/>
  <c r="M3673" i="3"/>
  <c r="O3671" i="3"/>
  <c r="M3671" i="3"/>
  <c r="J3670" i="3"/>
  <c r="M3670" i="3"/>
  <c r="N3670" i="3"/>
  <c r="O3670" i="3"/>
  <c r="J3671" i="3"/>
  <c r="J3672" i="3"/>
  <c r="L3673" i="3"/>
  <c r="L3672" i="3"/>
  <c r="L3671" i="3"/>
  <c r="L3670" i="3"/>
  <c r="J3673" i="3"/>
  <c r="I3081" i="2" a="1"/>
  <c r="I3079" i="2"/>
  <c r="J3079" i="2" s="1"/>
  <c r="M3679" i="3" l="1"/>
  <c r="L3677" i="3"/>
  <c r="N3680" i="3"/>
  <c r="L3679" i="3"/>
  <c r="M3677" i="3"/>
  <c r="M3678" i="3"/>
  <c r="O3677" i="3"/>
  <c r="O3678" i="3"/>
  <c r="N3677" i="3"/>
  <c r="M3680" i="3"/>
  <c r="O3680" i="3"/>
  <c r="L3678" i="3"/>
  <c r="N3679" i="3"/>
  <c r="L3680" i="3"/>
  <c r="N3678" i="3"/>
  <c r="J3689" i="3"/>
  <c r="J3690" i="3"/>
  <c r="J3688" i="3"/>
  <c r="N3082" i="2"/>
  <c r="O3083" i="2"/>
  <c r="N3083" i="2"/>
  <c r="M3083" i="2"/>
  <c r="O3081" i="2"/>
  <c r="I3081" i="2"/>
  <c r="M3090" i="2"/>
  <c r="M3091" i="2"/>
  <c r="O3082" i="2"/>
  <c r="M3082" i="2"/>
  <c r="N3081" i="2"/>
  <c r="M3081" i="2"/>
  <c r="J3687" i="3" l="1"/>
  <c r="K3089" i="2" a="1"/>
  <c r="M3089" i="2"/>
  <c r="K3089" i="2" l="1"/>
  <c r="I3093" i="2" s="1"/>
  <c r="I3095" i="2"/>
  <c r="I3094" i="2"/>
  <c r="J3699" i="3" l="1"/>
  <c r="I3104" i="2"/>
  <c r="I3122" i="2" s="1"/>
  <c r="I3099" i="2"/>
  <c r="I3098" i="2"/>
  <c r="I3103" i="2"/>
  <c r="I3102" i="2"/>
  <c r="I3097" i="2"/>
  <c r="L3099" i="2" s="1"/>
  <c r="M3099" i="2" s="1"/>
  <c r="I3120" i="2" l="1"/>
  <c r="I3117" i="2"/>
  <c r="I3116" i="2"/>
  <c r="J3108" i="2"/>
  <c r="I3107" i="2"/>
  <c r="I3118" i="2"/>
  <c r="I3108" i="2"/>
  <c r="K3108" i="2"/>
  <c r="I3106" i="2"/>
  <c r="J3107" i="2"/>
  <c r="J3106" i="2"/>
  <c r="I3121" i="2"/>
  <c r="K3107" i="2"/>
  <c r="K3106" i="2"/>
  <c r="J3708" i="3" l="1"/>
  <c r="O3707" i="3"/>
  <c r="M3707" i="3"/>
  <c r="N3707" i="3"/>
  <c r="J3709" i="3"/>
  <c r="L3709" i="3"/>
  <c r="L3710" i="3"/>
  <c r="L3708" i="3"/>
  <c r="L3707" i="3"/>
  <c r="J3710" i="3"/>
  <c r="M3709" i="3"/>
  <c r="N3710" i="3"/>
  <c r="N3709" i="3"/>
  <c r="N3708" i="3"/>
  <c r="O3710" i="3"/>
  <c r="O3709" i="3"/>
  <c r="J3707" i="3"/>
  <c r="M3710" i="3"/>
  <c r="M3708" i="3"/>
  <c r="J3712" i="3"/>
  <c r="O3708" i="3"/>
  <c r="I3112" i="2" a="1"/>
  <c r="I3110" i="2"/>
  <c r="J3110" i="2" s="1"/>
  <c r="N3717" i="3" l="1"/>
  <c r="N3715" i="3"/>
  <c r="N3716" i="3"/>
  <c r="M3716" i="3"/>
  <c r="O3717" i="3"/>
  <c r="L3715" i="3"/>
  <c r="L3717" i="3"/>
  <c r="L3714" i="3"/>
  <c r="O3715" i="3"/>
  <c r="L3716" i="3"/>
  <c r="M3715" i="3"/>
  <c r="M3717" i="3"/>
  <c r="N3714" i="3"/>
  <c r="M3714" i="3"/>
  <c r="J3726" i="3"/>
  <c r="J3725" i="3"/>
  <c r="J3727" i="3"/>
  <c r="O3714" i="3"/>
  <c r="O3716" i="3"/>
  <c r="N3113" i="2"/>
  <c r="O3113" i="2"/>
  <c r="M3113" i="2"/>
  <c r="M3112" i="2"/>
  <c r="O3114" i="2"/>
  <c r="M3114" i="2"/>
  <c r="I3112" i="2"/>
  <c r="M3121" i="2"/>
  <c r="M3122" i="2"/>
  <c r="O3112" i="2"/>
  <c r="N3114" i="2"/>
  <c r="N3112" i="2"/>
  <c r="J3724" i="3" l="1"/>
  <c r="K3120" i="2" a="1"/>
  <c r="M3120" i="2"/>
  <c r="K3120" i="2" l="1"/>
  <c r="I3124" i="2" s="1"/>
  <c r="I3126" i="2"/>
  <c r="I3125" i="2"/>
  <c r="J3736" i="3" l="1"/>
  <c r="I3135" i="2"/>
  <c r="I3153" i="2" s="1"/>
  <c r="I3130" i="2"/>
  <c r="I3134" i="2"/>
  <c r="I3129" i="2"/>
  <c r="I3128" i="2"/>
  <c r="L3130" i="2" s="1"/>
  <c r="M3130" i="2" s="1"/>
  <c r="I3133" i="2"/>
  <c r="J3138" i="2" l="1"/>
  <c r="I3152" i="2"/>
  <c r="K3138" i="2"/>
  <c r="J3137" i="2"/>
  <c r="K3137" i="2"/>
  <c r="I3149" i="2"/>
  <c r="J3139" i="2"/>
  <c r="K3139" i="2"/>
  <c r="I3147" i="2"/>
  <c r="I3139" i="2"/>
  <c r="I3151" i="2"/>
  <c r="I3148" i="2"/>
  <c r="I3138" i="2"/>
  <c r="I3137" i="2"/>
  <c r="J3744" i="3" l="1"/>
  <c r="N3745" i="3"/>
  <c r="O3746" i="3"/>
  <c r="N3747" i="3"/>
  <c r="N3746" i="3"/>
  <c r="O3745" i="3"/>
  <c r="M3746" i="3"/>
  <c r="M3747" i="3"/>
  <c r="O3747" i="3"/>
  <c r="M3745" i="3"/>
  <c r="J3749" i="3"/>
  <c r="J3747" i="3"/>
  <c r="L3744" i="3"/>
  <c r="J3746" i="3"/>
  <c r="L3747" i="3"/>
  <c r="L3745" i="3"/>
  <c r="L3746" i="3"/>
  <c r="J3745" i="3"/>
  <c r="O3744" i="3"/>
  <c r="N3744" i="3"/>
  <c r="M3744" i="3"/>
  <c r="I3143" i="2" a="1"/>
  <c r="I3141" i="2"/>
  <c r="J3141" i="2" s="1"/>
  <c r="M3143" i="2" l="1"/>
  <c r="M3145" i="2"/>
  <c r="M3144" i="2"/>
  <c r="L3754" i="3"/>
  <c r="L3751" i="3"/>
  <c r="N3751" i="3"/>
  <c r="N3753" i="3"/>
  <c r="M3754" i="3"/>
  <c r="O3751" i="3"/>
  <c r="N3754" i="3"/>
  <c r="M3752" i="3"/>
  <c r="O3753" i="3"/>
  <c r="O3754" i="3"/>
  <c r="M3751" i="3"/>
  <c r="N3752" i="3"/>
  <c r="O3752" i="3"/>
  <c r="L3753" i="3"/>
  <c r="M3753" i="3"/>
  <c r="L3752" i="3"/>
  <c r="J3762" i="3"/>
  <c r="J3763" i="3"/>
  <c r="J3764" i="3"/>
  <c r="O3143" i="2"/>
  <c r="O3145" i="2"/>
  <c r="N3143" i="2"/>
  <c r="O3144" i="2"/>
  <c r="I3143" i="2"/>
  <c r="M3152" i="2"/>
  <c r="M3153" i="2"/>
  <c r="N3145" i="2"/>
  <c r="N3144" i="2"/>
  <c r="J3761" i="3" l="1"/>
  <c r="K3151" i="2" a="1"/>
  <c r="M3151" i="2"/>
  <c r="K3151" i="2" l="1"/>
  <c r="I3155" i="2" s="1"/>
  <c r="I3157" i="2"/>
  <c r="I3156" i="2"/>
  <c r="I3160" i="2" l="1"/>
  <c r="I3165" i="2"/>
  <c r="I3166" i="2"/>
  <c r="I3184" i="2" s="1"/>
  <c r="I3161" i="2"/>
  <c r="I3159" i="2"/>
  <c r="L3161" i="2" s="1"/>
  <c r="M3161" i="2" s="1"/>
  <c r="I3164" i="2"/>
  <c r="J3773" i="3" l="1"/>
  <c r="I3179" i="2"/>
  <c r="I3178" i="2"/>
  <c r="K3170" i="2"/>
  <c r="I3169" i="2"/>
  <c r="I3168" i="2"/>
  <c r="I3180" i="2"/>
  <c r="J3170" i="2"/>
  <c r="I3182" i="2"/>
  <c r="I3170" i="2"/>
  <c r="K3169" i="2"/>
  <c r="J3168" i="2"/>
  <c r="J3169" i="2"/>
  <c r="I3183" i="2"/>
  <c r="K3168" i="2"/>
  <c r="L3781" i="3" l="1"/>
  <c r="J3782" i="3"/>
  <c r="M3781" i="3"/>
  <c r="N3781" i="3"/>
  <c r="O3781" i="3"/>
  <c r="O3788" i="3" s="1"/>
  <c r="J3783" i="3"/>
  <c r="L3784" i="3"/>
  <c r="L3791" i="3" s="1"/>
  <c r="L3782" i="3"/>
  <c r="L3789" i="3" s="1"/>
  <c r="L3783" i="3"/>
  <c r="L3790" i="3" s="1"/>
  <c r="J3784" i="3"/>
  <c r="O3783" i="3"/>
  <c r="O3790" i="3" s="1"/>
  <c r="O3784" i="3"/>
  <c r="O3791" i="3" s="1"/>
  <c r="N3783" i="3"/>
  <c r="N3790" i="3" s="1"/>
  <c r="M3783" i="3"/>
  <c r="M3790" i="3" s="1"/>
  <c r="M3784" i="3"/>
  <c r="J3781" i="3"/>
  <c r="J3786" i="3"/>
  <c r="N3784" i="3"/>
  <c r="N3782" i="3"/>
  <c r="M3782" i="3"/>
  <c r="M3789" i="3" s="1"/>
  <c r="O3782" i="3"/>
  <c r="O3789" i="3" s="1"/>
  <c r="I3174" i="2" a="1"/>
  <c r="I3172" i="2"/>
  <c r="J3172" i="2" s="1"/>
  <c r="N3789" i="3" l="1"/>
  <c r="N3791" i="3"/>
  <c r="M3176" i="2"/>
  <c r="O3174" i="2"/>
  <c r="M3175" i="2"/>
  <c r="N3788" i="3"/>
  <c r="J3799" i="3"/>
  <c r="J3801" i="3"/>
  <c r="J3800" i="3"/>
  <c r="M3788" i="3"/>
  <c r="M3791" i="3"/>
  <c r="L3788" i="3"/>
  <c r="N3174" i="2"/>
  <c r="N3175" i="2"/>
  <c r="O3175" i="2"/>
  <c r="O3176" i="2"/>
  <c r="N3176" i="2"/>
  <c r="I3174" i="2"/>
  <c r="M3183" i="2"/>
  <c r="M3184" i="2"/>
  <c r="M3174" i="2"/>
  <c r="J3798" i="3" l="1"/>
  <c r="K3182" i="2" a="1"/>
  <c r="M3182" i="2"/>
  <c r="K3182" i="2" l="1"/>
  <c r="I3186" i="2" s="1"/>
  <c r="I3188" i="2"/>
  <c r="I3187" i="2"/>
  <c r="J3810" i="3" l="1"/>
  <c r="I3191" i="2"/>
  <c r="I3196" i="2"/>
  <c r="I3197" i="2"/>
  <c r="I3215" i="2" s="1"/>
  <c r="I3192" i="2"/>
  <c r="I3195" i="2"/>
  <c r="I3190" i="2"/>
  <c r="L3192" i="2" s="1"/>
  <c r="M3192" i="2" s="1"/>
  <c r="J3200" i="2" l="1"/>
  <c r="I3214" i="2"/>
  <c r="K3199" i="2"/>
  <c r="J3199" i="2"/>
  <c r="K3200" i="2"/>
  <c r="I3209" i="2"/>
  <c r="I3211" i="2"/>
  <c r="I3210" i="2"/>
  <c r="I3201" i="2"/>
  <c r="I3199" i="2"/>
  <c r="I3213" i="2"/>
  <c r="K3201" i="2"/>
  <c r="I3200" i="2"/>
  <c r="J3201" i="2"/>
  <c r="O3818" i="3" l="1"/>
  <c r="N3818" i="3"/>
  <c r="J3819" i="3"/>
  <c r="M3818" i="3"/>
  <c r="L3821" i="3"/>
  <c r="L3819" i="3"/>
  <c r="L3820" i="3"/>
  <c r="L3818" i="3"/>
  <c r="J3820" i="3"/>
  <c r="N3821" i="3"/>
  <c r="N3820" i="3"/>
  <c r="M3820" i="3"/>
  <c r="O3821" i="3"/>
  <c r="O3820" i="3"/>
  <c r="J3818" i="3"/>
  <c r="J3823" i="3"/>
  <c r="O3819" i="3"/>
  <c r="M3819" i="3"/>
  <c r="M3821" i="3"/>
  <c r="N3819" i="3"/>
  <c r="J3821" i="3"/>
  <c r="I3203" i="2"/>
  <c r="J3203" i="2" s="1"/>
  <c r="I3205" i="2" a="1"/>
  <c r="M3205" i="2" l="1"/>
  <c r="M3827" i="3"/>
  <c r="L3825" i="3"/>
  <c r="N3826" i="3"/>
  <c r="O3828" i="3"/>
  <c r="N3828" i="3"/>
  <c r="L3827" i="3"/>
  <c r="L3826" i="3"/>
  <c r="L3828" i="3"/>
  <c r="M3826" i="3"/>
  <c r="N3825" i="3"/>
  <c r="O3827" i="3"/>
  <c r="N3827" i="3"/>
  <c r="M3828" i="3"/>
  <c r="O3826" i="3"/>
  <c r="J3838" i="3"/>
  <c r="J3837" i="3"/>
  <c r="J3836" i="3"/>
  <c r="M3825" i="3"/>
  <c r="O3825" i="3"/>
  <c r="I3205" i="2"/>
  <c r="M3214" i="2"/>
  <c r="M3215" i="2"/>
  <c r="O3207" i="2"/>
  <c r="O3205" i="2"/>
  <c r="N3207" i="2"/>
  <c r="N3205" i="2"/>
  <c r="O3206" i="2"/>
  <c r="M3207" i="2"/>
  <c r="N3206" i="2"/>
  <c r="M3206" i="2"/>
  <c r="J3835" i="3" l="1"/>
  <c r="K3213" i="2" a="1"/>
  <c r="M3213" i="2"/>
  <c r="K3213" i="2" l="1"/>
  <c r="I3217" i="2" s="1"/>
  <c r="I3219" i="2"/>
  <c r="I3218" i="2"/>
  <c r="I3223" i="2" l="1"/>
  <c r="I3228" i="2"/>
  <c r="I3246" i="2" s="1"/>
  <c r="I3227" i="2"/>
  <c r="I3222" i="2"/>
  <c r="I3226" i="2"/>
  <c r="I3221" i="2"/>
  <c r="L3223" i="2" s="1"/>
  <c r="M3223" i="2" s="1"/>
  <c r="J3847" i="3" l="1"/>
  <c r="I3230" i="2"/>
  <c r="I3244" i="2"/>
  <c r="I3241" i="2"/>
  <c r="I3240" i="2"/>
  <c r="I3231" i="2"/>
  <c r="K3232" i="2"/>
  <c r="I3242" i="2"/>
  <c r="J3232" i="2"/>
  <c r="I3232" i="2"/>
  <c r="K3231" i="2"/>
  <c r="J3231" i="2"/>
  <c r="J3230" i="2"/>
  <c r="K3230" i="2"/>
  <c r="I3245" i="2"/>
  <c r="L3855" i="3" l="1"/>
  <c r="O3855" i="3"/>
  <c r="N3855" i="3"/>
  <c r="J3856" i="3"/>
  <c r="M3855" i="3"/>
  <c r="L3858" i="3"/>
  <c r="L3857" i="3"/>
  <c r="L3856" i="3"/>
  <c r="N3856" i="3"/>
  <c r="O3856" i="3"/>
  <c r="J3860" i="3"/>
  <c r="M3856" i="3"/>
  <c r="O3858" i="3"/>
  <c r="N3858" i="3"/>
  <c r="J3855" i="3"/>
  <c r="O3857" i="3"/>
  <c r="N3857" i="3"/>
  <c r="M3857" i="3"/>
  <c r="M3858" i="3"/>
  <c r="J3857" i="3"/>
  <c r="J3858" i="3"/>
  <c r="I3236" i="2" a="1"/>
  <c r="I3234" i="2"/>
  <c r="J3234" i="2" s="1"/>
  <c r="N3865" i="3" l="1"/>
  <c r="O3865" i="3"/>
  <c r="L3865" i="3"/>
  <c r="O3863" i="3"/>
  <c r="M3862" i="3"/>
  <c r="L3864" i="3"/>
  <c r="M3865" i="3"/>
  <c r="M3863" i="3"/>
  <c r="M3864" i="3"/>
  <c r="N3862" i="3"/>
  <c r="L3863" i="3"/>
  <c r="N3864" i="3"/>
  <c r="O3862" i="3"/>
  <c r="J3874" i="3"/>
  <c r="J3873" i="3"/>
  <c r="J3875" i="3"/>
  <c r="N3863" i="3"/>
  <c r="O3864" i="3"/>
  <c r="L3862" i="3"/>
  <c r="I3236" i="2"/>
  <c r="M3245" i="2"/>
  <c r="M3246" i="2"/>
  <c r="M3238" i="2"/>
  <c r="O3237" i="2"/>
  <c r="M3237" i="2"/>
  <c r="N3237" i="2"/>
  <c r="N3236" i="2"/>
  <c r="O3238" i="2"/>
  <c r="O3236" i="2"/>
  <c r="N3238" i="2"/>
  <c r="M3236" i="2"/>
  <c r="J3872" i="3" l="1"/>
  <c r="K3244" i="2" a="1"/>
  <c r="M3244" i="2"/>
  <c r="K3244" i="2" l="1"/>
  <c r="I3248" i="2" s="1"/>
  <c r="I3250" i="2"/>
  <c r="I3249" i="2"/>
  <c r="J3884" i="3" l="1"/>
  <c r="I3253" i="2"/>
  <c r="I3258" i="2"/>
  <c r="I3259" i="2"/>
  <c r="I3277" i="2" s="1"/>
  <c r="I3254" i="2"/>
  <c r="I3257" i="2"/>
  <c r="I3252" i="2"/>
  <c r="L3254" i="2" s="1"/>
  <c r="M3254" i="2" s="1"/>
  <c r="K3262" i="2" l="1"/>
  <c r="K3261" i="2"/>
  <c r="I3276" i="2"/>
  <c r="J3262" i="2"/>
  <c r="J3261" i="2"/>
  <c r="I3273" i="2"/>
  <c r="K3263" i="2"/>
  <c r="I3271" i="2"/>
  <c r="I3262" i="2"/>
  <c r="J3263" i="2"/>
  <c r="I3272" i="2"/>
  <c r="I3261" i="2"/>
  <c r="I3275" i="2"/>
  <c r="I3263" i="2"/>
  <c r="J3893" i="3" l="1"/>
  <c r="O3892" i="3"/>
  <c r="M3892" i="3"/>
  <c r="N3892" i="3"/>
  <c r="J3895" i="3"/>
  <c r="L3892" i="3"/>
  <c r="J3894" i="3"/>
  <c r="M3893" i="3"/>
  <c r="N3894" i="3"/>
  <c r="M3895" i="3"/>
  <c r="O3893" i="3"/>
  <c r="N3893" i="3"/>
  <c r="J3897" i="3"/>
  <c r="J3892" i="3"/>
  <c r="M3894" i="3"/>
  <c r="O3894" i="3"/>
  <c r="O3895" i="3"/>
  <c r="N3895" i="3"/>
  <c r="L3894" i="3"/>
  <c r="L3893" i="3"/>
  <c r="L3895" i="3"/>
  <c r="I3265" i="2"/>
  <c r="J3265" i="2" s="1"/>
  <c r="I3267" i="2" a="1"/>
  <c r="M3268" i="2" l="1"/>
  <c r="M3269" i="2"/>
  <c r="N3900" i="3"/>
  <c r="M3900" i="3"/>
  <c r="L3900" i="3"/>
  <c r="L3899" i="3"/>
  <c r="N3901" i="3"/>
  <c r="L3901" i="3"/>
  <c r="N3902" i="3"/>
  <c r="N3899" i="3"/>
  <c r="M3901" i="3"/>
  <c r="O3900" i="3"/>
  <c r="O3902" i="3"/>
  <c r="M3899" i="3"/>
  <c r="M3902" i="3"/>
  <c r="L3902" i="3"/>
  <c r="O3901" i="3"/>
  <c r="O3899" i="3"/>
  <c r="J3911" i="3"/>
  <c r="J3910" i="3"/>
  <c r="J3912" i="3"/>
  <c r="O3269" i="2"/>
  <c r="N3268" i="2"/>
  <c r="O3267" i="2"/>
  <c r="I3267" i="2"/>
  <c r="M3277" i="2"/>
  <c r="M3276" i="2"/>
  <c r="N3267" i="2"/>
  <c r="N3269" i="2"/>
  <c r="O3268" i="2"/>
  <c r="M3267" i="2"/>
  <c r="J3909" i="3" l="1"/>
  <c r="K3275" i="2" a="1"/>
  <c r="M3275" i="2"/>
  <c r="K3275" i="2" l="1"/>
  <c r="I3279" i="2" s="1"/>
  <c r="I3281" i="2"/>
  <c r="I3280" i="2"/>
  <c r="I3284" i="2" l="1"/>
  <c r="I3289" i="2"/>
  <c r="I3285" i="2"/>
  <c r="I3290" i="2"/>
  <c r="I3308" i="2" s="1"/>
  <c r="I3283" i="2"/>
  <c r="L3285" i="2" s="1"/>
  <c r="M3285" i="2" s="1"/>
  <c r="I3288" i="2"/>
  <c r="J3921" i="3" l="1"/>
  <c r="I3292" i="2"/>
  <c r="I3304" i="2"/>
  <c r="J3294" i="2"/>
  <c r="I3294" i="2"/>
  <c r="I3306" i="2"/>
  <c r="I3303" i="2"/>
  <c r="I3293" i="2"/>
  <c r="K3294" i="2"/>
  <c r="I3302" i="2"/>
  <c r="J3293" i="2"/>
  <c r="J3292" i="2"/>
  <c r="I3307" i="2"/>
  <c r="K3292" i="2"/>
  <c r="K3293" i="2"/>
  <c r="M3929" i="3" l="1"/>
  <c r="N3929" i="3"/>
  <c r="J3930" i="3"/>
  <c r="O3929" i="3"/>
  <c r="L3929" i="3"/>
  <c r="O3932" i="3"/>
  <c r="O3931" i="3"/>
  <c r="N3930" i="3"/>
  <c r="O3930" i="3"/>
  <c r="M3931" i="3"/>
  <c r="M3932" i="3"/>
  <c r="M3930" i="3"/>
  <c r="N3932" i="3"/>
  <c r="J3929" i="3"/>
  <c r="N3931" i="3"/>
  <c r="J3934" i="3"/>
  <c r="J3932" i="3"/>
  <c r="J3931" i="3"/>
  <c r="L3930" i="3"/>
  <c r="L3932" i="3"/>
  <c r="L3931" i="3"/>
  <c r="I3298" i="2" a="1"/>
  <c r="I3296" i="2"/>
  <c r="J3296" i="2" s="1"/>
  <c r="N3939" i="3" l="1"/>
  <c r="M3939" i="3"/>
  <c r="O3939" i="3"/>
  <c r="O3937" i="3"/>
  <c r="O3938" i="3"/>
  <c r="N3937" i="3"/>
  <c r="M3938" i="3"/>
  <c r="M3937" i="3"/>
  <c r="L3938" i="3"/>
  <c r="L3939" i="3"/>
  <c r="L3937" i="3"/>
  <c r="O3936" i="3"/>
  <c r="J3949" i="3"/>
  <c r="J3948" i="3"/>
  <c r="J3947" i="3"/>
  <c r="N3936" i="3"/>
  <c r="L3936" i="3"/>
  <c r="M3936" i="3"/>
  <c r="N3938" i="3"/>
  <c r="O3300" i="2"/>
  <c r="M3299" i="2"/>
  <c r="I3298" i="2"/>
  <c r="M3307" i="2"/>
  <c r="M3308" i="2"/>
  <c r="O3299" i="2"/>
  <c r="M3300" i="2"/>
  <c r="M3298" i="2"/>
  <c r="O3298" i="2"/>
  <c r="N3299" i="2"/>
  <c r="N3300" i="2"/>
  <c r="N3298" i="2"/>
  <c r="J3946" i="3" l="1"/>
  <c r="K3306" i="2" a="1"/>
  <c r="M3306" i="2"/>
  <c r="I3311" i="2" l="1"/>
  <c r="K3306" i="2"/>
  <c r="I3310" i="2" s="1"/>
  <c r="I3312" i="2"/>
  <c r="J3958" i="3" l="1"/>
  <c r="I3321" i="2"/>
  <c r="I3339" i="2" s="1"/>
  <c r="I3316" i="2"/>
  <c r="I3319" i="2"/>
  <c r="I3314" i="2"/>
  <c r="I3320" i="2"/>
  <c r="I3315" i="2"/>
  <c r="J3968" i="3" l="1"/>
  <c r="L3316" i="2"/>
  <c r="M3316" i="2" s="1"/>
  <c r="I3324" i="2"/>
  <c r="I3323" i="2"/>
  <c r="I3337" i="2"/>
  <c r="I3335" i="2"/>
  <c r="K3325" i="2"/>
  <c r="I3325" i="2"/>
  <c r="I3334" i="2"/>
  <c r="J3325" i="2"/>
  <c r="I3333" i="2"/>
  <c r="K3323" i="2"/>
  <c r="I3338" i="2"/>
  <c r="J3323" i="2"/>
  <c r="K3324" i="2"/>
  <c r="J3324" i="2"/>
  <c r="J3969" i="3" l="1"/>
  <c r="O3968" i="3"/>
  <c r="M3967" i="3"/>
  <c r="O3967" i="3"/>
  <c r="J3971" i="3"/>
  <c r="O3969" i="3"/>
  <c r="N3967" i="3"/>
  <c r="N3968" i="3"/>
  <c r="M3969" i="3"/>
  <c r="N3969" i="3"/>
  <c r="J3966" i="3"/>
  <c r="M3968" i="3"/>
  <c r="J3967" i="3"/>
  <c r="M3966" i="3"/>
  <c r="O3966" i="3"/>
  <c r="N3966" i="3"/>
  <c r="L3968" i="3"/>
  <c r="L3967" i="3"/>
  <c r="L3969" i="3"/>
  <c r="L3966" i="3"/>
  <c r="I3329" i="2" a="1"/>
  <c r="I3327" i="2"/>
  <c r="J3327" i="2" s="1"/>
  <c r="M3973" i="3" l="1"/>
  <c r="M3975" i="3"/>
  <c r="M3976" i="3"/>
  <c r="N3976" i="3"/>
  <c r="N3975" i="3"/>
  <c r="N3974" i="3"/>
  <c r="O3976" i="3"/>
  <c r="L3973" i="3"/>
  <c r="L3976" i="3"/>
  <c r="O3974" i="3"/>
  <c r="L3974" i="3"/>
  <c r="M3974" i="3"/>
  <c r="L3975" i="3"/>
  <c r="O3975" i="3"/>
  <c r="J3986" i="3"/>
  <c r="J3984" i="3"/>
  <c r="J3985" i="3"/>
  <c r="N3973" i="3"/>
  <c r="O3973" i="3"/>
  <c r="M3331" i="2"/>
  <c r="N3331" i="2"/>
  <c r="N3330" i="2"/>
  <c r="M3330" i="2"/>
  <c r="O3330" i="2"/>
  <c r="O3329" i="2"/>
  <c r="I3329" i="2"/>
  <c r="M3338" i="2"/>
  <c r="M3339" i="2"/>
  <c r="O3331" i="2"/>
  <c r="N3329" i="2"/>
  <c r="M3329" i="2"/>
  <c r="J3983" i="3" l="1"/>
  <c r="K3337" i="2" a="1"/>
  <c r="M3337" i="2"/>
  <c r="K3337" i="2" l="1"/>
  <c r="I3341" i="2" s="1"/>
  <c r="I3343" i="2"/>
  <c r="I3342" i="2"/>
  <c r="J3995" i="3" l="1"/>
  <c r="I3351" i="2"/>
  <c r="I3346" i="2"/>
  <c r="I3347" i="2"/>
  <c r="I3352" i="2"/>
  <c r="I3370" i="2" s="1"/>
  <c r="I3350" i="2"/>
  <c r="I3345" i="2"/>
  <c r="L3347" i="2" s="1"/>
  <c r="M3347" i="2" s="1"/>
  <c r="I3356" i="2" l="1"/>
  <c r="I3368" i="2"/>
  <c r="K3356" i="2"/>
  <c r="I3364" i="2"/>
  <c r="I3366" i="2"/>
  <c r="I3365" i="2"/>
  <c r="J3356" i="2"/>
  <c r="I3354" i="2"/>
  <c r="I3355" i="2"/>
  <c r="I3369" i="2"/>
  <c r="K3355" i="2"/>
  <c r="J3355" i="2"/>
  <c r="K3354" i="2"/>
  <c r="J3354" i="2"/>
  <c r="J4005" i="3" l="1"/>
  <c r="M4003" i="3"/>
  <c r="N4003" i="3"/>
  <c r="J4004" i="3"/>
  <c r="O4003" i="3"/>
  <c r="L4003" i="3"/>
  <c r="J4006" i="3"/>
  <c r="L4006" i="3"/>
  <c r="L4005" i="3"/>
  <c r="L4004" i="3"/>
  <c r="M4005" i="3"/>
  <c r="N4006" i="3"/>
  <c r="J4003" i="3"/>
  <c r="N4005" i="3"/>
  <c r="O4004" i="3"/>
  <c r="M4006" i="3"/>
  <c r="J4008" i="3"/>
  <c r="M4004" i="3"/>
  <c r="O4006" i="3"/>
  <c r="N4004" i="3"/>
  <c r="O4005" i="3"/>
  <c r="I3358" i="2"/>
  <c r="J3358" i="2" s="1"/>
  <c r="I3360" i="2" a="1"/>
  <c r="M3361" i="2" l="1"/>
  <c r="M3362" i="2"/>
  <c r="M4012" i="3"/>
  <c r="L4012" i="3"/>
  <c r="O4012" i="3"/>
  <c r="N4011" i="3"/>
  <c r="O4013" i="3"/>
  <c r="O4011" i="3"/>
  <c r="N4012" i="3"/>
  <c r="N4013" i="3"/>
  <c r="L4011" i="3"/>
  <c r="L4013" i="3"/>
  <c r="L4010" i="3"/>
  <c r="M4011" i="3"/>
  <c r="O4010" i="3"/>
  <c r="J4021" i="3"/>
  <c r="J4023" i="3"/>
  <c r="J4022" i="3"/>
  <c r="N4010" i="3"/>
  <c r="M4013" i="3"/>
  <c r="M4010" i="3"/>
  <c r="I3360" i="2"/>
  <c r="M3370" i="2"/>
  <c r="M3369" i="2"/>
  <c r="N3361" i="2"/>
  <c r="O3362" i="2"/>
  <c r="O3360" i="2"/>
  <c r="N3362" i="2"/>
  <c r="N3360" i="2"/>
  <c r="O3361" i="2"/>
  <c r="M3360" i="2"/>
  <c r="J4020" i="3" l="1"/>
  <c r="K3368" i="2" a="1"/>
  <c r="M3368" i="2"/>
  <c r="I3373" i="2" l="1"/>
  <c r="K3368" i="2"/>
  <c r="I3372" i="2" s="1"/>
  <c r="I3374" i="2"/>
  <c r="J4032" i="3" l="1"/>
  <c r="I3378" i="2"/>
  <c r="I3383" i="2"/>
  <c r="I3401" i="2" s="1"/>
  <c r="I3376" i="2"/>
  <c r="I3381" i="2"/>
  <c r="I3382" i="2"/>
  <c r="I3377" i="2"/>
  <c r="K3385" i="2" l="1"/>
  <c r="J3385" i="2"/>
  <c r="J3386" i="2"/>
  <c r="K3386" i="2"/>
  <c r="I3400" i="2"/>
  <c r="I3385" i="2"/>
  <c r="I3397" i="2"/>
  <c r="I3396" i="2"/>
  <c r="I3395" i="2"/>
  <c r="I3399" i="2"/>
  <c r="K3387" i="2"/>
  <c r="I3387" i="2"/>
  <c r="J3387" i="2"/>
  <c r="I3386" i="2"/>
  <c r="L3378" i="2"/>
  <c r="M3378" i="2" s="1"/>
  <c r="J4042" i="3" l="1"/>
  <c r="L4041" i="3"/>
  <c r="L4042" i="3"/>
  <c r="L4043" i="3"/>
  <c r="J4043" i="3"/>
  <c r="L4040" i="3"/>
  <c r="M4040" i="3"/>
  <c r="N4040" i="3"/>
  <c r="O4040" i="3"/>
  <c r="J4041" i="3"/>
  <c r="O4042" i="3"/>
  <c r="O4043" i="3"/>
  <c r="M4043" i="3"/>
  <c r="N4042" i="3"/>
  <c r="M4042" i="3"/>
  <c r="N4041" i="3"/>
  <c r="J4045" i="3"/>
  <c r="M4041" i="3"/>
  <c r="J4040" i="3"/>
  <c r="N4043" i="3"/>
  <c r="O4041" i="3"/>
  <c r="I3391" i="2" a="1"/>
  <c r="I3389" i="2"/>
  <c r="J3389" i="2" s="1"/>
  <c r="N4047" i="3" l="1"/>
  <c r="O4048" i="3"/>
  <c r="M4047" i="3"/>
  <c r="L4047" i="3"/>
  <c r="N4050" i="3"/>
  <c r="M4050" i="3"/>
  <c r="O4049" i="3"/>
  <c r="O4050" i="3"/>
  <c r="N4049" i="3"/>
  <c r="O4047" i="3"/>
  <c r="M4048" i="3"/>
  <c r="J4060" i="3"/>
  <c r="J4058" i="3"/>
  <c r="J4059" i="3"/>
  <c r="L4050" i="3"/>
  <c r="L4049" i="3"/>
  <c r="L4048" i="3"/>
  <c r="N4048" i="3"/>
  <c r="M4049" i="3"/>
  <c r="O3393" i="2"/>
  <c r="N3392" i="2"/>
  <c r="N3393" i="2"/>
  <c r="O3392" i="2"/>
  <c r="O3391" i="2"/>
  <c r="M3392" i="2"/>
  <c r="M3393" i="2"/>
  <c r="N3391" i="2"/>
  <c r="I3391" i="2"/>
  <c r="M3401" i="2"/>
  <c r="M3400" i="2"/>
  <c r="M3391" i="2"/>
  <c r="J4057" i="3" l="1"/>
  <c r="K3399" i="2" a="1"/>
  <c r="M3399" i="2"/>
  <c r="K3399" i="2" l="1"/>
  <c r="I3403" i="2" s="1"/>
  <c r="I3405" i="2"/>
  <c r="I3404" i="2"/>
  <c r="I3414" i="2" l="1"/>
  <c r="I3432" i="2" s="1"/>
  <c r="I3409" i="2"/>
  <c r="I3413" i="2"/>
  <c r="I3408" i="2"/>
  <c r="I3407" i="2"/>
  <c r="L3409" i="2" s="1"/>
  <c r="M3409" i="2" s="1"/>
  <c r="I3412" i="2"/>
  <c r="J4069" i="3" l="1"/>
  <c r="K3418" i="2"/>
  <c r="I3416" i="2"/>
  <c r="I3418" i="2"/>
  <c r="I3428" i="2"/>
  <c r="I3417" i="2"/>
  <c r="I3426" i="2"/>
  <c r="I3427" i="2"/>
  <c r="J3418" i="2"/>
  <c r="I3430" i="2"/>
  <c r="K3416" i="2"/>
  <c r="J3416" i="2"/>
  <c r="I3431" i="2"/>
  <c r="K3417" i="2"/>
  <c r="J3417" i="2"/>
  <c r="J4077" i="3" l="1"/>
  <c r="O4078" i="3"/>
  <c r="M4080" i="3"/>
  <c r="O4080" i="3"/>
  <c r="N4078" i="3"/>
  <c r="N4080" i="3"/>
  <c r="N4079" i="3"/>
  <c r="O4079" i="3"/>
  <c r="M4079" i="3"/>
  <c r="M4078" i="3"/>
  <c r="J4082" i="3"/>
  <c r="J4079" i="3"/>
  <c r="L4079" i="3"/>
  <c r="L4078" i="3"/>
  <c r="L4080" i="3"/>
  <c r="M4077" i="3"/>
  <c r="O4077" i="3"/>
  <c r="N4077" i="3"/>
  <c r="J4078" i="3"/>
  <c r="J4080" i="3"/>
  <c r="L4077" i="3"/>
  <c r="I3422" i="2" a="1"/>
  <c r="I3420" i="2"/>
  <c r="J3420" i="2" s="1"/>
  <c r="L4086" i="3" l="1"/>
  <c r="L4085" i="3"/>
  <c r="N4085" i="3"/>
  <c r="J4096" i="3"/>
  <c r="J4097" i="3"/>
  <c r="J4095" i="3"/>
  <c r="M4086" i="3"/>
  <c r="N4087" i="3"/>
  <c r="O4087" i="3"/>
  <c r="O4086" i="3"/>
  <c r="N4084" i="3"/>
  <c r="M4087" i="3"/>
  <c r="M4085" i="3"/>
  <c r="O4085" i="3"/>
  <c r="L4084" i="3"/>
  <c r="M4084" i="3"/>
  <c r="N4086" i="3"/>
  <c r="O4084" i="3"/>
  <c r="L4087" i="3"/>
  <c r="N3423" i="2"/>
  <c r="N3424" i="2"/>
  <c r="M3423" i="2"/>
  <c r="I3422" i="2"/>
  <c r="M3431" i="2"/>
  <c r="M3432" i="2"/>
  <c r="O3422" i="2"/>
  <c r="O3424" i="2"/>
  <c r="N3422" i="2"/>
  <c r="O3423" i="2"/>
  <c r="M3424" i="2"/>
  <c r="M3422" i="2"/>
  <c r="J4094" i="3" l="1"/>
  <c r="K3430" i="2" a="1"/>
  <c r="M3430" i="2"/>
  <c r="I3435" i="2" l="1"/>
  <c r="K3430" i="2"/>
  <c r="I3434" i="2" s="1"/>
  <c r="I3436" i="2"/>
  <c r="J4106" i="3" l="1"/>
  <c r="I3440" i="2"/>
  <c r="I3445" i="2"/>
  <c r="I3463" i="2" s="1"/>
  <c r="I3443" i="2"/>
  <c r="I3438" i="2"/>
  <c r="I3444" i="2"/>
  <c r="I3439" i="2"/>
  <c r="L3440" i="2" l="1"/>
  <c r="M3440" i="2" s="1"/>
  <c r="J3449" i="2"/>
  <c r="I3461" i="2"/>
  <c r="I3458" i="2"/>
  <c r="I3448" i="2"/>
  <c r="I3459" i="2"/>
  <c r="I3447" i="2"/>
  <c r="K3449" i="2"/>
  <c r="I3457" i="2"/>
  <c r="I3449" i="2"/>
  <c r="J3448" i="2"/>
  <c r="I3462" i="2"/>
  <c r="K3447" i="2"/>
  <c r="J3447" i="2"/>
  <c r="K3448" i="2"/>
  <c r="J4116" i="3" l="1"/>
  <c r="M4117" i="3"/>
  <c r="M4115" i="3"/>
  <c r="O4115" i="3"/>
  <c r="N4116" i="3"/>
  <c r="N4115" i="3"/>
  <c r="J4119" i="3"/>
  <c r="J4114" i="3"/>
  <c r="O4116" i="3"/>
  <c r="N4117" i="3"/>
  <c r="M4116" i="3"/>
  <c r="O4117" i="3"/>
  <c r="L4114" i="3"/>
  <c r="O4114" i="3"/>
  <c r="J4115" i="3"/>
  <c r="N4114" i="3"/>
  <c r="M4114" i="3"/>
  <c r="L4115" i="3"/>
  <c r="L4117" i="3"/>
  <c r="L4116" i="3"/>
  <c r="J4117" i="3"/>
  <c r="I3453" i="2" a="1"/>
  <c r="I3451" i="2"/>
  <c r="J3451" i="2" s="1"/>
  <c r="O4121" i="3" l="1"/>
  <c r="L4121" i="3"/>
  <c r="O4124" i="3"/>
  <c r="O4123" i="3"/>
  <c r="N4124" i="3"/>
  <c r="M4123" i="3"/>
  <c r="N4122" i="3"/>
  <c r="L4123" i="3"/>
  <c r="O4122" i="3"/>
  <c r="N4123" i="3"/>
  <c r="L4124" i="3"/>
  <c r="M4122" i="3"/>
  <c r="L4122" i="3"/>
  <c r="M4124" i="3"/>
  <c r="J4134" i="3"/>
  <c r="J4133" i="3"/>
  <c r="J4132" i="3"/>
  <c r="M4121" i="3"/>
  <c r="N4121" i="3"/>
  <c r="N3455" i="2"/>
  <c r="N3454" i="2"/>
  <c r="O3455" i="2"/>
  <c r="M3453" i="2"/>
  <c r="M3454" i="2"/>
  <c r="I3453" i="2"/>
  <c r="M3462" i="2"/>
  <c r="M3463" i="2"/>
  <c r="N3453" i="2"/>
  <c r="O3454" i="2"/>
  <c r="M3455" i="2"/>
  <c r="O3453" i="2"/>
  <c r="J4131" i="3" l="1"/>
  <c r="K3461" i="2" a="1"/>
  <c r="M3461" i="2"/>
  <c r="K3461" i="2" l="1"/>
  <c r="I3465" i="2" s="1"/>
  <c r="I3467" i="2"/>
  <c r="I3466" i="2"/>
  <c r="I3475" i="2" l="1"/>
  <c r="I3470" i="2"/>
  <c r="I3476" i="2"/>
  <c r="I3494" i="2" s="1"/>
  <c r="I3471" i="2"/>
  <c r="I3469" i="2"/>
  <c r="L3471" i="2" s="1"/>
  <c r="M3471" i="2" s="1"/>
  <c r="I3474" i="2"/>
  <c r="J4143" i="3" l="1"/>
  <c r="I3490" i="2"/>
  <c r="J3480" i="2"/>
  <c r="I3479" i="2"/>
  <c r="I3480" i="2"/>
  <c r="I3478" i="2"/>
  <c r="I3489" i="2"/>
  <c r="K3480" i="2"/>
  <c r="I3492" i="2"/>
  <c r="I3488" i="2"/>
  <c r="K3478" i="2"/>
  <c r="J3478" i="2"/>
  <c r="J3479" i="2"/>
  <c r="I3493" i="2"/>
  <c r="K3479" i="2"/>
  <c r="L4151" i="3" l="1"/>
  <c r="J4156" i="3"/>
  <c r="M4154" i="3"/>
  <c r="N4153" i="3"/>
  <c r="O4152" i="3"/>
  <c r="O4153" i="3"/>
  <c r="O4160" i="3" s="1"/>
  <c r="M4153" i="3"/>
  <c r="M4160" i="3" s="1"/>
  <c r="O4154" i="3"/>
  <c r="O4161" i="3" s="1"/>
  <c r="N4154" i="3"/>
  <c r="N4161" i="3" s="1"/>
  <c r="M4152" i="3"/>
  <c r="M4159" i="3" s="1"/>
  <c r="N4152" i="3"/>
  <c r="N4159" i="3" s="1"/>
  <c r="J4151" i="3"/>
  <c r="J4154" i="3"/>
  <c r="J4153" i="3"/>
  <c r="L4154" i="3"/>
  <c r="L4153" i="3"/>
  <c r="L4152" i="3"/>
  <c r="J4152" i="3"/>
  <c r="N4151" i="3"/>
  <c r="M4151" i="3"/>
  <c r="O4151" i="3"/>
  <c r="I3484" i="2" a="1"/>
  <c r="I3482" i="2"/>
  <c r="J3482" i="2" s="1"/>
  <c r="O4158" i="3" l="1"/>
  <c r="M4158" i="3"/>
  <c r="M4161" i="3"/>
  <c r="N4160" i="3"/>
  <c r="O4159" i="3"/>
  <c r="N4158" i="3"/>
  <c r="L4159" i="3"/>
  <c r="L4160" i="3"/>
  <c r="J4170" i="3"/>
  <c r="J4171" i="3"/>
  <c r="J4169" i="3"/>
  <c r="L4161" i="3"/>
  <c r="L4158" i="3"/>
  <c r="M3486" i="2"/>
  <c r="O3486" i="2"/>
  <c r="M3485" i="2"/>
  <c r="N3485" i="2"/>
  <c r="N3486" i="2"/>
  <c r="I3484" i="2"/>
  <c r="M3493" i="2"/>
  <c r="M3494" i="2"/>
  <c r="N3484" i="2"/>
  <c r="M3484" i="2"/>
  <c r="O3485" i="2"/>
  <c r="O3484" i="2"/>
  <c r="J4168" i="3" l="1"/>
  <c r="K3492" i="2" a="1"/>
  <c r="M3492" i="2"/>
  <c r="I3497" i="2" l="1"/>
  <c r="K3492" i="2"/>
  <c r="I3496" i="2" s="1"/>
  <c r="I3498" i="2"/>
  <c r="J4180" i="3" l="1"/>
  <c r="I3505" i="2"/>
  <c r="I3500" i="2"/>
  <c r="I3502" i="2"/>
  <c r="I3507" i="2"/>
  <c r="I3525" i="2" s="1"/>
  <c r="I3501" i="2"/>
  <c r="I3506" i="2"/>
  <c r="J3509" i="2" l="1"/>
  <c r="K3509" i="2"/>
  <c r="I3524" i="2"/>
  <c r="J3510" i="2"/>
  <c r="K3510" i="2"/>
  <c r="L3502" i="2"/>
  <c r="M3502" i="2" s="1"/>
  <c r="J3511" i="2"/>
  <c r="I3511" i="2"/>
  <c r="I3509" i="2"/>
  <c r="I3521" i="2"/>
  <c r="I3519" i="2"/>
  <c r="I3523" i="2"/>
  <c r="I3510" i="2"/>
  <c r="K3511" i="2"/>
  <c r="I3520" i="2"/>
  <c r="J4190" i="3" l="1"/>
  <c r="L4189" i="3"/>
  <c r="L4191" i="3"/>
  <c r="L4190" i="3"/>
  <c r="O4190" i="3"/>
  <c r="J4193" i="3"/>
  <c r="O4191" i="3"/>
  <c r="N4190" i="3"/>
  <c r="O4189" i="3"/>
  <c r="M4191" i="3"/>
  <c r="N4191" i="3"/>
  <c r="N4189" i="3"/>
  <c r="M4190" i="3"/>
  <c r="M4189" i="3"/>
  <c r="J4188" i="3"/>
  <c r="J4191" i="3"/>
  <c r="L4188" i="3"/>
  <c r="O4188" i="3"/>
  <c r="M4188" i="3"/>
  <c r="N4188" i="3"/>
  <c r="J4189" i="3"/>
  <c r="I3515" i="2" a="1"/>
  <c r="I3513" i="2"/>
  <c r="J3513" i="2" s="1"/>
  <c r="O3515" i="2" l="1"/>
  <c r="N3515" i="2"/>
  <c r="N4196" i="3"/>
  <c r="M4198" i="3"/>
  <c r="M4197" i="3"/>
  <c r="N4198" i="3"/>
  <c r="M4196" i="3"/>
  <c r="O4198" i="3"/>
  <c r="N4197" i="3"/>
  <c r="O4196" i="3"/>
  <c r="L4197" i="3"/>
  <c r="J4206" i="3"/>
  <c r="J4208" i="3"/>
  <c r="J4207" i="3"/>
  <c r="M4195" i="3"/>
  <c r="L4198" i="3"/>
  <c r="L4196" i="3"/>
  <c r="N4195" i="3"/>
  <c r="O4195" i="3"/>
  <c r="O4197" i="3"/>
  <c r="L4195" i="3"/>
  <c r="I3515" i="2"/>
  <c r="M3524" i="2"/>
  <c r="M3525" i="2"/>
  <c r="M3515" i="2"/>
  <c r="O3517" i="2"/>
  <c r="O3516" i="2"/>
  <c r="M3516" i="2"/>
  <c r="N3516" i="2"/>
  <c r="N3517" i="2"/>
  <c r="M3517" i="2"/>
  <c r="J4205" i="3" l="1"/>
  <c r="K3523" i="2" a="1"/>
  <c r="M3523" i="2"/>
  <c r="K3523" i="2" l="1"/>
  <c r="I3527" i="2" s="1"/>
  <c r="I3529" i="2"/>
  <c r="I3528" i="2"/>
  <c r="I3532" i="2" l="1"/>
  <c r="I3537" i="2"/>
  <c r="I3538" i="2"/>
  <c r="I3556" i="2" s="1"/>
  <c r="I3533" i="2"/>
  <c r="I3536" i="2"/>
  <c r="I3531" i="2"/>
  <c r="L3533" i="2" s="1"/>
  <c r="M3533" i="2" s="1"/>
  <c r="J4217" i="3" l="1"/>
  <c r="I3540" i="2"/>
  <c r="I3541" i="2"/>
  <c r="J3542" i="2"/>
  <c r="I3542" i="2"/>
  <c r="I3554" i="2"/>
  <c r="K3542" i="2"/>
  <c r="I3550" i="2"/>
  <c r="I3552" i="2"/>
  <c r="I3551" i="2"/>
  <c r="I3555" i="2"/>
  <c r="K3541" i="2"/>
  <c r="J3541" i="2"/>
  <c r="K3540" i="2"/>
  <c r="J3540" i="2"/>
  <c r="M4227" i="3" l="1"/>
  <c r="O4228" i="3"/>
  <c r="M4226" i="3"/>
  <c r="J4225" i="3"/>
  <c r="M4228" i="3"/>
  <c r="N4227" i="3"/>
  <c r="N4228" i="3"/>
  <c r="N4226" i="3"/>
  <c r="O4226" i="3"/>
  <c r="O4227" i="3"/>
  <c r="J4230" i="3"/>
  <c r="L4225" i="3"/>
  <c r="L4226" i="3"/>
  <c r="L4227" i="3"/>
  <c r="L4228" i="3"/>
  <c r="J4227" i="3"/>
  <c r="M4225" i="3"/>
  <c r="O4225" i="3"/>
  <c r="J4226" i="3"/>
  <c r="N4225" i="3"/>
  <c r="J4228" i="3"/>
  <c r="I3544" i="2"/>
  <c r="J3544" i="2" s="1"/>
  <c r="I3546" i="2" a="1"/>
  <c r="L4233" i="3" l="1"/>
  <c r="O4233" i="3"/>
  <c r="M4235" i="3"/>
  <c r="L4232" i="3"/>
  <c r="N4232" i="3"/>
  <c r="N4235" i="3"/>
  <c r="M4232" i="3"/>
  <c r="M4233" i="3"/>
  <c r="O4235" i="3"/>
  <c r="N4233" i="3"/>
  <c r="O4232" i="3"/>
  <c r="L4235" i="3"/>
  <c r="M4234" i="3"/>
  <c r="O4234" i="3"/>
  <c r="N4234" i="3"/>
  <c r="L4234" i="3"/>
  <c r="J4244" i="3"/>
  <c r="J4243" i="3"/>
  <c r="J4245" i="3"/>
  <c r="N3548" i="2"/>
  <c r="O3547" i="2"/>
  <c r="I3546" i="2"/>
  <c r="M3555" i="2"/>
  <c r="M3556" i="2"/>
  <c r="O3548" i="2"/>
  <c r="M3548" i="2"/>
  <c r="O3546" i="2"/>
  <c r="M3547" i="2"/>
  <c r="N3546" i="2"/>
  <c r="N3547" i="2"/>
  <c r="M3546" i="2"/>
  <c r="J4242" i="3" l="1"/>
  <c r="K3554" i="2" a="1"/>
  <c r="M3554" i="2"/>
  <c r="K3554" i="2" l="1"/>
  <c r="I3558" i="2" s="1"/>
  <c r="I3560" i="2"/>
  <c r="I3559" i="2"/>
  <c r="J4254" i="3" l="1"/>
  <c r="I3569" i="2"/>
  <c r="I3587" i="2" s="1"/>
  <c r="I3564" i="2"/>
  <c r="I3563" i="2"/>
  <c r="I3568" i="2"/>
  <c r="I3567" i="2"/>
  <c r="I3562" i="2"/>
  <c r="L3564" i="2" s="1"/>
  <c r="M3564" i="2" s="1"/>
  <c r="K3571" i="2" l="1"/>
  <c r="J3571" i="2"/>
  <c r="I3586" i="2"/>
  <c r="K3572" i="2"/>
  <c r="J3572" i="2"/>
  <c r="I3573" i="2"/>
  <c r="K3573" i="2"/>
  <c r="I3581" i="2"/>
  <c r="I3572" i="2"/>
  <c r="I3582" i="2"/>
  <c r="I3585" i="2"/>
  <c r="I3583" i="2"/>
  <c r="I3571" i="2"/>
  <c r="J3573" i="2"/>
  <c r="I3575" i="2" l="1"/>
  <c r="J3575" i="2" s="1"/>
  <c r="I3577" i="2" a="1"/>
  <c r="O3579" i="2" l="1"/>
  <c r="N3579" i="2"/>
  <c r="O3577" i="2"/>
  <c r="N3577" i="2"/>
  <c r="M3579" i="2"/>
  <c r="I3577" i="2"/>
  <c r="M3587" i="2"/>
  <c r="M3586" i="2"/>
  <c r="O3578" i="2"/>
  <c r="N3578" i="2"/>
  <c r="M3577" i="2"/>
  <c r="M3578" i="2"/>
  <c r="K3585" i="2" l="1" a="1"/>
  <c r="M3585" i="2"/>
  <c r="K3585" i="2" l="1"/>
  <c r="I3589" i="2" s="1"/>
  <c r="I3591" i="2"/>
  <c r="I3590" i="2"/>
  <c r="I3594" i="2" l="1"/>
  <c r="I3599" i="2"/>
  <c r="I3595" i="2"/>
  <c r="I3600" i="2"/>
  <c r="I3618" i="2" s="1"/>
  <c r="I3593" i="2"/>
  <c r="L3595" i="2" s="1"/>
  <c r="M3595" i="2" s="1"/>
  <c r="I3598" i="2"/>
  <c r="I3616" i="2" l="1"/>
  <c r="I3614" i="2"/>
  <c r="K3604" i="2"/>
  <c r="I3612" i="2"/>
  <c r="I3602" i="2"/>
  <c r="I3613" i="2"/>
  <c r="J3604" i="2"/>
  <c r="I3603" i="2"/>
  <c r="I3604" i="2"/>
  <c r="J3603" i="2"/>
  <c r="K3602" i="2"/>
  <c r="I3617" i="2"/>
  <c r="J3602" i="2"/>
  <c r="K3603" i="2"/>
  <c r="I3606" i="2" l="1"/>
  <c r="J3606" i="2" s="1"/>
  <c r="I3608" i="2" a="1"/>
  <c r="N3609" i="2" l="1"/>
  <c r="N3608" i="2"/>
  <c r="O3610" i="2"/>
  <c r="O3609" i="2"/>
  <c r="M3608" i="2"/>
  <c r="M3610" i="2"/>
  <c r="I3608" i="2"/>
  <c r="M3617" i="2"/>
  <c r="M3618" i="2"/>
  <c r="N3610" i="2"/>
  <c r="O3608" i="2"/>
  <c r="M3609" i="2"/>
  <c r="K3616" i="2" l="1" a="1"/>
  <c r="M3616" i="2"/>
  <c r="I3621" i="2" l="1"/>
  <c r="K3616" i="2"/>
  <c r="I3620" i="2" s="1"/>
  <c r="I3622" i="2"/>
  <c r="I3631" i="2" l="1"/>
  <c r="I3649" i="2" s="1"/>
  <c r="I3626" i="2"/>
  <c r="I3624" i="2"/>
  <c r="I3629" i="2"/>
  <c r="I3630" i="2"/>
  <c r="I3625" i="2"/>
  <c r="L3626" i="2" l="1"/>
  <c r="M3626" i="2" s="1"/>
  <c r="I3634" i="2"/>
  <c r="I3647" i="2"/>
  <c r="K3635" i="2"/>
  <c r="J3635" i="2"/>
  <c r="I3643" i="2"/>
  <c r="I3633" i="2"/>
  <c r="I3644" i="2"/>
  <c r="I3635" i="2"/>
  <c r="I3645" i="2"/>
  <c r="I3648" i="2"/>
  <c r="K3634" i="2"/>
  <c r="J3634" i="2"/>
  <c r="J3633" i="2"/>
  <c r="K3633" i="2"/>
  <c r="I3639" i="2" l="1" a="1"/>
  <c r="I3637" i="2"/>
  <c r="J3637" i="2" s="1"/>
  <c r="M3641" i="2" l="1"/>
  <c r="N3640" i="2"/>
  <c r="I3639" i="2"/>
  <c r="M3648" i="2"/>
  <c r="M3649" i="2"/>
  <c r="N3641" i="2"/>
  <c r="O3639" i="2"/>
  <c r="M3640" i="2"/>
  <c r="O3640" i="2"/>
  <c r="O3641" i="2"/>
  <c r="M3639" i="2"/>
  <c r="N3639" i="2"/>
  <c r="K3647" i="2" l="1" a="1"/>
  <c r="M3647" i="2"/>
  <c r="K3647" i="2" l="1"/>
  <c r="I3651" i="2" s="1"/>
  <c r="I3653" i="2"/>
  <c r="I3652" i="2"/>
  <c r="I3656" i="2" l="1"/>
  <c r="I3661" i="2"/>
  <c r="I3662" i="2"/>
  <c r="I3680" i="2" s="1"/>
  <c r="I3657" i="2"/>
  <c r="I3655" i="2"/>
  <c r="L3657" i="2" s="1"/>
  <c r="M3657" i="2" s="1"/>
  <c r="I3660" i="2"/>
  <c r="K3664" i="2" l="1"/>
  <c r="I3679" i="2"/>
  <c r="J3664" i="2"/>
  <c r="K3665" i="2"/>
  <c r="J3665" i="2"/>
  <c r="I3676" i="2"/>
  <c r="I3674" i="2"/>
  <c r="K3666" i="2"/>
  <c r="I3666" i="2"/>
  <c r="I3665" i="2"/>
  <c r="J3666" i="2"/>
  <c r="I3664" i="2"/>
  <c r="I3678" i="2"/>
  <c r="I3675" i="2"/>
  <c r="I3668" i="2" l="1"/>
  <c r="J3668" i="2" s="1"/>
  <c r="I3670" i="2" a="1"/>
  <c r="O3670" i="2" l="1"/>
  <c r="N3672" i="2"/>
  <c r="M3672" i="2"/>
  <c r="I3670" i="2"/>
  <c r="M3679" i="2"/>
  <c r="M3680" i="2"/>
  <c r="O3671" i="2"/>
  <c r="M3671" i="2"/>
  <c r="N3670" i="2"/>
  <c r="O3672" i="2"/>
  <c r="N3671" i="2"/>
  <c r="M3670" i="2"/>
  <c r="K3678" i="2" l="1" a="1"/>
  <c r="M3678" i="2"/>
  <c r="K3678" i="2" l="1"/>
  <c r="I3682" i="2" s="1"/>
  <c r="I3684" i="2"/>
  <c r="I3683" i="2"/>
  <c r="I3687" i="2" l="1"/>
  <c r="I3692" i="2"/>
  <c r="I3693" i="2"/>
  <c r="I3711" i="2" s="1"/>
  <c r="I3688" i="2"/>
  <c r="I3691" i="2"/>
  <c r="I3686" i="2"/>
  <c r="L3688" i="2" s="1"/>
  <c r="M3688" i="2" s="1"/>
  <c r="I3695" i="2" l="1"/>
  <c r="I3709" i="2"/>
  <c r="I3705" i="2"/>
  <c r="I3697" i="2"/>
  <c r="I3706" i="2"/>
  <c r="I3707" i="2"/>
  <c r="J3697" i="2"/>
  <c r="I3696" i="2"/>
  <c r="K3697" i="2"/>
  <c r="I3710" i="2"/>
  <c r="K3696" i="2"/>
  <c r="K3695" i="2"/>
  <c r="J3696" i="2"/>
  <c r="J3695" i="2"/>
  <c r="I3701" i="2" l="1" a="1"/>
  <c r="I3699" i="2"/>
  <c r="J3699" i="2" s="1"/>
  <c r="N3702" i="2" l="1"/>
  <c r="N3703" i="2"/>
  <c r="I3701" i="2"/>
  <c r="M3710" i="2"/>
  <c r="M3711" i="2"/>
  <c r="O3703" i="2"/>
  <c r="M3702" i="2"/>
  <c r="O3702" i="2"/>
  <c r="O3701" i="2"/>
  <c r="N3701" i="2"/>
  <c r="M3703" i="2"/>
  <c r="M3701" i="2"/>
  <c r="K3709" i="2" l="1" a="1"/>
  <c r="M3709" i="2"/>
  <c r="I3714" i="2" l="1"/>
  <c r="K3709" i="2"/>
  <c r="I3713" i="2" s="1"/>
  <c r="I3715" i="2"/>
  <c r="I3717" i="2" l="1"/>
  <c r="I3722" i="2"/>
  <c r="I3724" i="2"/>
  <c r="I3742" i="2" s="1"/>
  <c r="I3719" i="2"/>
  <c r="I3723" i="2"/>
  <c r="I3718" i="2"/>
  <c r="I3728" i="2" l="1"/>
  <c r="I3727" i="2"/>
  <c r="I3726" i="2"/>
  <c r="I3740" i="2"/>
  <c r="I3738" i="2"/>
  <c r="I3737" i="2"/>
  <c r="I3736" i="2"/>
  <c r="K3728" i="2"/>
  <c r="J3728" i="2"/>
  <c r="J3726" i="2"/>
  <c r="K3727" i="2"/>
  <c r="I3741" i="2"/>
  <c r="K3726" i="2"/>
  <c r="J3727" i="2"/>
  <c r="L3719" i="2"/>
  <c r="M3719" i="2" s="1"/>
  <c r="I3732" i="2" l="1" a="1"/>
  <c r="I3730" i="2"/>
  <c r="J3730" i="2" s="1"/>
  <c r="M3734" i="2" l="1"/>
  <c r="O3734" i="2"/>
  <c r="M3733" i="2"/>
  <c r="N3734" i="2"/>
  <c r="M3732" i="2"/>
  <c r="O3733" i="2"/>
  <c r="O3732" i="2"/>
  <c r="I3732" i="2"/>
  <c r="M3741" i="2"/>
  <c r="M3742" i="2"/>
  <c r="N3733" i="2"/>
  <c r="N3732" i="2"/>
  <c r="K3740" i="2" l="1" a="1"/>
  <c r="M3740" i="2"/>
  <c r="K3740" i="2" l="1"/>
  <c r="I3744" i="2" s="1"/>
  <c r="I3746" i="2"/>
  <c r="I3745" i="2"/>
  <c r="I3749" i="2" l="1"/>
  <c r="I3754" i="2"/>
  <c r="I3755" i="2"/>
  <c r="I3773" i="2" s="1"/>
  <c r="I3750" i="2"/>
  <c r="I3753" i="2"/>
  <c r="I3748" i="2"/>
  <c r="L3750" i="2" s="1"/>
  <c r="M3750" i="2" s="1"/>
  <c r="I3769" i="2" l="1"/>
  <c r="I3768" i="2"/>
  <c r="I3767" i="2"/>
  <c r="I3757" i="2"/>
  <c r="I3771" i="2"/>
  <c r="J3759" i="2"/>
  <c r="I3758" i="2"/>
  <c r="K3759" i="2"/>
  <c r="I3759" i="2"/>
  <c r="K3757" i="2"/>
  <c r="J3757" i="2"/>
  <c r="I3772" i="2"/>
  <c r="J3758" i="2"/>
  <c r="K3758" i="2"/>
  <c r="I3761" i="2" l="1"/>
  <c r="J3761" i="2" s="1"/>
  <c r="I3763" i="2" a="1"/>
  <c r="M3765" i="2"/>
  <c r="O3763" i="2"/>
  <c r="N3763" i="2"/>
  <c r="M3764" i="2" l="1"/>
  <c r="O3765" i="2"/>
  <c r="O3764" i="2"/>
  <c r="I3763" i="2"/>
  <c r="M3772" i="2"/>
  <c r="M3773" i="2"/>
  <c r="N3765" i="2"/>
  <c r="N3764" i="2"/>
  <c r="M3763" i="2"/>
  <c r="K3771" i="2" l="1" a="1"/>
  <c r="M3771" i="2"/>
  <c r="K3771" i="2" l="1"/>
  <c r="I3775" i="2" s="1"/>
  <c r="I3777" i="2"/>
  <c r="I3776" i="2"/>
  <c r="I3785" i="2" l="1"/>
  <c r="I3780" i="2"/>
  <c r="I3786" i="2"/>
  <c r="I3804" i="2" s="1"/>
  <c r="I3781" i="2"/>
  <c r="I3784" i="2"/>
  <c r="I3779" i="2"/>
  <c r="L3781" i="2" s="1"/>
  <c r="M3781" i="2" s="1"/>
  <c r="I3788" i="2" l="1"/>
  <c r="I3798" i="2"/>
  <c r="I3802" i="2"/>
  <c r="K3790" i="2"/>
  <c r="J3790" i="2"/>
  <c r="I3790" i="2"/>
  <c r="I3789" i="2"/>
  <c r="I3800" i="2"/>
  <c r="I3799" i="2"/>
  <c r="I3803" i="2"/>
  <c r="K3788" i="2"/>
  <c r="J3788" i="2"/>
  <c r="J3789" i="2"/>
  <c r="K3789" i="2"/>
  <c r="I3794" i="2" l="1" a="1"/>
  <c r="I3792" i="2"/>
  <c r="J3792" i="2" s="1"/>
  <c r="I3794" i="2" l="1"/>
  <c r="M3803" i="2"/>
  <c r="M3804" i="2"/>
  <c r="N3795" i="2"/>
  <c r="O3796" i="2"/>
  <c r="O3794" i="2"/>
  <c r="O3795" i="2"/>
  <c r="M3796" i="2"/>
  <c r="N3794" i="2"/>
  <c r="N3796" i="2"/>
  <c r="M3795" i="2"/>
  <c r="M3794" i="2"/>
  <c r="K3802" i="2" l="1" a="1"/>
  <c r="M3802" i="2"/>
  <c r="I3807" i="2" l="1"/>
  <c r="K3802" i="2"/>
  <c r="I3806" i="2" s="1"/>
  <c r="I3808" i="2"/>
  <c r="I3812" i="2" l="1"/>
  <c r="I3817" i="2"/>
  <c r="I3835" i="2" s="1"/>
  <c r="I3815" i="2"/>
  <c r="I3810" i="2"/>
  <c r="I3811" i="2"/>
  <c r="I3816" i="2"/>
  <c r="K3819" i="2" l="1"/>
  <c r="I3834" i="2"/>
  <c r="J3819" i="2"/>
  <c r="J3820" i="2"/>
  <c r="K3820" i="2"/>
  <c r="L3812" i="2"/>
  <c r="M3812" i="2" s="1"/>
  <c r="J3821" i="2"/>
  <c r="I3821" i="2"/>
  <c r="I3819" i="2"/>
  <c r="I3831" i="2"/>
  <c r="I3830" i="2"/>
  <c r="I3833" i="2"/>
  <c r="K3821" i="2"/>
  <c r="I3829" i="2"/>
  <c r="I3820" i="2"/>
  <c r="I3825" i="2" l="1" a="1"/>
  <c r="I3823" i="2"/>
  <c r="J3823" i="2" s="1"/>
  <c r="O3825" i="2" l="1"/>
  <c r="M3825" i="2"/>
  <c r="N3826" i="2"/>
  <c r="N3825" i="2"/>
  <c r="O3826" i="2"/>
  <c r="M3827" i="2"/>
  <c r="I3825" i="2"/>
  <c r="M3834" i="2"/>
  <c r="M3835" i="2"/>
  <c r="N3827" i="2"/>
  <c r="O3827" i="2"/>
  <c r="M3826" i="2"/>
  <c r="K3833" i="2" l="1" a="1"/>
  <c r="M3833" i="2"/>
  <c r="K3833" i="2" l="1"/>
  <c r="I3837" i="2" s="1"/>
  <c r="I3839" i="2"/>
  <c r="I3838" i="2"/>
  <c r="I3843" i="2" l="1"/>
  <c r="I3848" i="2"/>
  <c r="I3866" i="2" s="1"/>
  <c r="I3842" i="2"/>
  <c r="I3847" i="2"/>
  <c r="I3846" i="2"/>
  <c r="I3841" i="2"/>
  <c r="L3843" i="2" s="1"/>
  <c r="M3843" i="2" s="1"/>
  <c r="K3851" i="2" l="1"/>
  <c r="I3865" i="2"/>
  <c r="J3850" i="2"/>
  <c r="J3851" i="2"/>
  <c r="K3850" i="2"/>
  <c r="I3860" i="2"/>
  <c r="I3864" i="2"/>
  <c r="K3852" i="2"/>
  <c r="I3852" i="2"/>
  <c r="I3850" i="2"/>
  <c r="J3852" i="2"/>
  <c r="I3851" i="2"/>
  <c r="I3862" i="2"/>
  <c r="I3861" i="2"/>
  <c r="I3856" i="2" l="1" a="1"/>
  <c r="I3854" i="2"/>
  <c r="J3854" i="2" s="1"/>
  <c r="O3856" i="2"/>
  <c r="N3856" i="2"/>
  <c r="I3856" i="2" l="1"/>
  <c r="M3866" i="2"/>
  <c r="M3865" i="2"/>
  <c r="M3856" i="2"/>
  <c r="O3858" i="2"/>
  <c r="O3857" i="2"/>
  <c r="M3857" i="2"/>
  <c r="N3858" i="2"/>
  <c r="N3857" i="2"/>
  <c r="M3858" i="2"/>
  <c r="K3864" i="2" l="1" a="1"/>
  <c r="M3864" i="2"/>
  <c r="I3869" i="2" l="1"/>
  <c r="K3864" i="2"/>
  <c r="I3868" i="2" s="1"/>
  <c r="I3870" i="2"/>
  <c r="I3874" i="2" l="1"/>
  <c r="I3879" i="2"/>
  <c r="I3897" i="2" s="1"/>
  <c r="I3872" i="2"/>
  <c r="I3877" i="2"/>
  <c r="I3878" i="2"/>
  <c r="I3873" i="2"/>
  <c r="I3895" i="2" l="1"/>
  <c r="K3883" i="2"/>
  <c r="I3892" i="2"/>
  <c r="I3891" i="2"/>
  <c r="I3893" i="2"/>
  <c r="J3883" i="2"/>
  <c r="I3883" i="2"/>
  <c r="I3882" i="2"/>
  <c r="I3881" i="2"/>
  <c r="J3881" i="2"/>
  <c r="K3881" i="2"/>
  <c r="I3896" i="2"/>
  <c r="J3882" i="2"/>
  <c r="K3882" i="2"/>
  <c r="L3874" i="2"/>
  <c r="M3874" i="2" s="1"/>
  <c r="I3885" i="2" l="1"/>
  <c r="J3885" i="2" s="1"/>
  <c r="I3887" i="2" a="1"/>
  <c r="M3889" i="2" l="1"/>
  <c r="M3888" i="2"/>
  <c r="O3887" i="2"/>
  <c r="N3887" i="2"/>
  <c r="M3887" i="2"/>
  <c r="O3889" i="2"/>
  <c r="I3887" i="2"/>
  <c r="M3896" i="2"/>
  <c r="M3897" i="2"/>
  <c r="O3888" i="2"/>
  <c r="N3889" i="2"/>
  <c r="N3888" i="2"/>
  <c r="K3895" i="2" l="1" a="1"/>
  <c r="M3895" i="2"/>
  <c r="K3895" i="2" l="1"/>
  <c r="I3899" i="2" s="1"/>
  <c r="I3901" i="2"/>
  <c r="I3900" i="2"/>
  <c r="I3909" i="2" l="1"/>
  <c r="I3904" i="2"/>
  <c r="I3905" i="2"/>
  <c r="I3910" i="2"/>
  <c r="I3928" i="2" s="1"/>
  <c r="I3903" i="2"/>
  <c r="L3905" i="2" s="1"/>
  <c r="M3905" i="2" s="1"/>
  <c r="I3908" i="2"/>
  <c r="I3922" i="2" l="1"/>
  <c r="I3914" i="2"/>
  <c r="I3926" i="2"/>
  <c r="I3924" i="2"/>
  <c r="I3923" i="2"/>
  <c r="I3913" i="2"/>
  <c r="I3912" i="2"/>
  <c r="J3914" i="2"/>
  <c r="K3914" i="2"/>
  <c r="J3913" i="2"/>
  <c r="J3912" i="2"/>
  <c r="I3927" i="2"/>
  <c r="K3913" i="2"/>
  <c r="K3912" i="2"/>
  <c r="I3916" i="2" l="1"/>
  <c r="J3916" i="2" s="1"/>
  <c r="I3918" i="2" a="1"/>
  <c r="O3918" i="2"/>
  <c r="M3919" i="2"/>
  <c r="M3920" i="2"/>
  <c r="N3918" i="2" l="1"/>
  <c r="I3918" i="2"/>
  <c r="M3927" i="2"/>
  <c r="M3928" i="2"/>
  <c r="O3920" i="2"/>
  <c r="N3920" i="2"/>
  <c r="N3919" i="2"/>
  <c r="O3919" i="2"/>
  <c r="M3918" i="2"/>
  <c r="K3926" i="2" l="1" a="1"/>
  <c r="M3926" i="2"/>
  <c r="I3931" i="2" l="1"/>
  <c r="K3926" i="2"/>
  <c r="I3930" i="2" s="1"/>
  <c r="I3932" i="2"/>
  <c r="I3941" i="2" l="1"/>
  <c r="I3959" i="2" s="1"/>
  <c r="I3936" i="2"/>
  <c r="I3939" i="2"/>
  <c r="I3934" i="2"/>
  <c r="I3940" i="2"/>
  <c r="I3935" i="2"/>
  <c r="K3944" i="2" l="1"/>
  <c r="I3955" i="2"/>
  <c r="K3945" i="2"/>
  <c r="I3945" i="2"/>
  <c r="I3944" i="2"/>
  <c r="I3957" i="2"/>
  <c r="I3954" i="2"/>
  <c r="I3953" i="2"/>
  <c r="J3945" i="2"/>
  <c r="I3943" i="2"/>
  <c r="I3958" i="2"/>
  <c r="K3943" i="2"/>
  <c r="J3944" i="2"/>
  <c r="J3943" i="2"/>
  <c r="L3936" i="2"/>
  <c r="M3936" i="2" s="1"/>
  <c r="I3949" i="2" l="1" a="1"/>
  <c r="I3947" i="2"/>
  <c r="J3947" i="2" s="1"/>
  <c r="M3949" i="2" l="1"/>
  <c r="M3950" i="2"/>
  <c r="M3951" i="2"/>
  <c r="N3951" i="2"/>
  <c r="O3951" i="2"/>
  <c r="O3949" i="2"/>
  <c r="I3949" i="2"/>
  <c r="M3958" i="2"/>
  <c r="M3959" i="2"/>
  <c r="O3950" i="2"/>
  <c r="N3950" i="2"/>
  <c r="N3949" i="2"/>
  <c r="K3957" i="2" l="1" a="1"/>
  <c r="M3957" i="2"/>
  <c r="K3957" i="2" l="1"/>
  <c r="I3961" i="2" s="1"/>
  <c r="I3963" i="2"/>
  <c r="I3962" i="2"/>
  <c r="I3966" i="2" l="1"/>
  <c r="I3971" i="2"/>
  <c r="I3967" i="2"/>
  <c r="I3972" i="2"/>
  <c r="I3990" i="2" s="1"/>
  <c r="I3970" i="2"/>
  <c r="I3965" i="2"/>
  <c r="L3967" i="2" s="1"/>
  <c r="M3967" i="2" s="1"/>
  <c r="I3975" i="2" l="1"/>
  <c r="I3988" i="2"/>
  <c r="J3976" i="2"/>
  <c r="I3974" i="2"/>
  <c r="K3976" i="2"/>
  <c r="I3984" i="2"/>
  <c r="I3985" i="2"/>
  <c r="I3986" i="2"/>
  <c r="I3976" i="2"/>
  <c r="J3975" i="2"/>
  <c r="K3974" i="2"/>
  <c r="J3974" i="2"/>
  <c r="K3975" i="2"/>
  <c r="I3989" i="2"/>
  <c r="I3980" i="2" l="1" a="1"/>
  <c r="I3978" i="2"/>
  <c r="J3978" i="2" s="1"/>
  <c r="M3981" i="2" l="1"/>
  <c r="M3982" i="2"/>
  <c r="O3981" i="2"/>
  <c r="N3982" i="2"/>
  <c r="M3980" i="2"/>
  <c r="N3981" i="2"/>
  <c r="N3980" i="2"/>
  <c r="I3980" i="2"/>
  <c r="M3989" i="2"/>
  <c r="M3990" i="2"/>
  <c r="O3982" i="2"/>
  <c r="O3980" i="2"/>
  <c r="K3988" i="2" l="1" a="1"/>
  <c r="M3988" i="2"/>
  <c r="I3993" i="2" l="1"/>
  <c r="K3988" i="2"/>
  <c r="I3992" i="2" s="1"/>
  <c r="I3994" i="2"/>
  <c r="I4003" i="2" l="1"/>
  <c r="I4021" i="2" s="1"/>
  <c r="I3998" i="2"/>
  <c r="I4001" i="2"/>
  <c r="I3996" i="2"/>
  <c r="I4002" i="2"/>
  <c r="I3997" i="2"/>
  <c r="I4020" i="2" l="1"/>
  <c r="J4006" i="2"/>
  <c r="K4006" i="2"/>
  <c r="K4005" i="2"/>
  <c r="J4005" i="2"/>
  <c r="L3998" i="2"/>
  <c r="M3998" i="2" s="1"/>
  <c r="I4006" i="2"/>
  <c r="K4007" i="2"/>
  <c r="I4015" i="2"/>
  <c r="I4005" i="2"/>
  <c r="I4019" i="2"/>
  <c r="I4017" i="2"/>
  <c r="J4007" i="2"/>
  <c r="I4007" i="2"/>
  <c r="I4016" i="2"/>
  <c r="I4009" i="2" l="1"/>
  <c r="J4009" i="2" s="1"/>
  <c r="I4011" i="2" a="1"/>
  <c r="M4012" i="2"/>
  <c r="M4013" i="2"/>
  <c r="O4011" i="2"/>
  <c r="N4011" i="2"/>
  <c r="M4011" i="2" l="1"/>
  <c r="N4013" i="2"/>
  <c r="I4011" i="2"/>
  <c r="M4020" i="2"/>
  <c r="M4021" i="2"/>
  <c r="O4013" i="2"/>
  <c r="N4012" i="2"/>
  <c r="O4012" i="2"/>
  <c r="K4019" i="2" l="1" a="1"/>
  <c r="M4019" i="2"/>
  <c r="K4019" i="2" l="1"/>
  <c r="I4023" i="2" s="1"/>
  <c r="I4025" i="2"/>
  <c r="I4024" i="2"/>
  <c r="I4033" i="2" l="1"/>
  <c r="I4028" i="2"/>
  <c r="I4034" i="2"/>
  <c r="I4052" i="2" s="1"/>
  <c r="I4029" i="2"/>
  <c r="I4032" i="2"/>
  <c r="I4027" i="2"/>
  <c r="L4029" i="2" s="1"/>
  <c r="M4029" i="2" s="1"/>
  <c r="J4038" i="2" l="1"/>
  <c r="I4037" i="2"/>
  <c r="I4036" i="2"/>
  <c r="K4038" i="2"/>
  <c r="I4046" i="2"/>
  <c r="I4047" i="2"/>
  <c r="I4038" i="2"/>
  <c r="I4050" i="2"/>
  <c r="I4048" i="2"/>
  <c r="I4051" i="2"/>
  <c r="K4037" i="2"/>
  <c r="K4036" i="2"/>
  <c r="J4037" i="2"/>
  <c r="J4036" i="2"/>
  <c r="I4042" i="2" l="1" a="1"/>
  <c r="I4040" i="2"/>
  <c r="J4040" i="2" s="1"/>
  <c r="M4044" i="2"/>
  <c r="M4043" i="2" l="1"/>
  <c r="N4043" i="2"/>
  <c r="M4042" i="2"/>
  <c r="N4044" i="2"/>
  <c r="O4044" i="2"/>
  <c r="O4043" i="2"/>
  <c r="O4042" i="2"/>
  <c r="I4042" i="2"/>
  <c r="M4051" i="2"/>
  <c r="M4052" i="2"/>
  <c r="N4042" i="2"/>
  <c r="K4050" i="2" l="1" a="1"/>
  <c r="M4050" i="2"/>
  <c r="I4055" i="2" l="1"/>
  <c r="K4050" i="2"/>
  <c r="I4054" i="2" s="1"/>
  <c r="I4056" i="2"/>
  <c r="I4060" i="2" l="1"/>
  <c r="I4065" i="2"/>
  <c r="I4083" i="2" s="1"/>
  <c r="I4063" i="2"/>
  <c r="I4058" i="2"/>
  <c r="I4059" i="2"/>
  <c r="I4064" i="2"/>
  <c r="K4068" i="2" l="1"/>
  <c r="K4067" i="2"/>
  <c r="J4068" i="2"/>
  <c r="J4067" i="2"/>
  <c r="I4082" i="2"/>
  <c r="L4060" i="2"/>
  <c r="M4060" i="2" s="1"/>
  <c r="I4069" i="2"/>
  <c r="I4079" i="2"/>
  <c r="I4078" i="2"/>
  <c r="I4077" i="2"/>
  <c r="I4068" i="2"/>
  <c r="I4067" i="2"/>
  <c r="I4081" i="2"/>
  <c r="K4069" i="2"/>
  <c r="J4069" i="2"/>
  <c r="I4073" i="2" l="1" a="1"/>
  <c r="I4071" i="2"/>
  <c r="J4071" i="2" s="1"/>
  <c r="N4073" i="2"/>
  <c r="O4073" i="2"/>
  <c r="M4075" i="2" l="1"/>
  <c r="M4074" i="2"/>
  <c r="I4073" i="2"/>
  <c r="M4083" i="2"/>
  <c r="M4082" i="2"/>
  <c r="O4074" i="2"/>
  <c r="O4075" i="2"/>
  <c r="N4075" i="2"/>
  <c r="N4074" i="2"/>
  <c r="M4073" i="2"/>
  <c r="K4081" i="2" l="1" a="1"/>
  <c r="M4081" i="2"/>
  <c r="K4081" i="2" l="1"/>
  <c r="I4085" i="2" s="1"/>
  <c r="I4087" i="2"/>
  <c r="I4086" i="2"/>
  <c r="I4091" i="2" l="1"/>
  <c r="I4096" i="2"/>
  <c r="I4114" i="2" s="1"/>
  <c r="I4090" i="2"/>
  <c r="I4095" i="2"/>
  <c r="I4089" i="2"/>
  <c r="L4091" i="2" s="1"/>
  <c r="M4091" i="2" s="1"/>
  <c r="I4094" i="2"/>
  <c r="I4109" i="2" l="1"/>
  <c r="I4108" i="2"/>
  <c r="I4112" i="2"/>
  <c r="K4100" i="2"/>
  <c r="J4100" i="2"/>
  <c r="I4110" i="2"/>
  <c r="I4099" i="2"/>
  <c r="I4100" i="2"/>
  <c r="I4098" i="2"/>
  <c r="K4098" i="2"/>
  <c r="I4113" i="2"/>
  <c r="J4099" i="2"/>
  <c r="K4099" i="2"/>
  <c r="J4098" i="2"/>
  <c r="I4104" i="2" l="1" a="1"/>
  <c r="I4102" i="2"/>
  <c r="J4102" i="2" s="1"/>
  <c r="M4106" i="2" l="1"/>
  <c r="N4106" i="2"/>
  <c r="I4104" i="2"/>
  <c r="M4113" i="2"/>
  <c r="M4114" i="2"/>
  <c r="M4104" i="2"/>
  <c r="O4105" i="2"/>
  <c r="O4104" i="2"/>
  <c r="M4105" i="2"/>
  <c r="O4106" i="2"/>
  <c r="N4105" i="2"/>
  <c r="N4104" i="2"/>
  <c r="K4112" i="2" l="1" a="1"/>
  <c r="M4112" i="2"/>
  <c r="I4117" i="2" l="1"/>
  <c r="K4112" i="2"/>
  <c r="I4116" i="2" s="1"/>
  <c r="I4118" i="2"/>
  <c r="I4127" i="2" l="1"/>
  <c r="I4145" i="2" s="1"/>
  <c r="I4122" i="2"/>
  <c r="I4120" i="2"/>
  <c r="I4125" i="2"/>
  <c r="I4126" i="2"/>
  <c r="I4121" i="2"/>
  <c r="I4129" i="2" l="1"/>
  <c r="I4143" i="2"/>
  <c r="K4131" i="2"/>
  <c r="I4140" i="2"/>
  <c r="I4139" i="2"/>
  <c r="I4141" i="2"/>
  <c r="I4131" i="2"/>
  <c r="J4131" i="2"/>
  <c r="I4130" i="2"/>
  <c r="J4130" i="2"/>
  <c r="I4144" i="2"/>
  <c r="K4129" i="2"/>
  <c r="K4130" i="2"/>
  <c r="J4129" i="2"/>
  <c r="L4122" i="2"/>
  <c r="M4122" i="2" s="1"/>
  <c r="I4133" i="2" l="1"/>
  <c r="J4133" i="2" s="1"/>
  <c r="I4135" i="2" a="1"/>
  <c r="N4137" i="2" l="1"/>
  <c r="I4135" i="2"/>
  <c r="M4144" i="2"/>
  <c r="M4145" i="2"/>
  <c r="O4136" i="2"/>
  <c r="M4136" i="2"/>
  <c r="N4136" i="2"/>
  <c r="O4135" i="2"/>
  <c r="M4137" i="2"/>
  <c r="O4137" i="2"/>
  <c r="N4135" i="2"/>
  <c r="M4135" i="2"/>
  <c r="K4143" i="2" l="1" a="1"/>
  <c r="M4143" i="2"/>
  <c r="K4143" i="2" l="1"/>
  <c r="I4147" i="2" s="1"/>
  <c r="I4149" i="2"/>
  <c r="I4148" i="2"/>
  <c r="I4152" i="2" l="1"/>
  <c r="I4157" i="2"/>
  <c r="I4153" i="2"/>
  <c r="I4158" i="2"/>
  <c r="I4176" i="2" s="1"/>
  <c r="I4156" i="2"/>
  <c r="I4151" i="2"/>
  <c r="L4153" i="2" l="1"/>
  <c r="M4153" i="2" s="1"/>
  <c r="J4160" i="2"/>
  <c r="K4160" i="2"/>
  <c r="K4161" i="2"/>
  <c r="I4175" i="2"/>
  <c r="J4161" i="2"/>
  <c r="I4172" i="2"/>
  <c r="K4162" i="2"/>
  <c r="I4171" i="2"/>
  <c r="I4170" i="2"/>
  <c r="I4161" i="2"/>
  <c r="J4162" i="2"/>
  <c r="I4160" i="2"/>
  <c r="I4162" i="2"/>
  <c r="I4174" i="2"/>
  <c r="I4164" i="2" l="1"/>
  <c r="J4164" i="2" s="1"/>
  <c r="I4166" i="2" a="1"/>
  <c r="O4166" i="2" l="1"/>
  <c r="M4168" i="2"/>
  <c r="I4166" i="2"/>
  <c r="M4175" i="2"/>
  <c r="M4176" i="2"/>
  <c r="N4166" i="2"/>
  <c r="O4168" i="2"/>
  <c r="M4167" i="2"/>
  <c r="N4168" i="2"/>
  <c r="N4167" i="2"/>
  <c r="O4167" i="2"/>
  <c r="M4166" i="2"/>
  <c r="K4174" i="2" l="1" a="1"/>
  <c r="M4174" i="2"/>
  <c r="K4174" i="2" l="1"/>
  <c r="I4178" i="2" s="1"/>
  <c r="I4180" i="2"/>
  <c r="I4179" i="2"/>
  <c r="I4183" i="2" l="1"/>
  <c r="I4188" i="2"/>
  <c r="I4184" i="2"/>
  <c r="I4189" i="2"/>
  <c r="I4207" i="2" s="1"/>
  <c r="I4187" i="2"/>
  <c r="I4182" i="2"/>
  <c r="L4184" i="2" s="1"/>
  <c r="M4184" i="2" s="1"/>
  <c r="I4202" i="2" l="1"/>
  <c r="J4193" i="2"/>
  <c r="I4193" i="2"/>
  <c r="I4192" i="2"/>
  <c r="I4205" i="2"/>
  <c r="K4193" i="2"/>
  <c r="I4191" i="2"/>
  <c r="I4203" i="2"/>
  <c r="I4201" i="2"/>
  <c r="I4206" i="2"/>
  <c r="J4192" i="2"/>
  <c r="K4192" i="2"/>
  <c r="K4191" i="2"/>
  <c r="J4191" i="2"/>
  <c r="I4197" i="2" l="1" a="1"/>
  <c r="I4195" i="2"/>
  <c r="J4195" i="2" s="1"/>
  <c r="I4197" i="2" l="1"/>
  <c r="M4206" i="2"/>
  <c r="M4207" i="2"/>
  <c r="M4198" i="2"/>
  <c r="O4199" i="2"/>
  <c r="N4198" i="2"/>
  <c r="O4197" i="2"/>
  <c r="M4199" i="2"/>
  <c r="O4198" i="2"/>
  <c r="N4199" i="2"/>
  <c r="M4197" i="2"/>
  <c r="N4197" i="2"/>
  <c r="K4205" i="2" l="1" a="1"/>
  <c r="M4205" i="2"/>
  <c r="I4210" i="2" l="1"/>
  <c r="K4205" i="2"/>
  <c r="I4209" i="2" s="1"/>
  <c r="I4211" i="2"/>
  <c r="I4218" i="2" l="1"/>
  <c r="I4213" i="2"/>
  <c r="I4215" i="2"/>
  <c r="I4220" i="2"/>
  <c r="I4238" i="2" s="1"/>
  <c r="I4219" i="2"/>
  <c r="I4214" i="2"/>
  <c r="J4222" i="2" l="1"/>
  <c r="K4222" i="2"/>
  <c r="I4237" i="2"/>
  <c r="J4223" i="2"/>
  <c r="K4223" i="2"/>
  <c r="L4215" i="2"/>
  <c r="M4215" i="2" s="1"/>
  <c r="I4236" i="2"/>
  <c r="K4224" i="2"/>
  <c r="I4232" i="2"/>
  <c r="I4223" i="2"/>
  <c r="J4224" i="2"/>
  <c r="I4222" i="2"/>
  <c r="I4233" i="2"/>
  <c r="I4224" i="2"/>
  <c r="I4234" i="2"/>
  <c r="I4228" i="2" l="1" a="1"/>
  <c r="I4226" i="2"/>
  <c r="J4226" i="2" s="1"/>
  <c r="N4228" i="2"/>
  <c r="O4228" i="2"/>
  <c r="M4228" i="2"/>
  <c r="M4230" i="2" l="1"/>
  <c r="M4229" i="2"/>
  <c r="N4230" i="2"/>
  <c r="I4228" i="2"/>
  <c r="M4237" i="2"/>
  <c r="M4238" i="2"/>
  <c r="O4229" i="2"/>
  <c r="O4230" i="2"/>
  <c r="N4229" i="2"/>
  <c r="K4236" i="2" l="1" a="1"/>
  <c r="M4236" i="2"/>
  <c r="K4236" i="2" l="1"/>
  <c r="I4240" i="2" s="1"/>
  <c r="I4242" i="2"/>
  <c r="I4241" i="2"/>
  <c r="I4245" i="2" l="1"/>
  <c r="I4250" i="2"/>
  <c r="I4251" i="2"/>
  <c r="I4269" i="2" s="1"/>
  <c r="I4246" i="2"/>
  <c r="I4249" i="2"/>
  <c r="I4244" i="2"/>
  <c r="L4246" i="2" s="1"/>
  <c r="M4246" i="2" s="1"/>
  <c r="I4268" i="2" l="1"/>
  <c r="K4253" i="2"/>
  <c r="J4254" i="2"/>
  <c r="K4254" i="2"/>
  <c r="J4253" i="2"/>
  <c r="I4267" i="2"/>
  <c r="I4265" i="2"/>
  <c r="K4255" i="2"/>
  <c r="I4264" i="2"/>
  <c r="I4254" i="2"/>
  <c r="I4255" i="2"/>
  <c r="J4255" i="2"/>
  <c r="I4253" i="2"/>
  <c r="I4263" i="2"/>
  <c r="I4259" i="2" l="1" a="1"/>
  <c r="I4257" i="2"/>
  <c r="J4257" i="2" s="1"/>
  <c r="M4261" i="2"/>
  <c r="O4259" i="2"/>
  <c r="N4259" i="2"/>
  <c r="M4259" i="2"/>
  <c r="M4260" i="2" l="1"/>
  <c r="N4261" i="2"/>
  <c r="O4260" i="2"/>
  <c r="I4259" i="2"/>
  <c r="M4269" i="2"/>
  <c r="M4268" i="2"/>
  <c r="O4261" i="2"/>
  <c r="N4260" i="2"/>
  <c r="K4267" i="2" l="1" a="1"/>
  <c r="M4267" i="2"/>
  <c r="K4267" i="2" l="1"/>
  <c r="I4271" i="2" s="1"/>
  <c r="I4273" i="2"/>
  <c r="I4272" i="2"/>
  <c r="I4276" i="2" l="1"/>
  <c r="I4281" i="2"/>
  <c r="I4282" i="2"/>
  <c r="I4300" i="2" s="1"/>
  <c r="I4277" i="2"/>
  <c r="I4275" i="2"/>
  <c r="L4277" i="2" s="1"/>
  <c r="M4277" i="2" s="1"/>
  <c r="I4280" i="2"/>
  <c r="I4286" i="2" l="1"/>
  <c r="I4284" i="2"/>
  <c r="I4298" i="2"/>
  <c r="I4294" i="2"/>
  <c r="I4285" i="2"/>
  <c r="I4296" i="2"/>
  <c r="K4286" i="2"/>
  <c r="J4286" i="2"/>
  <c r="I4295" i="2"/>
  <c r="I4299" i="2"/>
  <c r="J4285" i="2"/>
  <c r="K4284" i="2"/>
  <c r="K4285" i="2"/>
  <c r="J4284" i="2"/>
  <c r="I4288" i="2" l="1"/>
  <c r="J4288" i="2" s="1"/>
  <c r="I4290" i="2" a="1"/>
  <c r="O4290" i="2"/>
  <c r="N4291" i="2" l="1"/>
  <c r="I4290" i="2"/>
  <c r="M4300" i="2"/>
  <c r="M4299" i="2"/>
  <c r="O4291" i="2"/>
  <c r="N4290" i="2"/>
  <c r="O4292" i="2"/>
  <c r="M4291" i="2"/>
  <c r="N4292" i="2"/>
  <c r="M4290" i="2"/>
  <c r="M4292" i="2"/>
  <c r="K4298" i="2" l="1" a="1"/>
  <c r="M4298" i="2"/>
  <c r="I4303" i="2" l="1"/>
  <c r="K4298" i="2"/>
  <c r="I4302" i="2" s="1"/>
  <c r="I4304" i="2"/>
  <c r="I4313" i="2" l="1"/>
  <c r="I4331" i="2" s="1"/>
  <c r="I4308" i="2"/>
  <c r="I4311" i="2"/>
  <c r="I4306" i="2"/>
  <c r="I4307" i="2"/>
  <c r="I4312" i="2"/>
  <c r="L4308" i="2" l="1"/>
  <c r="M4308" i="2" s="1"/>
  <c r="K4315" i="2"/>
  <c r="K4316" i="2"/>
  <c r="I4330" i="2"/>
  <c r="J4316" i="2"/>
  <c r="J4315" i="2"/>
  <c r="I4325" i="2"/>
  <c r="I4316" i="2"/>
  <c r="K4317" i="2"/>
  <c r="I4329" i="2"/>
  <c r="I4326" i="2"/>
  <c r="I4317" i="2"/>
  <c r="I4327" i="2"/>
  <c r="I4315" i="2"/>
  <c r="J4317" i="2"/>
  <c r="I4321" i="2" l="1" a="1"/>
  <c r="I4319" i="2"/>
  <c r="J4319" i="2" s="1"/>
  <c r="N4323" i="2" l="1"/>
  <c r="O4323" i="2"/>
  <c r="M4321" i="2"/>
  <c r="O4322" i="2"/>
  <c r="O4321" i="2"/>
  <c r="M4323" i="2"/>
  <c r="I4321" i="2"/>
  <c r="M4330" i="2"/>
  <c r="M4331" i="2"/>
  <c r="N4322" i="2"/>
  <c r="N4321" i="2"/>
  <c r="M4322" i="2"/>
  <c r="K4329" i="2" l="1" a="1"/>
  <c r="M4329" i="2"/>
  <c r="K4329" i="2" l="1"/>
  <c r="I4333" i="2" s="1"/>
  <c r="I4335" i="2"/>
  <c r="I4334" i="2"/>
  <c r="I4338" i="2" l="1"/>
  <c r="I4343" i="2"/>
  <c r="I4339" i="2"/>
  <c r="I4344" i="2"/>
  <c r="I4362" i="2" s="1"/>
  <c r="I4337" i="2"/>
  <c r="L4339" i="2" s="1"/>
  <c r="M4339" i="2" s="1"/>
  <c r="I4342" i="2"/>
  <c r="K4348" i="2" l="1"/>
  <c r="J4348" i="2"/>
  <c r="I4356" i="2"/>
  <c r="I4358" i="2"/>
  <c r="I4357" i="2"/>
  <c r="I4348" i="2"/>
  <c r="I4346" i="2"/>
  <c r="I4360" i="2"/>
  <c r="I4347" i="2"/>
  <c r="J4347" i="2"/>
  <c r="K4347" i="2"/>
  <c r="I4361" i="2"/>
  <c r="K4346" i="2"/>
  <c r="J4346" i="2"/>
  <c r="I4350" i="2" l="1"/>
  <c r="J4350" i="2" s="1"/>
  <c r="I4352" i="2" a="1"/>
  <c r="O4354" i="2" l="1"/>
  <c r="N4353" i="2"/>
  <c r="N4354" i="2"/>
  <c r="M4353" i="2"/>
  <c r="N4352" i="2"/>
  <c r="I4352" i="2"/>
  <c r="M4362" i="2"/>
  <c r="M4361" i="2"/>
  <c r="O4353" i="2"/>
  <c r="M4354" i="2"/>
  <c r="O4352" i="2"/>
  <c r="M4352" i="2"/>
  <c r="K4360" i="2" l="1" a="1"/>
  <c r="M4360" i="2"/>
  <c r="I4365" i="2" l="1"/>
  <c r="K4360" i="2"/>
  <c r="I4364" i="2" s="1"/>
  <c r="I4366" i="2"/>
  <c r="I4375" i="2" l="1"/>
  <c r="I4393" i="2" s="1"/>
  <c r="I4370" i="2"/>
  <c r="I4368" i="2"/>
  <c r="I4373" i="2"/>
  <c r="I4369" i="2"/>
  <c r="I4374" i="2"/>
  <c r="L4370" i="2" l="1"/>
  <c r="M4370" i="2" s="1"/>
  <c r="I4392" i="2"/>
  <c r="K4378" i="2"/>
  <c r="J4377" i="2"/>
  <c r="J4378" i="2"/>
  <c r="K4377" i="2"/>
  <c r="I4378" i="2"/>
  <c r="I4377" i="2"/>
  <c r="I4388" i="2"/>
  <c r="I4379" i="2"/>
  <c r="I4391" i="2"/>
  <c r="K4379" i="2"/>
  <c r="J4379" i="2"/>
  <c r="I4389" i="2"/>
  <c r="I4387" i="2"/>
  <c r="I4383" i="2" l="1" a="1"/>
  <c r="I4381" i="2"/>
  <c r="J4381" i="2" s="1"/>
  <c r="M4383" i="2" l="1"/>
  <c r="M4384" i="2"/>
  <c r="M4385" i="2"/>
  <c r="O4383" i="2"/>
  <c r="N4383" i="2"/>
  <c r="O4384" i="2"/>
  <c r="O4385" i="2"/>
  <c r="I4383" i="2"/>
  <c r="M4392" i="2"/>
  <c r="M4393" i="2"/>
  <c r="N4384" i="2"/>
  <c r="N4385" i="2"/>
  <c r="K4391" i="2" l="1" a="1"/>
  <c r="M4391" i="2"/>
  <c r="K4391" i="2" l="1"/>
  <c r="I4395" i="2" s="1"/>
  <c r="I4397" i="2"/>
  <c r="I4396" i="2"/>
  <c r="I4400" i="2" l="1"/>
  <c r="I4405" i="2"/>
  <c r="I4401" i="2"/>
  <c r="I4406" i="2"/>
  <c r="I4424" i="2" s="1"/>
  <c r="I4399" i="2"/>
  <c r="L4401" i="2" s="1"/>
  <c r="M4401" i="2" s="1"/>
  <c r="I4404" i="2"/>
  <c r="K4410" i="2" l="1"/>
  <c r="J4410" i="2"/>
  <c r="I4408" i="2"/>
  <c r="I4420" i="2"/>
  <c r="I4418" i="2"/>
  <c r="I4409" i="2"/>
  <c r="I4410" i="2"/>
  <c r="I4422" i="2"/>
  <c r="I4419" i="2"/>
  <c r="J4409" i="2"/>
  <c r="I4423" i="2"/>
  <c r="K4408" i="2"/>
  <c r="J4408" i="2"/>
  <c r="K4409" i="2"/>
  <c r="I4414" i="2" l="1" a="1"/>
  <c r="I4412" i="2"/>
  <c r="J4412" i="2" s="1"/>
  <c r="O4416" i="2" l="1"/>
  <c r="I4414" i="2"/>
  <c r="M4423" i="2"/>
  <c r="M4424" i="2"/>
  <c r="M4416" i="2"/>
  <c r="O4415" i="2"/>
  <c r="O4414" i="2"/>
  <c r="M4414" i="2"/>
  <c r="N4416" i="2"/>
  <c r="N4415" i="2"/>
  <c r="M4415" i="2"/>
  <c r="N4414" i="2"/>
  <c r="K4422" i="2" l="1" a="1"/>
  <c r="M4422" i="2"/>
  <c r="K4422" i="2" l="1"/>
  <c r="I4426" i="2" s="1"/>
  <c r="I4428" i="2"/>
  <c r="I4427" i="2"/>
  <c r="I4436" i="2" l="1"/>
  <c r="I4431" i="2"/>
  <c r="I4437" i="2"/>
  <c r="I4455" i="2" s="1"/>
  <c r="I4432" i="2"/>
  <c r="I4435" i="2"/>
  <c r="I4430" i="2"/>
  <c r="L4432" i="2" s="1"/>
  <c r="M4432" i="2" s="1"/>
  <c r="I4453" i="2" l="1"/>
  <c r="I4449" i="2"/>
  <c r="K4441" i="2"/>
  <c r="J4441" i="2"/>
  <c r="I4440" i="2"/>
  <c r="I4451" i="2"/>
  <c r="I4450" i="2"/>
  <c r="I4441" i="2"/>
  <c r="I4439" i="2"/>
  <c r="I4454" i="2"/>
  <c r="K4440" i="2"/>
  <c r="J4440" i="2"/>
  <c r="J4439" i="2"/>
  <c r="K4439" i="2"/>
  <c r="I4443" i="2" l="1"/>
  <c r="J4443" i="2" s="1"/>
  <c r="I4445" i="2" a="1"/>
  <c r="O4445" i="2" l="1"/>
  <c r="N4445" i="2"/>
  <c r="M4446" i="2"/>
  <c r="M4447" i="2"/>
  <c r="O4447" i="2"/>
  <c r="I4445" i="2"/>
  <c r="M4455" i="2"/>
  <c r="M4454" i="2"/>
  <c r="O4446" i="2"/>
  <c r="N4447" i="2"/>
  <c r="N4446" i="2"/>
  <c r="M4445" i="2"/>
  <c r="K4453" i="2" l="1" a="1"/>
  <c r="M4453" i="2"/>
  <c r="I4458" i="2" l="1"/>
  <c r="K4453" i="2"/>
  <c r="I4457" i="2" s="1"/>
  <c r="I4459" i="2"/>
  <c r="I4463" i="2" l="1"/>
  <c r="I4468" i="2"/>
  <c r="I4486" i="2" s="1"/>
  <c r="I4466" i="2"/>
  <c r="I4461" i="2"/>
  <c r="I4462" i="2"/>
  <c r="I4467" i="2"/>
  <c r="L4463" i="2" l="1"/>
  <c r="M4463" i="2" s="1"/>
  <c r="K4471" i="2"/>
  <c r="K4470" i="2"/>
  <c r="J4471" i="2"/>
  <c r="I4485" i="2"/>
  <c r="J4470" i="2"/>
  <c r="I4471" i="2"/>
  <c r="I4482" i="2"/>
  <c r="I4481" i="2"/>
  <c r="I4480" i="2"/>
  <c r="I4470" i="2"/>
  <c r="I4484" i="2"/>
  <c r="J4472" i="2"/>
  <c r="K4472" i="2"/>
  <c r="I4472" i="2"/>
  <c r="I4476" i="2" l="1" a="1"/>
  <c r="I4474" i="2"/>
  <c r="J4474" i="2" s="1"/>
  <c r="M4478" i="2"/>
  <c r="O4476" i="2"/>
  <c r="N4476" i="2"/>
  <c r="M4477" i="2" l="1"/>
  <c r="M4476" i="2"/>
  <c r="N4477" i="2"/>
  <c r="I4476" i="2"/>
  <c r="M4485" i="2"/>
  <c r="M4486" i="2"/>
  <c r="O4478" i="2"/>
  <c r="O4477" i="2"/>
  <c r="N4478" i="2"/>
  <c r="K4484" i="2" l="1" a="1"/>
  <c r="M4484" i="2"/>
  <c r="K4484" i="2" l="1"/>
  <c r="I4488" i="2" s="1"/>
  <c r="I4490" i="2"/>
  <c r="I4489" i="2"/>
  <c r="I4498" i="2" l="1"/>
  <c r="I4493" i="2"/>
  <c r="I4499" i="2"/>
  <c r="I4517" i="2" s="1"/>
  <c r="I4494" i="2"/>
  <c r="I4492" i="2"/>
  <c r="L4494" i="2" s="1"/>
  <c r="M4494" i="2" s="1"/>
  <c r="I4497" i="2"/>
  <c r="I4503" i="2" l="1"/>
  <c r="K4503" i="2"/>
  <c r="I4512" i="2"/>
  <c r="I4502" i="2"/>
  <c r="I4513" i="2"/>
  <c r="J4503" i="2"/>
  <c r="I4501" i="2"/>
  <c r="I4511" i="2"/>
  <c r="I4515" i="2"/>
  <c r="K4501" i="2"/>
  <c r="J4501" i="2"/>
  <c r="I4516" i="2"/>
  <c r="J4502" i="2"/>
  <c r="K4502" i="2"/>
  <c r="I4505" i="2" l="1"/>
  <c r="J4505" i="2" s="1"/>
  <c r="I4507" i="2" a="1"/>
  <c r="M4507" i="2" l="1"/>
  <c r="O4509" i="2"/>
  <c r="I4507" i="2"/>
  <c r="M4516" i="2"/>
  <c r="M4517" i="2"/>
  <c r="N4509" i="2"/>
  <c r="M4509" i="2"/>
  <c r="N4508" i="2"/>
  <c r="O4508" i="2"/>
  <c r="M4508" i="2"/>
  <c r="O4507" i="2"/>
  <c r="N4507" i="2"/>
  <c r="K4515" i="2" l="1" a="1"/>
  <c r="M4515" i="2"/>
  <c r="I4520" i="2" l="1"/>
  <c r="K4515" i="2"/>
  <c r="I4519" i="2" s="1"/>
  <c r="I4521" i="2"/>
  <c r="I4525" i="2" l="1"/>
  <c r="I4530" i="2"/>
  <c r="I4548" i="2" s="1"/>
  <c r="I4523" i="2"/>
  <c r="I4528" i="2"/>
  <c r="I4529" i="2"/>
  <c r="I4524" i="2"/>
  <c r="I4544" i="2" l="1"/>
  <c r="K4534" i="2"/>
  <c r="I4543" i="2"/>
  <c r="J4534" i="2"/>
  <c r="I4542" i="2"/>
  <c r="I4533" i="2"/>
  <c r="I4534" i="2"/>
  <c r="I4532" i="2"/>
  <c r="I4546" i="2"/>
  <c r="L4525" i="2"/>
  <c r="M4525" i="2" s="1"/>
  <c r="I4547" i="2"/>
  <c r="J4533" i="2"/>
  <c r="J4532" i="2"/>
  <c r="K4533" i="2"/>
  <c r="K4532" i="2"/>
  <c r="I4536" i="2" l="1"/>
  <c r="J4536" i="2" s="1"/>
  <c r="I4538" i="2" a="1"/>
  <c r="M4539" i="2" l="1"/>
  <c r="O4538" i="2"/>
  <c r="M4540" i="2"/>
  <c r="O4539" i="2"/>
  <c r="I4538" i="2"/>
  <c r="M4547" i="2"/>
  <c r="M4548" i="2"/>
  <c r="N4540" i="2"/>
  <c r="N4539" i="2"/>
  <c r="N4538" i="2"/>
  <c r="O4540" i="2"/>
  <c r="M4538" i="2"/>
  <c r="K4546" i="2" l="1" a="1"/>
  <c r="M4546" i="2"/>
  <c r="K4546" i="2" l="1"/>
  <c r="I4550" i="2" s="1"/>
  <c r="I4552" i="2"/>
  <c r="I4551" i="2"/>
  <c r="I4556" i="2" l="1"/>
  <c r="I4561" i="2"/>
  <c r="I4579" i="2" s="1"/>
  <c r="I4555" i="2"/>
  <c r="I4560" i="2"/>
  <c r="I4559" i="2"/>
  <c r="I4554" i="2"/>
  <c r="L4556" i="2" s="1"/>
  <c r="M4556" i="2" s="1"/>
  <c r="I4565" i="2" l="1"/>
  <c r="I4564" i="2"/>
  <c r="I4563" i="2"/>
  <c r="I4575" i="2"/>
  <c r="I4574" i="2"/>
  <c r="I4577" i="2"/>
  <c r="K4565" i="2"/>
  <c r="I4573" i="2"/>
  <c r="J4565" i="2"/>
  <c r="K4563" i="2"/>
  <c r="I4578" i="2"/>
  <c r="K4564" i="2"/>
  <c r="J4563" i="2"/>
  <c r="J4564" i="2"/>
  <c r="I4569" i="2" l="1" a="1"/>
  <c r="I4567" i="2"/>
  <c r="J4567" i="2" s="1"/>
  <c r="N4571" i="2" l="1"/>
  <c r="O4571" i="2"/>
  <c r="O4570" i="2"/>
  <c r="O4569" i="2"/>
  <c r="M4570" i="2"/>
  <c r="I4569" i="2"/>
  <c r="M4578" i="2"/>
  <c r="M4579" i="2"/>
  <c r="N4570" i="2"/>
  <c r="N4569" i="2"/>
  <c r="M4571" i="2"/>
  <c r="M4569" i="2"/>
  <c r="K4577" i="2" l="1" a="1"/>
  <c r="M4577" i="2"/>
  <c r="K4577" i="2" l="1"/>
  <c r="I4581" i="2" s="1"/>
  <c r="I4583" i="2"/>
  <c r="I4582" i="2"/>
  <c r="I4586" i="2" l="1"/>
  <c r="I4591" i="2"/>
  <c r="I4587" i="2"/>
  <c r="I4592" i="2"/>
  <c r="I4610" i="2" s="1"/>
  <c r="I4590" i="2"/>
  <c r="I4585" i="2"/>
  <c r="L4587" i="2" s="1"/>
  <c r="M4587" i="2" s="1"/>
  <c r="I4596" i="2" l="1"/>
  <c r="I4608" i="2"/>
  <c r="I4606" i="2"/>
  <c r="I4595" i="2"/>
  <c r="K4596" i="2"/>
  <c r="I4594" i="2"/>
  <c r="I4605" i="2"/>
  <c r="J4596" i="2"/>
  <c r="I4604" i="2"/>
  <c r="K4594" i="2"/>
  <c r="K4595" i="2"/>
  <c r="J4595" i="2"/>
  <c r="I4609" i="2"/>
  <c r="J4594" i="2"/>
  <c r="I4598" i="2" l="1"/>
  <c r="J4598" i="2" s="1"/>
  <c r="I4600" i="2" a="1"/>
  <c r="O4601" i="2" l="1"/>
  <c r="N4601" i="2"/>
  <c r="I4600" i="2"/>
  <c r="M4609" i="2"/>
  <c r="M4610" i="2"/>
  <c r="N4602" i="2"/>
  <c r="N4600" i="2"/>
  <c r="M4602" i="2"/>
  <c r="M4600" i="2"/>
  <c r="O4602" i="2"/>
  <c r="O4600" i="2"/>
  <c r="M4601" i="2"/>
  <c r="K4608" i="2" l="1" a="1"/>
  <c r="M4608" i="2"/>
  <c r="K4608" i="2" l="1"/>
  <c r="I4612" i="2" s="1"/>
  <c r="I4614" i="2"/>
  <c r="I4613" i="2"/>
  <c r="I4617" i="2" l="1"/>
  <c r="I4622" i="2"/>
  <c r="I4623" i="2"/>
  <c r="I4641" i="2" s="1"/>
  <c r="I4618" i="2"/>
  <c r="I4621" i="2"/>
  <c r="I4616" i="2"/>
  <c r="L4618" i="2" s="1"/>
  <c r="M4618" i="2" s="1"/>
  <c r="I4637" i="2" l="1"/>
  <c r="K4627" i="2"/>
  <c r="J4627" i="2"/>
  <c r="I4626" i="2"/>
  <c r="I4636" i="2"/>
  <c r="I4627" i="2"/>
  <c r="I4625" i="2"/>
  <c r="I4639" i="2"/>
  <c r="I4635" i="2"/>
  <c r="I4640" i="2"/>
  <c r="K4626" i="2"/>
  <c r="J4626" i="2"/>
  <c r="K4625" i="2"/>
  <c r="J4625" i="2"/>
  <c r="I4629" i="2" l="1"/>
  <c r="J4629" i="2" s="1"/>
  <c r="I4631" i="2" a="1"/>
  <c r="O4632" i="2" l="1"/>
  <c r="M4631" i="2"/>
  <c r="N4632" i="2"/>
  <c r="N4633" i="2"/>
  <c r="M4632" i="2"/>
  <c r="I4631" i="2"/>
  <c r="M4640" i="2"/>
  <c r="M4641" i="2"/>
  <c r="O4633" i="2"/>
  <c r="O4631" i="2"/>
  <c r="N4631" i="2"/>
  <c r="M4633" i="2"/>
  <c r="K4639" i="2" l="1" a="1"/>
  <c r="M4639" i="2"/>
  <c r="I4644" i="2" l="1"/>
  <c r="K4639" i="2"/>
  <c r="I4643" i="2" s="1"/>
  <c r="I4645" i="2"/>
  <c r="I4654" i="2" l="1"/>
  <c r="I4672" i="2" s="1"/>
  <c r="I4649" i="2"/>
  <c r="I4652" i="2"/>
  <c r="I4647" i="2"/>
  <c r="I4653" i="2"/>
  <c r="I4648" i="2"/>
  <c r="K4656" i="2" l="1"/>
  <c r="I4671" i="2"/>
  <c r="J4657" i="2"/>
  <c r="J4656" i="2"/>
  <c r="K4657" i="2"/>
  <c r="L4649" i="2"/>
  <c r="M4649" i="2" s="1"/>
  <c r="I4670" i="2"/>
  <c r="I4666" i="2"/>
  <c r="I4656" i="2"/>
  <c r="I4668" i="2"/>
  <c r="I4658" i="2"/>
  <c r="I4657" i="2"/>
  <c r="K4658" i="2"/>
  <c r="I4667" i="2"/>
  <c r="J4658" i="2"/>
  <c r="I4662" i="2" l="1" a="1"/>
  <c r="I4660" i="2"/>
  <c r="J4660" i="2" s="1"/>
  <c r="N4663" i="2" l="1"/>
  <c r="O4664" i="2"/>
  <c r="M4662" i="2"/>
  <c r="O4663" i="2"/>
  <c r="N4662" i="2"/>
  <c r="M4664" i="2"/>
  <c r="I4662" i="2"/>
  <c r="M4671" i="2"/>
  <c r="M4672" i="2"/>
  <c r="N4664" i="2"/>
  <c r="O4662" i="2"/>
  <c r="M4663" i="2"/>
  <c r="K4670" i="2" l="1" a="1"/>
  <c r="M4670" i="2"/>
  <c r="K4670" i="2" l="1"/>
  <c r="I4674" i="2" s="1"/>
  <c r="I4676" i="2"/>
  <c r="I4675" i="2"/>
  <c r="I4684" i="2" l="1"/>
  <c r="I4679" i="2"/>
  <c r="I4680" i="2"/>
  <c r="I4685" i="2"/>
  <c r="I4703" i="2" s="1"/>
  <c r="I4683" i="2"/>
  <c r="I4678" i="2"/>
  <c r="L4680" i="2" s="1"/>
  <c r="M4680" i="2" s="1"/>
  <c r="I4689" i="2" l="1"/>
  <c r="I4698" i="2"/>
  <c r="I4688" i="2"/>
  <c r="I4687" i="2"/>
  <c r="I4701" i="2"/>
  <c r="J4689" i="2"/>
  <c r="I4699" i="2"/>
  <c r="I4697" i="2"/>
  <c r="K4689" i="2"/>
  <c r="I4702" i="2"/>
  <c r="K4687" i="2"/>
  <c r="K4688" i="2"/>
  <c r="J4688" i="2"/>
  <c r="J4687" i="2"/>
  <c r="I4693" i="2" l="1" a="1"/>
  <c r="I4691" i="2"/>
  <c r="J4691" i="2" s="1"/>
  <c r="N4695" i="2" l="1"/>
  <c r="O4694" i="2"/>
  <c r="O4695" i="2"/>
  <c r="M4695" i="2"/>
  <c r="O4693" i="2"/>
  <c r="I4693" i="2"/>
  <c r="M4702" i="2"/>
  <c r="M4703" i="2"/>
  <c r="N4694" i="2"/>
  <c r="M4694" i="2"/>
  <c r="M4693" i="2"/>
  <c r="N4693" i="2"/>
  <c r="K4701" i="2" l="1" a="1"/>
  <c r="M4701" i="2"/>
  <c r="I4706" i="2" l="1"/>
  <c r="K4701" i="2"/>
  <c r="I4705" i="2" s="1"/>
  <c r="I4707" i="2"/>
  <c r="I4711" i="2" l="1"/>
  <c r="I4716" i="2"/>
  <c r="I4734" i="2" s="1"/>
  <c r="I4709" i="2"/>
  <c r="I4714" i="2"/>
  <c r="I4715" i="2"/>
  <c r="I4710" i="2"/>
  <c r="I4718" i="2" l="1"/>
  <c r="K4720" i="2"/>
  <c r="I4728" i="2"/>
  <c r="I4732" i="2"/>
  <c r="J4720" i="2"/>
  <c r="I4720" i="2"/>
  <c r="I4730" i="2"/>
  <c r="I4729" i="2"/>
  <c r="I4719" i="2"/>
  <c r="J4718" i="2"/>
  <c r="I4733" i="2"/>
  <c r="K4719" i="2"/>
  <c r="K4718" i="2"/>
  <c r="J4719" i="2"/>
  <c r="L4711" i="2"/>
  <c r="M4711" i="2" s="1"/>
  <c r="I4724" i="2" l="1" a="1"/>
  <c r="I4722" i="2"/>
  <c r="J4722" i="2" s="1"/>
  <c r="N4726" i="2" l="1"/>
  <c r="O4726" i="2"/>
  <c r="I4724" i="2"/>
  <c r="M4734" i="2"/>
  <c r="M4733" i="2"/>
  <c r="O4725" i="2"/>
  <c r="O4724" i="2"/>
  <c r="N4725" i="2"/>
  <c r="M4725" i="2"/>
  <c r="N4724" i="2"/>
  <c r="M4726" i="2"/>
  <c r="M4724" i="2"/>
  <c r="K4732" i="2" l="1" a="1"/>
  <c r="M4732" i="2"/>
  <c r="K4732" i="2" l="1"/>
  <c r="I4736" i="2" s="1"/>
  <c r="I4738" i="2"/>
  <c r="I4737" i="2"/>
  <c r="I4741" i="2" l="1"/>
  <c r="I4746" i="2"/>
  <c r="I4742" i="2"/>
  <c r="I4747" i="2"/>
  <c r="I4765" i="2" s="1"/>
  <c r="I4745" i="2"/>
  <c r="I4740" i="2"/>
  <c r="L4742" i="2" s="1"/>
  <c r="M4742" i="2" s="1"/>
  <c r="I4760" i="2" l="1"/>
  <c r="J4751" i="2"/>
  <c r="I4750" i="2"/>
  <c r="I4749" i="2"/>
  <c r="I4759" i="2"/>
  <c r="I4751" i="2"/>
  <c r="I4763" i="2"/>
  <c r="K4751" i="2"/>
  <c r="I4761" i="2"/>
  <c r="K4750" i="2"/>
  <c r="I4764" i="2"/>
  <c r="K4749" i="2"/>
  <c r="J4749" i="2"/>
  <c r="J4750" i="2"/>
  <c r="I4753" i="2" l="1"/>
  <c r="J4753" i="2" s="1"/>
  <c r="I4755" i="2" a="1"/>
  <c r="N4757" i="2" l="1"/>
  <c r="N4756" i="2"/>
  <c r="O4757" i="2"/>
  <c r="N4755" i="2"/>
  <c r="M4756" i="2"/>
  <c r="I4755" i="2"/>
  <c r="M4764" i="2"/>
  <c r="M4765" i="2"/>
  <c r="O4756" i="2"/>
  <c r="O4755" i="2"/>
  <c r="M4757" i="2"/>
  <c r="M4755" i="2"/>
  <c r="K4763" i="2" l="1" a="1"/>
  <c r="M4763" i="2"/>
  <c r="I4768" i="2" l="1"/>
  <c r="K4763" i="2"/>
  <c r="I4767" i="2" s="1"/>
  <c r="I4769" i="2"/>
  <c r="I4771" i="2" l="1"/>
  <c r="I4776" i="2"/>
  <c r="I4773" i="2"/>
  <c r="I4778" i="2"/>
  <c r="I4796" i="2" s="1"/>
  <c r="I4772" i="2"/>
  <c r="I4777" i="2"/>
  <c r="I4795" i="2" l="1"/>
  <c r="J4780" i="2"/>
  <c r="K4781" i="2"/>
  <c r="J4781" i="2"/>
  <c r="K4780" i="2"/>
  <c r="J4782" i="2"/>
  <c r="I4782" i="2"/>
  <c r="I4792" i="2"/>
  <c r="K4782" i="2"/>
  <c r="I4790" i="2"/>
  <c r="I4794" i="2"/>
  <c r="I4791" i="2"/>
  <c r="I4781" i="2"/>
  <c r="I4780" i="2"/>
  <c r="L4773" i="2"/>
  <c r="M4773" i="2" s="1"/>
  <c r="I4786" i="2" l="1" a="1"/>
  <c r="I4784" i="2"/>
  <c r="J4784" i="2" s="1"/>
  <c r="I4786" i="2" l="1"/>
  <c r="M4796" i="2"/>
  <c r="M4795" i="2"/>
  <c r="N4787" i="2"/>
  <c r="N4788" i="2"/>
  <c r="M4786" i="2"/>
  <c r="O4788" i="2"/>
  <c r="N4786" i="2"/>
  <c r="M4787" i="2"/>
  <c r="O4787" i="2"/>
  <c r="O4786" i="2"/>
  <c r="M4788" i="2"/>
  <c r="K4794" i="2" l="1" a="1"/>
  <c r="M4794" i="2"/>
  <c r="K4794" i="2" l="1"/>
  <c r="I4798" i="2" s="1"/>
  <c r="I4800" i="2"/>
  <c r="I4799" i="2"/>
  <c r="I4808" i="2" l="1"/>
  <c r="I4803" i="2"/>
  <c r="I4804" i="2"/>
  <c r="I4809" i="2"/>
  <c r="I4827" i="2" s="1"/>
  <c r="I4802" i="2"/>
  <c r="L4804" i="2" s="1"/>
  <c r="M4804" i="2" s="1"/>
  <c r="I4807" i="2"/>
  <c r="I4811" i="2" l="1"/>
  <c r="I4823" i="2"/>
  <c r="K4813" i="2"/>
  <c r="I4812" i="2"/>
  <c r="I4825" i="2"/>
  <c r="J4813" i="2"/>
  <c r="I4821" i="2"/>
  <c r="I4822" i="2"/>
  <c r="I4813" i="2"/>
  <c r="K4812" i="2"/>
  <c r="J4811" i="2"/>
  <c r="K4811" i="2"/>
  <c r="J4812" i="2"/>
  <c r="I4826" i="2"/>
  <c r="I4815" i="2" l="1"/>
  <c r="J4815" i="2" s="1"/>
  <c r="I4817" i="2" a="1"/>
  <c r="O4818" i="2" l="1"/>
  <c r="I4817" i="2"/>
  <c r="M4826" i="2"/>
  <c r="M4827" i="2"/>
  <c r="O4819" i="2"/>
  <c r="N4819" i="2"/>
  <c r="M4819" i="2"/>
  <c r="O4817" i="2"/>
  <c r="N4818" i="2"/>
  <c r="M4818" i="2"/>
  <c r="M4817" i="2"/>
  <c r="N4817" i="2"/>
  <c r="K4825" i="2" l="1" a="1"/>
  <c r="M4825" i="2"/>
  <c r="K4825" i="2" l="1"/>
  <c r="I4829" i="2" s="1"/>
  <c r="I4831" i="2"/>
  <c r="I4830" i="2"/>
  <c r="I4840" i="2" l="1"/>
  <c r="I4858" i="2" s="1"/>
  <c r="I4835" i="2"/>
  <c r="I4834" i="2"/>
  <c r="I4839" i="2"/>
  <c r="I4838" i="2"/>
  <c r="I4833" i="2"/>
  <c r="L4835" i="2" s="1"/>
  <c r="M4835" i="2" s="1"/>
  <c r="I4856" i="2" l="1"/>
  <c r="I4852" i="2"/>
  <c r="I4843" i="2"/>
  <c r="I4854" i="2"/>
  <c r="K4844" i="2"/>
  <c r="J4844" i="2"/>
  <c r="I4844" i="2"/>
  <c r="I4853" i="2"/>
  <c r="I4842" i="2"/>
  <c r="K4843" i="2"/>
  <c r="J4842" i="2"/>
  <c r="I4857" i="2"/>
  <c r="J4843" i="2"/>
  <c r="K4842" i="2"/>
  <c r="I4848" i="2" l="1" a="1"/>
  <c r="I4846" i="2"/>
  <c r="J4846" i="2" s="1"/>
  <c r="M4849" i="2"/>
  <c r="M4850" i="2" l="1"/>
  <c r="N4848" i="2"/>
  <c r="O4849" i="2"/>
  <c r="I4848" i="2"/>
  <c r="M4858" i="2"/>
  <c r="M4857" i="2"/>
  <c r="O4850" i="2"/>
  <c r="M4848" i="2"/>
  <c r="O4848" i="2"/>
  <c r="N4849" i="2"/>
  <c r="N4850" i="2"/>
  <c r="K4856" i="2" l="1" a="1"/>
  <c r="M4856" i="2"/>
  <c r="K4856" i="2" l="1"/>
  <c r="I4860" i="2" s="1"/>
  <c r="I4862" i="2"/>
  <c r="I4861" i="2"/>
  <c r="I4865" i="2" l="1"/>
  <c r="I4870" i="2"/>
  <c r="I4866" i="2"/>
  <c r="I4871" i="2"/>
  <c r="I4889" i="2" s="1"/>
  <c r="I4869" i="2"/>
  <c r="I4864" i="2"/>
  <c r="L4866" i="2" s="1"/>
  <c r="M4866" i="2" s="1"/>
  <c r="I4873" i="2" l="1"/>
  <c r="K4875" i="2"/>
  <c r="I4883" i="2"/>
  <c r="I4885" i="2"/>
  <c r="I4884" i="2"/>
  <c r="I4874" i="2"/>
  <c r="I4887" i="2"/>
  <c r="J4875" i="2"/>
  <c r="I4875" i="2"/>
  <c r="I4888" i="2"/>
  <c r="K4873" i="2"/>
  <c r="K4874" i="2"/>
  <c r="J4874" i="2"/>
  <c r="J4873" i="2"/>
  <c r="I4877" i="2" l="1"/>
  <c r="J4877" i="2" s="1"/>
  <c r="I4879" i="2" a="1"/>
  <c r="N4880" i="2" l="1"/>
  <c r="N4881" i="2"/>
  <c r="O4881" i="2"/>
  <c r="M4879" i="2"/>
  <c r="M4881" i="2"/>
  <c r="I4879" i="2"/>
  <c r="M4888" i="2"/>
  <c r="M4889" i="2"/>
  <c r="O4880" i="2"/>
  <c r="O4879" i="2"/>
  <c r="N4879" i="2"/>
  <c r="M4880" i="2"/>
  <c r="K4887" i="2" l="1" a="1"/>
  <c r="M4887" i="2"/>
  <c r="I4892" i="2" l="1"/>
  <c r="K4887" i="2"/>
  <c r="I4891" i="2" s="1"/>
  <c r="I4893" i="2"/>
  <c r="I4895" i="2" l="1"/>
  <c r="I4900" i="2"/>
  <c r="I4902" i="2"/>
  <c r="I4920" i="2" s="1"/>
  <c r="I4897" i="2"/>
  <c r="I4896" i="2"/>
  <c r="I4901" i="2"/>
  <c r="K4905" i="2" l="1"/>
  <c r="K4904" i="2"/>
  <c r="J4905" i="2"/>
  <c r="I4919" i="2"/>
  <c r="J4904" i="2"/>
  <c r="I4915" i="2"/>
  <c r="I4906" i="2"/>
  <c r="I4918" i="2"/>
  <c r="K4906" i="2"/>
  <c r="J4906" i="2"/>
  <c r="I4914" i="2"/>
  <c r="I4905" i="2"/>
  <c r="I4916" i="2"/>
  <c r="I4904" i="2"/>
  <c r="L4897" i="2"/>
  <c r="M4897" i="2" s="1"/>
  <c r="I4908" i="2" l="1"/>
  <c r="J4908" i="2" s="1"/>
  <c r="I4910" i="2" a="1"/>
  <c r="N4912" i="2" l="1"/>
  <c r="N4911" i="2"/>
  <c r="I4910" i="2"/>
  <c r="M4919" i="2"/>
  <c r="M4920" i="2"/>
  <c r="O4912" i="2"/>
  <c r="O4910" i="2"/>
  <c r="M4912" i="2"/>
  <c r="O4911" i="2"/>
  <c r="M4910" i="2"/>
  <c r="N4910" i="2"/>
  <c r="M4911" i="2"/>
  <c r="K4918" i="2" l="1" a="1"/>
  <c r="M4918" i="2"/>
  <c r="K4918" i="2" l="1"/>
  <c r="I4922" i="2" s="1"/>
  <c r="I4924" i="2"/>
  <c r="I4923" i="2"/>
  <c r="I4932" i="2" l="1"/>
  <c r="I4927" i="2"/>
  <c r="I4933" i="2"/>
  <c r="I4951" i="2" s="1"/>
  <c r="I4928" i="2"/>
  <c r="I4926" i="2"/>
  <c r="L4928" i="2" s="1"/>
  <c r="M4928" i="2" s="1"/>
  <c r="I4931" i="2"/>
  <c r="I4946" i="2" l="1"/>
  <c r="I4949" i="2"/>
  <c r="K4937" i="2"/>
  <c r="J4937" i="2"/>
  <c r="I4937" i="2"/>
  <c r="I4936" i="2"/>
  <c r="I4945" i="2"/>
  <c r="I4935" i="2"/>
  <c r="I4947" i="2"/>
  <c r="K4936" i="2"/>
  <c r="J4936" i="2"/>
  <c r="J4935" i="2"/>
  <c r="I4950" i="2"/>
  <c r="K4935" i="2"/>
  <c r="I4941" i="2" l="1" a="1"/>
  <c r="I4939" i="2"/>
  <c r="J4939" i="2" s="1"/>
  <c r="N4942" i="2" l="1"/>
  <c r="O4943" i="2"/>
  <c r="O4942" i="2"/>
  <c r="M4941" i="2"/>
  <c r="N4941" i="2"/>
  <c r="I4941" i="2"/>
  <c r="M4950" i="2"/>
  <c r="M4951" i="2"/>
  <c r="N4943" i="2"/>
  <c r="M4943" i="2"/>
  <c r="M4942" i="2"/>
  <c r="O4941" i="2"/>
  <c r="K4949" i="2" l="1" a="1"/>
  <c r="M4949" i="2"/>
  <c r="I4954" i="2" l="1"/>
  <c r="K4949" i="2"/>
  <c r="I4953" i="2" s="1"/>
  <c r="I4955" i="2"/>
  <c r="I4957" i="2" l="1"/>
  <c r="I4962" i="2"/>
  <c r="I4964" i="2"/>
  <c r="I4982" i="2" s="1"/>
  <c r="I4959" i="2"/>
  <c r="I4963" i="2"/>
  <c r="I4958" i="2"/>
  <c r="I4981" i="2" l="1"/>
  <c r="K4967" i="2"/>
  <c r="K4966" i="2"/>
  <c r="J4967" i="2"/>
  <c r="J4966" i="2"/>
  <c r="J4968" i="2"/>
  <c r="I4966" i="2"/>
  <c r="I4980" i="2"/>
  <c r="I4976" i="2"/>
  <c r="I4967" i="2"/>
  <c r="I4978" i="2"/>
  <c r="I4968" i="2"/>
  <c r="I4977" i="2"/>
  <c r="K4968" i="2"/>
  <c r="L4959" i="2"/>
  <c r="M4959" i="2" s="1"/>
  <c r="I4970" i="2" l="1"/>
  <c r="J4970" i="2" s="1"/>
  <c r="I4972" i="2" a="1"/>
  <c r="N4972" i="2"/>
  <c r="O4972" i="2"/>
  <c r="M4972" i="2"/>
  <c r="O4974" i="2" l="1"/>
  <c r="O4973" i="2"/>
  <c r="I4972" i="2"/>
  <c r="M4982" i="2"/>
  <c r="M4981" i="2"/>
  <c r="N4973" i="2"/>
  <c r="M4974" i="2"/>
  <c r="N4974" i="2"/>
  <c r="M4973" i="2"/>
  <c r="K4980" i="2" l="1" a="1"/>
  <c r="M4980" i="2"/>
  <c r="K4980" i="2" l="1"/>
  <c r="I4984" i="2" s="1"/>
  <c r="I4986" i="2"/>
  <c r="I4985" i="2"/>
  <c r="I4989" i="2" l="1"/>
  <c r="I4994" i="2"/>
  <c r="I4990" i="2"/>
  <c r="I4995" i="2"/>
  <c r="I5013" i="2" s="1"/>
  <c r="I4988" i="2"/>
  <c r="L4990" i="2" s="1"/>
  <c r="M4990" i="2" s="1"/>
  <c r="I4993" i="2"/>
  <c r="I5009" i="2" l="1"/>
  <c r="I5008" i="2"/>
  <c r="J4999" i="2"/>
  <c r="I4998" i="2"/>
  <c r="I5011" i="2"/>
  <c r="K4999" i="2"/>
  <c r="I4999" i="2"/>
  <c r="I5007" i="2"/>
  <c r="I4997" i="2"/>
  <c r="K4998" i="2"/>
  <c r="J4997" i="2"/>
  <c r="I5012" i="2"/>
  <c r="K4997" i="2"/>
  <c r="J4998" i="2"/>
  <c r="I5001" i="2" l="1"/>
  <c r="J5001" i="2" s="1"/>
  <c r="I5003" i="2" a="1"/>
  <c r="N5003" i="2"/>
  <c r="O5003" i="2"/>
  <c r="M5003" i="2" l="1"/>
  <c r="M5005" i="2"/>
  <c r="M5004" i="2"/>
  <c r="I5003" i="2"/>
  <c r="M5012" i="2"/>
  <c r="M5013" i="2"/>
  <c r="O5004" i="2"/>
  <c r="O5005" i="2"/>
  <c r="N5005" i="2"/>
  <c r="N5004" i="2"/>
  <c r="K5011" i="2" l="1" a="1"/>
  <c r="M5011" i="2"/>
  <c r="K5011" i="2" l="1"/>
  <c r="I5015" i="2" s="1"/>
  <c r="I5017" i="2"/>
  <c r="I5016" i="2"/>
  <c r="I5025" i="2" l="1"/>
  <c r="I5020" i="2"/>
  <c r="I5026" i="2"/>
  <c r="I5044" i="2" s="1"/>
  <c r="I5021" i="2"/>
  <c r="I5024" i="2"/>
  <c r="I5019" i="2"/>
  <c r="L5021" i="2" l="1"/>
  <c r="M5021" i="2" s="1"/>
  <c r="I5039" i="2"/>
  <c r="I5029" i="2"/>
  <c r="J5030" i="2"/>
  <c r="I5030" i="2"/>
  <c r="I5038" i="2"/>
  <c r="I5042" i="2"/>
  <c r="K5030" i="2"/>
  <c r="I5028" i="2"/>
  <c r="I5040" i="2"/>
  <c r="K5029" i="2"/>
  <c r="J5029" i="2"/>
  <c r="K5028" i="2"/>
  <c r="I5043" i="2"/>
  <c r="J5028" i="2"/>
  <c r="I5034" i="2" l="1" a="1"/>
  <c r="I5032" i="2"/>
  <c r="J5032" i="2" s="1"/>
  <c r="M5034" i="2" l="1"/>
  <c r="M5035" i="2"/>
  <c r="I5034" i="2"/>
  <c r="M5043" i="2"/>
  <c r="M5044" i="2"/>
  <c r="N5036" i="2"/>
  <c r="N5034" i="2"/>
  <c r="M5036" i="2"/>
  <c r="O5036" i="2"/>
  <c r="O5035" i="2"/>
  <c r="N5035" i="2"/>
  <c r="O5034" i="2"/>
  <c r="K5042" i="2" l="1" a="1"/>
  <c r="M5042" i="2"/>
  <c r="I5047" i="2" l="1"/>
  <c r="K5042" i="2"/>
  <c r="I5046" i="2" s="1"/>
  <c r="I5048" i="2"/>
  <c r="I5052" i="2" l="1"/>
  <c r="I5057" i="2"/>
  <c r="I5075" i="2" s="1"/>
  <c r="I5055" i="2"/>
  <c r="I5050" i="2"/>
  <c r="I5056" i="2"/>
  <c r="I5051" i="2"/>
  <c r="L5052" i="2" l="1"/>
  <c r="M5052" i="2" s="1"/>
  <c r="I5060" i="2"/>
  <c r="I5073" i="2"/>
  <c r="I5071" i="2"/>
  <c r="I5069" i="2"/>
  <c r="I5059" i="2"/>
  <c r="I5070" i="2"/>
  <c r="J5061" i="2"/>
  <c r="K5061" i="2"/>
  <c r="I5061" i="2"/>
  <c r="K5060" i="2"/>
  <c r="I5074" i="2"/>
  <c r="J5060" i="2"/>
  <c r="J5059" i="2"/>
  <c r="K5059" i="2"/>
  <c r="I5065" i="2" l="1" a="1"/>
  <c r="I5063" i="2"/>
  <c r="J5063" i="2" s="1"/>
  <c r="I5065" i="2" l="1"/>
  <c r="M5074" i="2"/>
  <c r="M5075" i="2"/>
  <c r="M5067" i="2"/>
  <c r="N5067" i="2"/>
  <c r="O5067" i="2"/>
  <c r="N5065" i="2"/>
  <c r="M5066" i="2"/>
  <c r="N5066" i="2"/>
  <c r="O5066" i="2"/>
  <c r="O5065" i="2"/>
  <c r="M5065" i="2"/>
  <c r="K5073" i="2" l="1" a="1"/>
  <c r="M5073" i="2"/>
  <c r="K5073" i="2" l="1"/>
  <c r="I5077" i="2" s="1"/>
  <c r="I5079" i="2"/>
  <c r="I5078" i="2"/>
  <c r="I5083" i="2" l="1"/>
  <c r="I5088" i="2"/>
  <c r="I5106" i="2" s="1"/>
  <c r="I5082" i="2"/>
  <c r="I5087" i="2"/>
  <c r="I5081" i="2"/>
  <c r="L5083" i="2" s="1"/>
  <c r="M5083" i="2" s="1"/>
  <c r="I5086" i="2"/>
  <c r="I5090" i="2" l="1"/>
  <c r="I5104" i="2"/>
  <c r="I5102" i="2"/>
  <c r="J5092" i="2"/>
  <c r="I5100" i="2"/>
  <c r="K5092" i="2"/>
  <c r="I5101" i="2"/>
  <c r="I5092" i="2"/>
  <c r="I5091" i="2"/>
  <c r="J5091" i="2"/>
  <c r="K5091" i="2"/>
  <c r="I5105" i="2"/>
  <c r="J5090" i="2"/>
  <c r="K5090" i="2"/>
  <c r="I5096" i="2" l="1" a="1"/>
  <c r="I5094" i="2"/>
  <c r="J5094" i="2" s="1"/>
  <c r="I5096" i="2" l="1"/>
  <c r="M5105" i="2"/>
  <c r="M5106" i="2"/>
  <c r="N5097" i="2"/>
  <c r="N5098" i="2"/>
  <c r="M5098" i="2"/>
  <c r="O5097" i="2"/>
  <c r="M5096" i="2"/>
  <c r="O5096" i="2"/>
  <c r="O5098" i="2"/>
  <c r="M5097" i="2"/>
  <c r="N5096" i="2"/>
  <c r="K5104" i="2" l="1" a="1"/>
  <c r="M5104" i="2"/>
  <c r="K5104" i="2" l="1"/>
  <c r="I5108" i="2" s="1"/>
  <c r="I5110" i="2"/>
  <c r="I5109" i="2"/>
  <c r="I5113" i="2" l="1"/>
  <c r="I5118" i="2"/>
  <c r="I5114" i="2"/>
  <c r="I5119" i="2"/>
  <c r="I5137" i="2" s="1"/>
  <c r="I5117" i="2"/>
  <c r="I5112" i="2"/>
  <c r="L5114" i="2" s="1"/>
  <c r="M5114" i="2" s="1"/>
  <c r="I5121" i="2" l="1"/>
  <c r="I5131" i="2"/>
  <c r="I5122" i="2"/>
  <c r="I5135" i="2"/>
  <c r="K5123" i="2"/>
  <c r="J5123" i="2"/>
  <c r="I5123" i="2"/>
  <c r="I5133" i="2"/>
  <c r="I5132" i="2"/>
  <c r="J5121" i="2"/>
  <c r="I5136" i="2"/>
  <c r="K5122" i="2"/>
  <c r="K5121" i="2"/>
  <c r="J5122" i="2"/>
  <c r="I5125" i="2" l="1"/>
  <c r="J5125" i="2" s="1"/>
  <c r="I5127" i="2" a="1"/>
  <c r="O5128" i="2" l="1"/>
  <c r="I5127" i="2"/>
  <c r="M5137" i="2"/>
  <c r="M5136" i="2"/>
  <c r="O5129" i="2"/>
  <c r="N5128" i="2"/>
  <c r="M5127" i="2"/>
  <c r="O5127" i="2"/>
  <c r="N5129" i="2"/>
  <c r="M5129" i="2"/>
  <c r="M5128" i="2"/>
  <c r="N5127" i="2"/>
  <c r="K5135" i="2" l="1" a="1"/>
  <c r="M5135" i="2"/>
  <c r="I5140" i="2" l="1"/>
  <c r="K5135" i="2"/>
  <c r="I5139" i="2" s="1"/>
  <c r="I5141" i="2"/>
  <c r="I5143" i="2" l="1"/>
  <c r="I5148" i="2"/>
  <c r="I5150" i="2"/>
  <c r="I5168" i="2" s="1"/>
  <c r="I5145" i="2"/>
  <c r="I5149" i="2"/>
  <c r="I5144" i="2"/>
  <c r="J5153" i="2" l="1"/>
  <c r="K5152" i="2"/>
  <c r="K5153" i="2"/>
  <c r="I5167" i="2"/>
  <c r="J5152" i="2"/>
  <c r="J5154" i="2"/>
  <c r="I5162" i="2"/>
  <c r="I5152" i="2"/>
  <c r="I5166" i="2"/>
  <c r="K5154" i="2"/>
  <c r="I5163" i="2"/>
  <c r="I5154" i="2"/>
  <c r="I5164" i="2"/>
  <c r="I5153" i="2"/>
  <c r="L5145" i="2"/>
  <c r="M5145" i="2" s="1"/>
  <c r="I5158" i="2" l="1" a="1"/>
  <c r="I5156" i="2"/>
  <c r="J5156" i="2" s="1"/>
  <c r="M5158" i="2"/>
  <c r="O5158" i="2" l="1"/>
  <c r="O5159" i="2"/>
  <c r="I5158" i="2"/>
  <c r="M5167" i="2"/>
  <c r="M5168" i="2"/>
  <c r="N5159" i="2"/>
  <c r="M5160" i="2"/>
  <c r="N5158" i="2"/>
  <c r="O5160" i="2"/>
  <c r="N5160" i="2"/>
  <c r="M5159" i="2"/>
  <c r="K5166" i="2" l="1" a="1"/>
  <c r="M5166" i="2"/>
  <c r="K5166" i="2" l="1"/>
  <c r="I5170" i="2" s="1"/>
  <c r="I5172" i="2"/>
  <c r="I5171" i="2"/>
  <c r="I5175" i="2" l="1"/>
  <c r="I5180" i="2"/>
  <c r="I5176" i="2"/>
  <c r="I5181" i="2"/>
  <c r="I5199" i="2" s="1"/>
  <c r="I5179" i="2"/>
  <c r="I5174" i="2"/>
  <c r="L5176" i="2" s="1"/>
  <c r="M5176" i="2" s="1"/>
  <c r="J5185" i="2" l="1"/>
  <c r="I5183" i="2"/>
  <c r="I5195" i="2"/>
  <c r="K5185" i="2"/>
  <c r="I5194" i="2"/>
  <c r="I5184" i="2"/>
  <c r="I5197" i="2"/>
  <c r="I5185" i="2"/>
  <c r="I5193" i="2"/>
  <c r="I5198" i="2"/>
  <c r="K5184" i="2"/>
  <c r="K5183" i="2"/>
  <c r="J5184" i="2"/>
  <c r="J5183" i="2"/>
  <c r="I5189" i="2" l="1" a="1"/>
  <c r="I5187" i="2"/>
  <c r="J5187" i="2" s="1"/>
  <c r="N5191" i="2" l="1"/>
  <c r="N5190" i="2"/>
  <c r="I5189" i="2"/>
  <c r="M5198" i="2"/>
  <c r="M5199" i="2"/>
  <c r="O5190" i="2"/>
  <c r="O5189" i="2"/>
  <c r="O5191" i="2"/>
  <c r="M5189" i="2"/>
  <c r="M5191" i="2"/>
  <c r="M5190" i="2"/>
  <c r="N5189" i="2"/>
  <c r="K5197" i="2" l="1" a="1"/>
  <c r="M5197" i="2"/>
  <c r="I5202" i="2" l="1"/>
  <c r="K5197" i="2"/>
  <c r="I5201" i="2" s="1"/>
  <c r="I5203" i="2"/>
  <c r="I5207" i="2" l="1"/>
  <c r="I5212" i="2"/>
  <c r="I5230" i="2" s="1"/>
  <c r="I5210" i="2"/>
  <c r="I5205" i="2"/>
  <c r="I5211" i="2"/>
  <c r="I5206" i="2"/>
  <c r="I5229" i="2" l="1"/>
  <c r="K5215" i="2"/>
  <c r="J5214" i="2"/>
  <c r="K5214" i="2"/>
  <c r="J5215" i="2"/>
  <c r="L5207" i="2"/>
  <c r="M5207" i="2" s="1"/>
  <c r="I5216" i="2"/>
  <c r="I5215" i="2"/>
  <c r="I5214" i="2"/>
  <c r="I5224" i="2"/>
  <c r="K5216" i="2"/>
  <c r="I5228" i="2"/>
  <c r="I5226" i="2"/>
  <c r="J5216" i="2"/>
  <c r="I5225" i="2"/>
  <c r="I5220" i="2" l="1" a="1"/>
  <c r="I5218" i="2"/>
  <c r="J5218" i="2" s="1"/>
  <c r="O5220" i="2"/>
  <c r="N5220" i="2"/>
  <c r="M5220" i="2" l="1"/>
  <c r="M5221" i="2"/>
  <c r="M5222" i="2"/>
  <c r="N5222" i="2"/>
  <c r="O5222" i="2"/>
  <c r="O5221" i="2"/>
  <c r="I5220" i="2"/>
  <c r="M5230" i="2"/>
  <c r="M5229" i="2"/>
  <c r="N5221" i="2"/>
  <c r="K5228" i="2" l="1" a="1"/>
  <c r="M5228" i="2"/>
  <c r="K5228" i="2" l="1"/>
  <c r="I5232" i="2" s="1"/>
  <c r="I5234" i="2"/>
  <c r="I5233" i="2"/>
  <c r="I5242" i="2" l="1"/>
  <c r="I5237" i="2"/>
  <c r="I5243" i="2"/>
  <c r="I5261" i="2" s="1"/>
  <c r="I5238" i="2"/>
  <c r="I5236" i="2"/>
  <c r="L5238" i="2" s="1"/>
  <c r="M5238" i="2" s="1"/>
  <c r="I5241" i="2"/>
  <c r="I5257" i="2" l="1"/>
  <c r="I5255" i="2"/>
  <c r="I5245" i="2"/>
  <c r="K5247" i="2"/>
  <c r="I5256" i="2"/>
  <c r="I5247" i="2"/>
  <c r="I5259" i="2"/>
  <c r="J5247" i="2"/>
  <c r="I5246" i="2"/>
  <c r="K5245" i="2"/>
  <c r="I5260" i="2"/>
  <c r="J5245" i="2"/>
  <c r="J5246" i="2"/>
  <c r="K5246" i="2"/>
  <c r="I5249" i="2" l="1"/>
  <c r="J5249" i="2" s="1"/>
  <c r="I5251" i="2" a="1"/>
  <c r="I5251" i="2" l="1"/>
  <c r="M5260" i="2"/>
  <c r="M5261" i="2"/>
  <c r="O5252" i="2"/>
  <c r="N5252" i="2"/>
  <c r="O5253" i="2"/>
  <c r="M5251" i="2"/>
  <c r="O5251" i="2"/>
  <c r="N5253" i="2"/>
  <c r="M5252" i="2"/>
  <c r="M5253" i="2"/>
  <c r="N5251" i="2"/>
  <c r="K5259" i="2" l="1" a="1"/>
  <c r="M5259" i="2"/>
  <c r="I5264" i="2" l="1"/>
  <c r="K5259" i="2"/>
  <c r="I5263" i="2" s="1"/>
  <c r="I5265" i="2"/>
  <c r="I5272" i="2" l="1"/>
  <c r="I5267" i="2"/>
  <c r="I5274" i="2"/>
  <c r="I5292" i="2" s="1"/>
  <c r="I5269" i="2"/>
  <c r="I5273" i="2"/>
  <c r="I5268" i="2"/>
  <c r="L5269" i="2" l="1"/>
  <c r="M5269" i="2" s="1"/>
  <c r="K5276" i="2"/>
  <c r="I5291" i="2"/>
  <c r="K5277" i="2"/>
  <c r="J5277" i="2"/>
  <c r="J5276" i="2"/>
  <c r="I5290" i="2"/>
  <c r="J5278" i="2"/>
  <c r="I5277" i="2"/>
  <c r="I5288" i="2"/>
  <c r="K5278" i="2"/>
  <c r="I5286" i="2"/>
  <c r="I5287" i="2"/>
  <c r="I5276" i="2"/>
  <c r="I5278" i="2"/>
  <c r="I5280" i="2" l="1"/>
  <c r="J5280" i="2" s="1"/>
  <c r="I5282" i="2" a="1"/>
  <c r="O5282" i="2"/>
  <c r="N5282" i="2" l="1"/>
  <c r="I5282" i="2"/>
  <c r="M5291" i="2"/>
  <c r="M5292" i="2"/>
  <c r="O5283" i="2"/>
  <c r="M5284" i="2"/>
  <c r="N5284" i="2"/>
  <c r="N5283" i="2"/>
  <c r="M5283" i="2"/>
  <c r="O5284" i="2"/>
  <c r="M5282" i="2"/>
  <c r="K5290" i="2" l="1" a="1"/>
  <c r="M5290" i="2"/>
  <c r="K5290" i="2" l="1"/>
  <c r="I5294" i="2" s="1"/>
  <c r="I5296" i="2"/>
  <c r="I5295" i="2"/>
  <c r="I5299" i="2" l="1"/>
  <c r="I5304" i="2"/>
  <c r="I5300" i="2"/>
  <c r="I5305" i="2"/>
  <c r="I5323" i="2" s="1"/>
  <c r="I5303" i="2"/>
  <c r="I5298" i="2"/>
  <c r="L5300" i="2" s="1"/>
  <c r="M5300" i="2" s="1"/>
  <c r="K5308" i="2" l="1"/>
  <c r="K5307" i="2"/>
  <c r="J5307" i="2"/>
  <c r="I5322" i="2"/>
  <c r="J5308" i="2"/>
  <c r="I5308" i="2"/>
  <c r="I5307" i="2"/>
  <c r="I5309" i="2"/>
  <c r="I5321" i="2"/>
  <c r="I5319" i="2"/>
  <c r="I5318" i="2"/>
  <c r="I5317" i="2"/>
  <c r="J5309" i="2"/>
  <c r="K5309" i="2"/>
  <c r="I5313" i="2" l="1" a="1"/>
  <c r="I5311" i="2"/>
  <c r="J5311" i="2" s="1"/>
  <c r="O5313" i="2" l="1"/>
  <c r="N5313" i="2"/>
  <c r="M5313" i="2"/>
  <c r="M5315" i="2"/>
  <c r="M5314" i="2"/>
  <c r="N5314" i="2"/>
  <c r="I5313" i="2"/>
  <c r="M5322" i="2"/>
  <c r="M5323" i="2"/>
  <c r="O5315" i="2"/>
  <c r="O5314" i="2"/>
  <c r="N5315" i="2"/>
  <c r="K5321" i="2" l="1" a="1"/>
  <c r="M5321" i="2"/>
  <c r="I5326" i="2" l="1"/>
  <c r="K5321" i="2"/>
  <c r="I5325" i="2" s="1"/>
  <c r="I5327" i="2"/>
  <c r="I5336" i="2" l="1"/>
  <c r="I5354" i="2" s="1"/>
  <c r="I5331" i="2"/>
  <c r="I5334" i="2"/>
  <c r="I5329" i="2"/>
  <c r="L5331" i="2" s="1"/>
  <c r="M5331" i="2" s="1"/>
  <c r="I5330" i="2"/>
  <c r="I5335" i="2"/>
  <c r="K5338" i="2" l="1"/>
  <c r="J5338" i="2"/>
  <c r="J5339" i="2"/>
  <c r="I5353" i="2"/>
  <c r="K5339" i="2"/>
  <c r="I5352" i="2"/>
  <c r="I5349" i="2"/>
  <c r="I5348" i="2"/>
  <c r="I5339" i="2"/>
  <c r="K5340" i="2"/>
  <c r="J5340" i="2"/>
  <c r="I5340" i="2"/>
  <c r="I5350" i="2"/>
  <c r="I5338" i="2"/>
  <c r="I5342" i="2" l="1"/>
  <c r="J5342" i="2" s="1"/>
  <c r="I5344" i="2" a="1"/>
  <c r="M5346" i="2"/>
  <c r="M5344" i="2"/>
  <c r="N5344" i="2"/>
  <c r="O5344" i="2"/>
  <c r="M5345" i="2" l="1"/>
  <c r="N5346" i="2"/>
  <c r="O5345" i="2"/>
  <c r="I5344" i="2"/>
  <c r="M5353" i="2"/>
  <c r="M5354" i="2"/>
  <c r="O5346" i="2"/>
  <c r="N5345" i="2"/>
  <c r="K5352" i="2" l="1" a="1"/>
  <c r="M5352" i="2"/>
  <c r="K5352" i="2" l="1"/>
  <c r="I5356" i="2" s="1"/>
  <c r="I5358" i="2"/>
  <c r="I5357" i="2"/>
  <c r="I5361" i="2" l="1"/>
  <c r="I5366" i="2"/>
  <c r="I5362" i="2"/>
  <c r="I5367" i="2"/>
  <c r="I5385" i="2" s="1"/>
  <c r="I5360" i="2"/>
  <c r="L5362" i="2" s="1"/>
  <c r="M5362" i="2" s="1"/>
  <c r="I5365" i="2"/>
  <c r="K5371" i="2" l="1"/>
  <c r="J5371" i="2"/>
  <c r="I5379" i="2"/>
  <c r="I5370" i="2"/>
  <c r="I5380" i="2"/>
  <c r="I5371" i="2"/>
  <c r="I5383" i="2"/>
  <c r="I5369" i="2"/>
  <c r="I5381" i="2"/>
  <c r="K5369" i="2"/>
  <c r="I5384" i="2"/>
  <c r="J5369" i="2"/>
  <c r="J5370" i="2"/>
  <c r="K5370" i="2"/>
  <c r="I5375" i="2" l="1" a="1"/>
  <c r="I5373" i="2"/>
  <c r="J5373" i="2" s="1"/>
  <c r="M5375" i="2" l="1"/>
  <c r="M5377" i="2"/>
  <c r="I5375" i="2"/>
  <c r="M5384" i="2"/>
  <c r="M5385" i="2"/>
  <c r="M5376" i="2"/>
  <c r="O5377" i="2"/>
  <c r="O5376" i="2"/>
  <c r="O5375" i="2"/>
  <c r="N5377" i="2"/>
  <c r="N5376" i="2"/>
  <c r="N5375" i="2"/>
  <c r="K5383" i="2" l="1" a="1"/>
  <c r="M5383" i="2"/>
  <c r="K5383" i="2" l="1"/>
  <c r="I5387" i="2" s="1"/>
  <c r="I5389" i="2"/>
  <c r="I5388" i="2"/>
  <c r="I5397" i="2" l="1"/>
  <c r="I5392" i="2"/>
  <c r="I5398" i="2"/>
  <c r="I5416" i="2" s="1"/>
  <c r="I5393" i="2"/>
  <c r="I5391" i="2"/>
  <c r="L5393" i="2" s="1"/>
  <c r="M5393" i="2" s="1"/>
  <c r="I5396" i="2"/>
  <c r="I5411" i="2" l="1"/>
  <c r="I5410" i="2"/>
  <c r="I5402" i="2"/>
  <c r="I5400" i="2"/>
  <c r="I5414" i="2"/>
  <c r="I5412" i="2"/>
  <c r="J5402" i="2"/>
  <c r="I5401" i="2"/>
  <c r="K5402" i="2"/>
  <c r="J5400" i="2"/>
  <c r="K5401" i="2"/>
  <c r="J5401" i="2"/>
  <c r="K5400" i="2"/>
  <c r="I5415" i="2"/>
  <c r="I5404" i="2" l="1"/>
  <c r="J5404" i="2" s="1"/>
  <c r="I5406" i="2" a="1"/>
  <c r="O5406" i="2"/>
  <c r="N5406" i="2"/>
  <c r="I5406" i="2" l="1"/>
  <c r="M5415" i="2"/>
  <c r="M5416" i="2"/>
  <c r="N5407" i="2"/>
  <c r="O5407" i="2"/>
  <c r="N5408" i="2"/>
  <c r="M5407" i="2"/>
  <c r="O5408" i="2"/>
  <c r="M5406" i="2"/>
  <c r="M5408" i="2"/>
  <c r="K5414" i="2" l="1" a="1"/>
  <c r="M5414" i="2"/>
  <c r="I5419" i="2" l="1"/>
  <c r="K5414" i="2"/>
  <c r="I5418" i="2" s="1"/>
  <c r="I5420" i="2"/>
  <c r="I5429" i="2" l="1"/>
  <c r="I5447" i="2" s="1"/>
  <c r="I5424" i="2"/>
  <c r="I5427" i="2"/>
  <c r="I5422" i="2"/>
  <c r="I5428" i="2"/>
  <c r="I5423" i="2"/>
  <c r="J5431" i="2" l="1"/>
  <c r="K5431" i="2"/>
  <c r="I5446" i="2"/>
  <c r="J5432" i="2"/>
  <c r="K5432" i="2"/>
  <c r="L5424" i="2"/>
  <c r="M5424" i="2" s="1"/>
  <c r="I5432" i="2"/>
  <c r="I5441" i="2"/>
  <c r="J5433" i="2"/>
  <c r="I5445" i="2"/>
  <c r="I5443" i="2"/>
  <c r="K5433" i="2"/>
  <c r="I5433" i="2"/>
  <c r="I5442" i="2"/>
  <c r="I5431" i="2"/>
  <c r="I5437" i="2" l="1" a="1"/>
  <c r="I5435" i="2"/>
  <c r="J5435" i="2" s="1"/>
  <c r="N5437" i="2" l="1"/>
  <c r="O5437" i="2"/>
  <c r="M5437" i="2"/>
  <c r="M5438" i="2"/>
  <c r="M5439" i="2"/>
  <c r="N5438" i="2"/>
  <c r="N5439" i="2"/>
  <c r="I5437" i="2"/>
  <c r="M5446" i="2"/>
  <c r="M5447" i="2"/>
  <c r="O5439" i="2"/>
  <c r="O5438" i="2"/>
  <c r="K5445" i="2" l="1" a="1"/>
  <c r="M5445" i="2"/>
  <c r="K5445" i="2" l="1"/>
  <c r="I5449" i="2" s="1"/>
  <c r="I5451" i="2"/>
  <c r="I5450" i="2"/>
  <c r="I5460" i="2" l="1"/>
  <c r="I5478" i="2" s="1"/>
  <c r="I5455" i="2"/>
  <c r="I5459" i="2"/>
  <c r="I5454" i="2"/>
  <c r="I5453" i="2"/>
  <c r="L5455" i="2" s="1"/>
  <c r="M5455" i="2" s="1"/>
  <c r="I5458" i="2"/>
  <c r="K5463" i="2" l="1"/>
  <c r="J5463" i="2"/>
  <c r="K5462" i="2"/>
  <c r="J5462" i="2"/>
  <c r="I5477" i="2"/>
  <c r="J5464" i="2"/>
  <c r="I5462" i="2"/>
  <c r="I5473" i="2"/>
  <c r="I5472" i="2"/>
  <c r="I5464" i="2"/>
  <c r="I5463" i="2"/>
  <c r="K5464" i="2"/>
  <c r="I5474" i="2"/>
  <c r="I5476" i="2"/>
  <c r="I5466" i="2" l="1"/>
  <c r="J5466" i="2" s="1"/>
  <c r="I5468" i="2" a="1"/>
  <c r="O5468" i="2"/>
  <c r="N5468" i="2" l="1"/>
  <c r="O5470" i="2"/>
  <c r="M5468" i="2"/>
  <c r="O5469" i="2"/>
  <c r="I5468" i="2"/>
  <c r="M5477" i="2"/>
  <c r="M5478" i="2"/>
  <c r="N5470" i="2"/>
  <c r="M5470" i="2"/>
  <c r="N5469" i="2"/>
  <c r="M5469" i="2"/>
  <c r="K5476" i="2" l="1" a="1"/>
  <c r="M5476" i="2"/>
  <c r="K5476" i="2" l="1"/>
  <c r="I5480" i="2" s="1"/>
  <c r="I5482" i="2"/>
  <c r="I5481" i="2"/>
  <c r="I5485" i="2" l="1"/>
  <c r="I5490" i="2"/>
  <c r="I5491" i="2"/>
  <c r="I5509" i="2" s="1"/>
  <c r="I5486" i="2"/>
  <c r="I5484" i="2"/>
  <c r="L5486" i="2" s="1"/>
  <c r="M5486" i="2" s="1"/>
  <c r="I5489" i="2"/>
  <c r="I5505" i="2" l="1"/>
  <c r="K5495" i="2"/>
  <c r="I5504" i="2"/>
  <c r="J5495" i="2"/>
  <c r="I5495" i="2"/>
  <c r="I5494" i="2"/>
  <c r="I5493" i="2"/>
  <c r="I5503" i="2"/>
  <c r="I5507" i="2"/>
  <c r="K5494" i="2"/>
  <c r="K5493" i="2"/>
  <c r="J5494" i="2"/>
  <c r="J5493" i="2"/>
  <c r="I5508" i="2"/>
  <c r="I5497" i="2" l="1"/>
  <c r="J5497" i="2" s="1"/>
  <c r="I5499" i="2" a="1"/>
  <c r="M5501" i="2"/>
  <c r="M5500" i="2" l="1"/>
  <c r="N5501" i="2"/>
  <c r="O5500" i="2"/>
  <c r="O5499" i="2"/>
  <c r="I5499" i="2"/>
  <c r="M5508" i="2"/>
  <c r="M5509" i="2"/>
  <c r="O5501" i="2"/>
  <c r="N5500" i="2"/>
  <c r="N5499" i="2"/>
  <c r="M5499" i="2"/>
  <c r="K5507" i="2" l="1" a="1"/>
  <c r="M5507" i="2"/>
  <c r="I5512" i="2" l="1"/>
  <c r="K5507" i="2"/>
  <c r="I5511" i="2" s="1"/>
  <c r="I5513" i="2"/>
  <c r="I5517" i="2" l="1"/>
  <c r="I5522" i="2"/>
  <c r="I5540" i="2" s="1"/>
  <c r="I5520" i="2"/>
  <c r="I5515" i="2"/>
  <c r="I5521" i="2"/>
  <c r="I5516" i="2"/>
  <c r="L5517" i="2" l="1"/>
  <c r="M5517" i="2" s="1"/>
  <c r="I5525" i="2"/>
  <c r="I5538" i="2"/>
  <c r="I5536" i="2"/>
  <c r="I5535" i="2"/>
  <c r="K5526" i="2"/>
  <c r="I5526" i="2"/>
  <c r="I5524" i="2"/>
  <c r="I5534" i="2"/>
  <c r="J5526" i="2"/>
  <c r="K5525" i="2"/>
  <c r="J5524" i="2"/>
  <c r="K5524" i="2"/>
  <c r="J5525" i="2"/>
  <c r="I5539" i="2"/>
  <c r="I5528" i="2" l="1"/>
  <c r="J5528" i="2" s="1"/>
  <c r="I5530" i="2" a="1"/>
  <c r="M5532" i="2"/>
  <c r="M5531" i="2" l="1"/>
  <c r="O5532" i="2"/>
  <c r="I5530" i="2"/>
  <c r="M5540" i="2"/>
  <c r="M5539" i="2"/>
  <c r="N5531" i="2"/>
  <c r="M5530" i="2"/>
  <c r="N5532" i="2"/>
  <c r="N5530" i="2"/>
  <c r="O5531" i="2"/>
  <c r="O5530" i="2"/>
  <c r="K5538" i="2" l="1" a="1"/>
  <c r="M5538" i="2"/>
  <c r="K5538" i="2" l="1"/>
  <c r="I5542" i="2" s="1"/>
  <c r="I5544" i="2"/>
  <c r="I5543" i="2"/>
  <c r="I5547" i="2" l="1"/>
  <c r="I5552" i="2"/>
  <c r="I5548" i="2"/>
  <c r="I5553" i="2"/>
  <c r="I5571" i="2" s="1"/>
  <c r="I5546" i="2"/>
  <c r="L5548" i="2" s="1"/>
  <c r="M5548" i="2" s="1"/>
  <c r="I5551" i="2"/>
  <c r="I5569" i="2" l="1"/>
  <c r="I5567" i="2"/>
  <c r="K5557" i="2"/>
  <c r="I5565" i="2"/>
  <c r="I5556" i="2"/>
  <c r="I5555" i="2"/>
  <c r="I5557" i="2"/>
  <c r="I5566" i="2"/>
  <c r="J5557" i="2"/>
  <c r="K5556" i="2"/>
  <c r="K5555" i="2"/>
  <c r="I5570" i="2"/>
  <c r="J5555" i="2"/>
  <c r="J5556" i="2"/>
  <c r="I5559" i="2" l="1"/>
  <c r="J5559" i="2" s="1"/>
  <c r="I5561" i="2" a="1"/>
  <c r="M5562" i="2" l="1"/>
  <c r="M5563" i="2"/>
  <c r="O5561" i="2"/>
  <c r="I5561" i="2"/>
  <c r="M5570" i="2"/>
  <c r="M5571" i="2"/>
  <c r="O5562" i="2"/>
  <c r="N5561" i="2"/>
  <c r="N5562" i="2"/>
  <c r="O5563" i="2"/>
  <c r="N5563" i="2"/>
  <c r="M5561" i="2"/>
  <c r="K5569" i="2" l="1" a="1"/>
  <c r="M5569" i="2"/>
  <c r="I5574" i="2" l="1"/>
  <c r="K5569" i="2"/>
  <c r="I5573" i="2" s="1"/>
  <c r="I5575" i="2"/>
  <c r="I5584" i="2" l="1"/>
  <c r="I5602" i="2" s="1"/>
  <c r="I5579" i="2"/>
  <c r="I5577" i="2"/>
  <c r="I5582" i="2"/>
  <c r="I5578" i="2"/>
  <c r="I5583" i="2"/>
  <c r="I5601" i="2" l="1"/>
  <c r="K5587" i="2"/>
  <c r="J5586" i="2"/>
  <c r="K5586" i="2"/>
  <c r="J5587" i="2"/>
  <c r="I5600" i="2"/>
  <c r="I5598" i="2"/>
  <c r="J5588" i="2"/>
  <c r="I5588" i="2"/>
  <c r="I5597" i="2"/>
  <c r="I5586" i="2"/>
  <c r="K5588" i="2"/>
  <c r="I5596" i="2"/>
  <c r="I5587" i="2"/>
  <c r="L5579" i="2"/>
  <c r="M5579" i="2" s="1"/>
  <c r="I5592" i="2" l="1" a="1"/>
  <c r="I5590" i="2"/>
  <c r="J5590" i="2" s="1"/>
  <c r="O5592" i="2" l="1"/>
  <c r="N5592" i="2"/>
  <c r="I5592" i="2"/>
  <c r="M5601" i="2"/>
  <c r="M5602" i="2"/>
  <c r="M5592" i="2"/>
  <c r="O5593" i="2"/>
  <c r="M5594" i="2"/>
  <c r="N5593" i="2"/>
  <c r="N5594" i="2"/>
  <c r="O5594" i="2"/>
  <c r="M5593" i="2"/>
  <c r="K5600" i="2" l="1" a="1"/>
  <c r="M5600" i="2"/>
  <c r="K5600" i="2" l="1"/>
  <c r="I5604" i="2" s="1"/>
  <c r="I5606" i="2"/>
  <c r="I5605" i="2"/>
  <c r="I5614" i="2" l="1"/>
  <c r="I5609" i="2"/>
  <c r="I5610" i="2"/>
  <c r="I5615" i="2"/>
  <c r="I5633" i="2" s="1"/>
  <c r="I5613" i="2"/>
  <c r="I5608" i="2"/>
  <c r="L5610" i="2" s="1"/>
  <c r="M5610" i="2" s="1"/>
  <c r="I5617" i="2" l="1"/>
  <c r="I5628" i="2"/>
  <c r="I5619" i="2"/>
  <c r="I5627" i="2"/>
  <c r="I5618" i="2"/>
  <c r="K5619" i="2"/>
  <c r="J5619" i="2"/>
  <c r="I5629" i="2"/>
  <c r="I5631" i="2"/>
  <c r="I5632" i="2"/>
  <c r="K5617" i="2"/>
  <c r="J5617" i="2"/>
  <c r="K5618" i="2"/>
  <c r="J5618" i="2"/>
  <c r="I5621" i="2" l="1"/>
  <c r="J5621" i="2" s="1"/>
  <c r="I5623" i="2" a="1"/>
  <c r="N5624" i="2" l="1"/>
  <c r="I5623" i="2"/>
  <c r="M5633" i="2"/>
  <c r="M5632" i="2"/>
  <c r="M5624" i="2"/>
  <c r="O5625" i="2"/>
  <c r="O5624" i="2"/>
  <c r="O5623" i="2"/>
  <c r="N5625" i="2"/>
  <c r="M5625" i="2"/>
  <c r="N5623" i="2"/>
  <c r="M5623" i="2"/>
  <c r="K5631" i="2" l="1" a="1"/>
  <c r="M5631" i="2"/>
  <c r="I5636" i="2" l="1"/>
  <c r="K5631" i="2"/>
  <c r="I5635" i="2" s="1"/>
  <c r="I5637" i="2"/>
  <c r="I5646" i="2" l="1"/>
  <c r="I5664" i="2" s="1"/>
  <c r="I5641" i="2"/>
  <c r="I5644" i="2"/>
  <c r="I5639" i="2"/>
  <c r="I5645" i="2"/>
  <c r="I5640" i="2"/>
  <c r="K5649" i="2" l="1"/>
  <c r="J5649" i="2"/>
  <c r="K5648" i="2"/>
  <c r="J5648" i="2"/>
  <c r="I5663" i="2"/>
  <c r="L5641" i="2"/>
  <c r="M5641" i="2" s="1"/>
  <c r="I5659" i="2"/>
  <c r="J5650" i="2"/>
  <c r="I5662" i="2"/>
  <c r="K5650" i="2"/>
  <c r="I5650" i="2"/>
  <c r="I5648" i="2"/>
  <c r="I5658" i="2"/>
  <c r="I5649" i="2"/>
  <c r="I5660" i="2"/>
  <c r="I5654" i="2" l="1" a="1"/>
  <c r="I5652" i="2"/>
  <c r="J5652" i="2" s="1"/>
  <c r="N5654" i="2" l="1"/>
  <c r="N5656" i="2"/>
  <c r="I5654" i="2"/>
  <c r="M5663" i="2"/>
  <c r="M5664" i="2"/>
  <c r="O5655" i="2"/>
  <c r="O5654" i="2"/>
  <c r="M5654" i="2"/>
  <c r="O5656" i="2"/>
  <c r="N5655" i="2"/>
  <c r="M5656" i="2"/>
  <c r="M5655" i="2"/>
  <c r="K5662" i="2" l="1" a="1"/>
  <c r="M5662" i="2"/>
  <c r="K5662" i="2" l="1"/>
  <c r="I5666" i="2" s="1"/>
  <c r="I5668" i="2"/>
  <c r="I5667" i="2"/>
  <c r="I5676" i="2" l="1"/>
  <c r="I5671" i="2"/>
  <c r="I5672" i="2"/>
  <c r="I5677" i="2"/>
  <c r="I5695" i="2" s="1"/>
  <c r="I5675" i="2"/>
  <c r="I5670" i="2"/>
  <c r="L5672" i="2" s="1"/>
  <c r="M5672" i="2" s="1"/>
  <c r="I5680" i="2" l="1"/>
  <c r="I5693" i="2"/>
  <c r="I5691" i="2"/>
  <c r="J5681" i="2"/>
  <c r="I5679" i="2"/>
  <c r="K5681" i="2"/>
  <c r="I5690" i="2"/>
  <c r="I5681" i="2"/>
  <c r="I5689" i="2"/>
  <c r="J5679" i="2"/>
  <c r="I5694" i="2"/>
  <c r="J5680" i="2"/>
  <c r="K5679" i="2"/>
  <c r="K5680" i="2"/>
  <c r="I5685" i="2" l="1" a="1"/>
  <c r="I5683" i="2"/>
  <c r="J5683" i="2" s="1"/>
  <c r="I5685" i="2" l="1"/>
  <c r="M5694" i="2"/>
  <c r="M5695" i="2"/>
  <c r="M5687" i="2"/>
  <c r="N5687" i="2"/>
  <c r="N5686" i="2"/>
  <c r="M5686" i="2"/>
  <c r="O5687" i="2"/>
  <c r="O5686" i="2"/>
  <c r="M5685" i="2"/>
  <c r="O5685" i="2"/>
  <c r="N5685" i="2"/>
  <c r="K5693" i="2" l="1" a="1"/>
  <c r="M5693" i="2"/>
  <c r="K5693" i="2" l="1"/>
  <c r="I5697" i="2" s="1"/>
  <c r="I5699" i="2"/>
  <c r="I5698" i="2"/>
  <c r="I5707" i="2" l="1"/>
  <c r="I5702" i="2"/>
  <c r="I5708" i="2"/>
  <c r="I5726" i="2" s="1"/>
  <c r="I5703" i="2"/>
  <c r="I5701" i="2"/>
  <c r="L5703" i="2" s="1"/>
  <c r="M5703" i="2" s="1"/>
  <c r="I5706" i="2"/>
  <c r="I5722" i="2" l="1"/>
  <c r="I5721" i="2"/>
  <c r="I5712" i="2"/>
  <c r="I5724" i="2"/>
  <c r="K5712" i="2"/>
  <c r="I5720" i="2"/>
  <c r="I5711" i="2"/>
  <c r="J5712" i="2"/>
  <c r="I5710" i="2"/>
  <c r="I5725" i="2"/>
  <c r="K5711" i="2"/>
  <c r="K5710" i="2"/>
  <c r="J5710" i="2"/>
  <c r="J5711" i="2"/>
  <c r="I5714" i="2" l="1"/>
  <c r="J5714" i="2" s="1"/>
  <c r="I5716" i="2" a="1"/>
  <c r="M5718" i="2"/>
  <c r="M5717" i="2"/>
  <c r="O5718" i="2" l="1"/>
  <c r="I5716" i="2"/>
  <c r="M5725" i="2"/>
  <c r="M5726" i="2"/>
  <c r="N5718" i="2"/>
  <c r="O5717" i="2"/>
  <c r="M5716" i="2"/>
  <c r="N5717" i="2"/>
  <c r="O5716" i="2"/>
  <c r="N5716" i="2"/>
  <c r="K5724" i="2" l="1" a="1"/>
  <c r="M5724" i="2"/>
  <c r="I5729" i="2" l="1"/>
  <c r="K5724" i="2"/>
  <c r="I5728" i="2" s="1"/>
  <c r="I5730" i="2"/>
  <c r="I5734" i="2" l="1"/>
  <c r="I5739" i="2"/>
  <c r="I5757" i="2" s="1"/>
  <c r="I5737" i="2"/>
  <c r="I5732" i="2"/>
  <c r="I5733" i="2"/>
  <c r="I5738" i="2"/>
  <c r="L5734" i="2" l="1"/>
  <c r="M5734" i="2" s="1"/>
  <c r="I5743" i="2"/>
  <c r="I5742" i="2"/>
  <c r="I5741" i="2"/>
  <c r="I5755" i="2"/>
  <c r="K5743" i="2"/>
  <c r="I5751" i="2"/>
  <c r="I5752" i="2"/>
  <c r="J5743" i="2"/>
  <c r="I5753" i="2"/>
  <c r="K5742" i="2"/>
  <c r="J5742" i="2"/>
  <c r="K5741" i="2"/>
  <c r="I5756" i="2"/>
  <c r="J5741" i="2"/>
  <c r="I5747" i="2" l="1" a="1"/>
  <c r="I5745" i="2"/>
  <c r="J5745" i="2" s="1"/>
  <c r="N5748" i="2" l="1"/>
  <c r="O5748" i="2"/>
  <c r="I5747" i="2"/>
  <c r="M5756" i="2"/>
  <c r="M5757" i="2"/>
  <c r="N5749" i="2"/>
  <c r="O5747" i="2"/>
  <c r="O5749" i="2"/>
  <c r="M5749" i="2"/>
  <c r="M5748" i="2"/>
  <c r="M5747" i="2"/>
  <c r="N5747" i="2"/>
  <c r="K5755" i="2" l="1" a="1"/>
  <c r="M5755" i="2"/>
  <c r="K5755" i="2" l="1"/>
  <c r="I5759" i="2" s="1"/>
  <c r="I5761" i="2"/>
  <c r="I5760" i="2"/>
  <c r="I5769" i="2" l="1"/>
  <c r="I5764" i="2"/>
  <c r="I5765" i="2"/>
  <c r="I5770" i="2"/>
  <c r="I5788" i="2" s="1"/>
  <c r="I5768" i="2"/>
  <c r="I5763" i="2"/>
  <c r="L5765" i="2" s="1"/>
  <c r="M5765" i="2" s="1"/>
  <c r="I5773" i="2" l="1"/>
  <c r="I5786" i="2"/>
  <c r="I5784" i="2"/>
  <c r="K5774" i="2"/>
  <c r="I5783" i="2"/>
  <c r="I5772" i="2"/>
  <c r="J5774" i="2"/>
  <c r="I5774" i="2"/>
  <c r="I5782" i="2"/>
  <c r="I5787" i="2"/>
  <c r="J5773" i="2"/>
  <c r="J5772" i="2"/>
  <c r="K5773" i="2"/>
  <c r="K5772" i="2"/>
  <c r="I5778" i="2" l="1" a="1"/>
  <c r="I5776" i="2"/>
  <c r="J5776" i="2" s="1"/>
  <c r="M5780" i="2" l="1"/>
  <c r="M5778" i="2"/>
  <c r="M5779" i="2"/>
  <c r="O5779" i="2"/>
  <c r="O5780" i="2"/>
  <c r="O5778" i="2"/>
  <c r="I5778" i="2"/>
  <c r="M5787" i="2"/>
  <c r="M5788" i="2"/>
  <c r="N5779" i="2"/>
  <c r="N5780" i="2"/>
  <c r="N5778" i="2"/>
  <c r="K5786" i="2" l="1" a="1"/>
  <c r="M5786" i="2"/>
  <c r="K5786" i="2" l="1"/>
  <c r="I5790" i="2" s="1"/>
  <c r="I5792" i="2"/>
  <c r="I5791" i="2"/>
  <c r="I5800" i="2" l="1"/>
  <c r="I5795" i="2"/>
  <c r="I5801" i="2"/>
  <c r="I5819" i="2" s="1"/>
  <c r="I5796" i="2"/>
  <c r="I5794" i="2"/>
  <c r="L5796" i="2" s="1"/>
  <c r="M5796" i="2" s="1"/>
  <c r="I5799" i="2"/>
  <c r="I5817" i="2" l="1"/>
  <c r="I5815" i="2"/>
  <c r="J5805" i="2"/>
  <c r="I5805" i="2"/>
  <c r="I5814" i="2"/>
  <c r="I5803" i="2"/>
  <c r="K5805" i="2"/>
  <c r="I5813" i="2"/>
  <c r="I5804" i="2"/>
  <c r="I5818" i="2"/>
  <c r="K5804" i="2"/>
  <c r="K5803" i="2"/>
  <c r="J5804" i="2"/>
  <c r="J5803" i="2"/>
  <c r="I5807" i="2" l="1"/>
  <c r="J5807" i="2" s="1"/>
  <c r="I5809" i="2" a="1"/>
  <c r="M5810" i="2" l="1"/>
  <c r="M5811" i="2"/>
  <c r="M5809" i="2"/>
  <c r="I5809" i="2"/>
  <c r="M5819" i="2"/>
  <c r="M5818" i="2"/>
  <c r="O5811" i="2"/>
  <c r="O5809" i="2"/>
  <c r="N5810" i="2"/>
  <c r="N5811" i="2"/>
  <c r="O5810" i="2"/>
  <c r="N5809" i="2"/>
  <c r="K5817" i="2" l="1" a="1"/>
  <c r="M5817" i="2"/>
  <c r="K5817" i="2" l="1"/>
  <c r="I5821" i="2" s="1"/>
  <c r="I5823" i="2"/>
  <c r="I5822" i="2"/>
  <c r="I5826" i="2" l="1"/>
  <c r="I5831" i="2"/>
  <c r="I5832" i="2"/>
  <c r="I5850" i="2" s="1"/>
  <c r="I5827" i="2"/>
  <c r="I5825" i="2"/>
  <c r="L5827" i="2" s="1"/>
  <c r="M5827" i="2" s="1"/>
  <c r="I5830" i="2"/>
  <c r="I5835" i="2" l="1"/>
  <c r="I5834" i="2"/>
  <c r="I5845" i="2"/>
  <c r="K5836" i="2"/>
  <c r="I5836" i="2"/>
  <c r="I5844" i="2"/>
  <c r="I5848" i="2"/>
  <c r="J5836" i="2"/>
  <c r="I5846" i="2"/>
  <c r="J5834" i="2"/>
  <c r="K5835" i="2"/>
  <c r="I5849" i="2"/>
  <c r="K5834" i="2"/>
  <c r="J5835" i="2"/>
  <c r="I5840" i="2" l="1" a="1"/>
  <c r="I5838" i="2"/>
  <c r="J5838" i="2" s="1"/>
  <c r="M5842" i="2" l="1"/>
  <c r="M5841" i="2"/>
  <c r="N5840" i="2"/>
  <c r="O5840" i="2"/>
  <c r="O5842" i="2"/>
  <c r="O5841" i="2"/>
  <c r="I5840" i="2"/>
  <c r="M5849" i="2"/>
  <c r="M5850" i="2"/>
  <c r="N5842" i="2"/>
  <c r="N5841" i="2"/>
  <c r="M5840" i="2"/>
  <c r="K5848" i="2" l="1" a="1"/>
  <c r="M5848" i="2"/>
  <c r="I5853" i="2" l="1"/>
  <c r="K5848" i="2"/>
  <c r="I5852" i="2" s="1"/>
  <c r="I5854" i="2"/>
  <c r="I5858" i="2" l="1"/>
  <c r="I5863" i="2"/>
  <c r="I5881" i="2" s="1"/>
  <c r="I5856" i="2"/>
  <c r="I5861" i="2"/>
  <c r="I5857" i="2"/>
  <c r="I5862" i="2"/>
  <c r="L5858" i="2" l="1"/>
  <c r="M5858" i="2" s="1"/>
  <c r="J5865" i="2"/>
  <c r="K5866" i="2"/>
  <c r="I5880" i="2"/>
  <c r="J5866" i="2"/>
  <c r="K5865" i="2"/>
  <c r="I5876" i="2"/>
  <c r="I5867" i="2"/>
  <c r="I5865" i="2"/>
  <c r="J5867" i="2"/>
  <c r="I5866" i="2"/>
  <c r="K5867" i="2"/>
  <c r="I5875" i="2"/>
  <c r="I5877" i="2"/>
  <c r="I5879" i="2"/>
  <c r="I5869" i="2" l="1"/>
  <c r="J5869" i="2" s="1"/>
  <c r="I5871" i="2" a="1"/>
  <c r="O5871" i="2" l="1"/>
  <c r="M5871" i="2"/>
  <c r="O5872" i="2"/>
  <c r="N5871" i="2"/>
  <c r="O5873" i="2"/>
  <c r="I5871" i="2"/>
  <c r="M5880" i="2"/>
  <c r="M5881" i="2"/>
  <c r="N5873" i="2"/>
  <c r="N5872" i="2"/>
  <c r="M5873" i="2"/>
  <c r="M5872" i="2"/>
  <c r="K5879" i="2" l="1" a="1"/>
  <c r="M5879" i="2"/>
  <c r="K5879" i="2" l="1"/>
  <c r="I5883" i="2" s="1"/>
  <c r="I5885" i="2"/>
  <c r="I5884" i="2"/>
  <c r="I5888" i="2" l="1"/>
  <c r="I5893" i="2"/>
  <c r="I5889" i="2"/>
  <c r="I5894" i="2"/>
  <c r="I5912" i="2" s="1"/>
  <c r="I5887" i="2"/>
  <c r="L5889" i="2" s="1"/>
  <c r="M5889" i="2" s="1"/>
  <c r="I5892" i="2"/>
  <c r="I5897" i="2" l="1"/>
  <c r="I5896" i="2"/>
  <c r="I5907" i="2"/>
  <c r="I5906" i="2"/>
  <c r="I5910" i="2"/>
  <c r="J5898" i="2"/>
  <c r="I5908" i="2"/>
  <c r="K5898" i="2"/>
  <c r="I5898" i="2"/>
  <c r="I5911" i="2"/>
  <c r="J5897" i="2"/>
  <c r="J5896" i="2"/>
  <c r="K5897" i="2"/>
  <c r="K5896" i="2"/>
  <c r="I5900" i="2" l="1"/>
  <c r="J5900" i="2" s="1"/>
  <c r="I5902" i="2" a="1"/>
  <c r="M5904" i="2"/>
  <c r="M5903" i="2"/>
  <c r="O5903" i="2" l="1"/>
  <c r="O5902" i="2"/>
  <c r="I5902" i="2"/>
  <c r="M5911" i="2"/>
  <c r="M5912" i="2"/>
  <c r="N5903" i="2"/>
  <c r="O5904" i="2"/>
  <c r="N5904" i="2"/>
  <c r="N5902" i="2"/>
  <c r="M5902" i="2"/>
  <c r="K5910" i="2" l="1" a="1"/>
  <c r="M5910" i="2"/>
  <c r="I5915" i="2" l="1"/>
  <c r="K5910" i="2"/>
  <c r="I5914" i="2" s="1"/>
  <c r="I5916" i="2"/>
  <c r="I5925" i="2" l="1"/>
  <c r="I5943" i="2" s="1"/>
  <c r="I5920" i="2"/>
  <c r="I5918" i="2"/>
  <c r="I5923" i="2"/>
  <c r="I5919" i="2"/>
  <c r="I5924" i="2"/>
  <c r="L5920" i="2" l="1"/>
  <c r="M5920" i="2" s="1"/>
  <c r="J5927" i="2"/>
  <c r="K5928" i="2"/>
  <c r="I5942" i="2"/>
  <c r="J5928" i="2"/>
  <c r="K5927" i="2"/>
  <c r="K5929" i="2"/>
  <c r="J5929" i="2"/>
  <c r="I5929" i="2"/>
  <c r="I5941" i="2"/>
  <c r="I5938" i="2"/>
  <c r="I5937" i="2"/>
  <c r="I5939" i="2"/>
  <c r="I5928" i="2"/>
  <c r="I5927" i="2"/>
  <c r="I5933" i="2" l="1" a="1"/>
  <c r="I5931" i="2"/>
  <c r="J5931" i="2" s="1"/>
  <c r="O5933" i="2" l="1"/>
  <c r="N5933" i="2"/>
  <c r="M5933" i="2"/>
  <c r="M5935" i="2"/>
  <c r="I5933" i="2"/>
  <c r="M5942" i="2"/>
  <c r="M5943" i="2"/>
  <c r="O5935" i="2"/>
  <c r="M5934" i="2"/>
  <c r="O5934" i="2"/>
  <c r="N5934" i="2"/>
  <c r="N5935" i="2"/>
  <c r="K5941" i="2" l="1" a="1"/>
  <c r="M5941" i="2"/>
  <c r="K5941" i="2" l="1"/>
  <c r="I5945" i="2" s="1"/>
  <c r="I5947" i="2"/>
  <c r="I5946" i="2"/>
  <c r="I5950" i="2" l="1"/>
  <c r="I5955" i="2"/>
  <c r="I5956" i="2"/>
  <c r="I5974" i="2" s="1"/>
  <c r="I5951" i="2"/>
  <c r="I5949" i="2"/>
  <c r="L5951" i="2" s="1"/>
  <c r="M5951" i="2" s="1"/>
  <c r="I5954" i="2"/>
  <c r="I5972" i="2" l="1"/>
  <c r="I5970" i="2"/>
  <c r="K5960" i="2"/>
  <c r="I5958" i="2"/>
  <c r="I5969" i="2"/>
  <c r="J5960" i="2"/>
  <c r="I5960" i="2"/>
  <c r="I5959" i="2"/>
  <c r="I5968" i="2"/>
  <c r="K5959" i="2"/>
  <c r="J5959" i="2"/>
  <c r="J5958" i="2"/>
  <c r="I5973" i="2"/>
  <c r="K5958" i="2"/>
  <c r="I5962" i="2" l="1"/>
  <c r="J5962" i="2" s="1"/>
  <c r="I5964" i="2" a="1"/>
  <c r="N5965" i="2" l="1"/>
  <c r="I5964" i="2"/>
  <c r="M5973" i="2"/>
  <c r="M5974" i="2"/>
  <c r="O5965" i="2"/>
  <c r="M5965" i="2"/>
  <c r="N5964" i="2"/>
  <c r="O5966" i="2"/>
  <c r="N5966" i="2"/>
  <c r="M5966" i="2"/>
  <c r="O5964" i="2"/>
  <c r="M5964" i="2"/>
  <c r="K5972" i="2" l="1" a="1"/>
  <c r="M5972" i="2"/>
  <c r="K5972" i="2" l="1"/>
  <c r="I5976" i="2" s="1"/>
  <c r="I5978" i="2"/>
  <c r="I5977" i="2"/>
  <c r="I5981" i="2" l="1"/>
  <c r="I5986" i="2"/>
  <c r="I5982" i="2"/>
  <c r="I5987" i="2"/>
  <c r="I6005" i="2" s="1"/>
  <c r="I5980" i="2"/>
  <c r="L5982" i="2" s="1"/>
  <c r="M5982" i="2" s="1"/>
  <c r="I5985" i="2"/>
  <c r="I5989" i="2" l="1"/>
  <c r="K5991" i="2"/>
  <c r="I6001" i="2"/>
  <c r="I5999" i="2"/>
  <c r="J5991" i="2"/>
  <c r="I5991" i="2"/>
  <c r="I6003" i="2"/>
  <c r="I6000" i="2"/>
  <c r="I5990" i="2"/>
  <c r="K5990" i="2"/>
  <c r="K5989" i="2"/>
  <c r="I6004" i="2"/>
  <c r="J5989" i="2"/>
  <c r="J5990" i="2"/>
  <c r="I5993" i="2" l="1"/>
  <c r="J5993" i="2" s="1"/>
  <c r="I5995" i="2" a="1"/>
  <c r="O5996" i="2" l="1"/>
  <c r="I5995" i="2"/>
  <c r="M6005" i="2"/>
  <c r="M6004" i="2"/>
  <c r="N5996" i="2"/>
  <c r="O5997" i="2"/>
  <c r="N5995" i="2"/>
  <c r="N5997" i="2"/>
  <c r="O5995" i="2"/>
  <c r="M5997" i="2"/>
  <c r="M5996" i="2"/>
  <c r="M5995" i="2"/>
  <c r="K6003" i="2" l="1" a="1"/>
  <c r="M6003" i="2"/>
  <c r="I6008" i="2" l="1"/>
  <c r="K6003" i="2"/>
  <c r="I6007" i="2" s="1"/>
  <c r="I6009" i="2"/>
  <c r="I6018" i="2" l="1"/>
  <c r="I6036" i="2" s="1"/>
  <c r="I6013" i="2"/>
  <c r="I6016" i="2"/>
  <c r="I6011" i="2"/>
  <c r="I6012" i="2"/>
  <c r="I6017" i="2"/>
  <c r="L6013" i="2" l="1"/>
  <c r="M6013" i="2" s="1"/>
  <c r="J6021" i="2"/>
  <c r="K6020" i="2"/>
  <c r="J6020" i="2"/>
  <c r="I6035" i="2"/>
  <c r="K6021" i="2"/>
  <c r="J6022" i="2"/>
  <c r="I6021" i="2"/>
  <c r="I6032" i="2"/>
  <c r="I6030" i="2"/>
  <c r="I6020" i="2"/>
  <c r="I6031" i="2"/>
  <c r="I6022" i="2"/>
  <c r="K6022" i="2"/>
  <c r="I6034" i="2"/>
  <c r="I6026" i="2" l="1" a="1"/>
  <c r="I6024" i="2"/>
  <c r="J6024" i="2" s="1"/>
  <c r="M6026" i="2" l="1"/>
  <c r="N6026" i="2"/>
  <c r="O6026" i="2"/>
  <c r="I6026" i="2"/>
  <c r="M6035" i="2"/>
  <c r="M6036" i="2"/>
  <c r="O6027" i="2"/>
  <c r="M6028" i="2"/>
  <c r="M6027" i="2"/>
  <c r="O6028" i="2"/>
  <c r="N6028" i="2"/>
  <c r="N6027" i="2"/>
  <c r="K6034" i="2" l="1" a="1"/>
  <c r="M6034" i="2"/>
  <c r="K6034" i="2" l="1"/>
  <c r="I6038" i="2" s="1"/>
  <c r="I6040" i="2"/>
  <c r="I6039" i="2"/>
  <c r="I6049" i="2" l="1"/>
  <c r="I6067" i="2" s="1"/>
  <c r="I6044" i="2"/>
  <c r="I6048" i="2"/>
  <c r="I6043" i="2"/>
  <c r="I6042" i="2"/>
  <c r="L6044" i="2" s="1"/>
  <c r="M6044" i="2" s="1"/>
  <c r="I6047" i="2"/>
  <c r="I6065" i="2" l="1"/>
  <c r="I6063" i="2"/>
  <c r="K6053" i="2"/>
  <c r="I6062" i="2"/>
  <c r="J6053" i="2"/>
  <c r="I6061" i="2"/>
  <c r="I6052" i="2"/>
  <c r="I6051" i="2"/>
  <c r="I6053" i="2"/>
  <c r="I6066" i="2"/>
  <c r="K6052" i="2"/>
  <c r="J6052" i="2"/>
  <c r="J6051" i="2"/>
  <c r="K6051" i="2"/>
  <c r="I6055" i="2" l="1"/>
  <c r="J6055" i="2" s="1"/>
  <c r="I6057" i="2" a="1"/>
  <c r="M6057" i="2" l="1"/>
  <c r="M6058" i="2"/>
  <c r="I6057" i="2"/>
  <c r="M6067" i="2"/>
  <c r="M6066" i="2"/>
  <c r="N6058" i="2"/>
  <c r="O6058" i="2"/>
  <c r="M6059" i="2"/>
  <c r="O6059" i="2"/>
  <c r="N6059" i="2"/>
  <c r="O6057" i="2"/>
  <c r="N6057" i="2"/>
  <c r="K6065" i="2" l="1" a="1"/>
  <c r="M6065" i="2"/>
  <c r="I6070" i="2" l="1"/>
  <c r="K6065" i="2"/>
  <c r="I6069" i="2" s="1"/>
  <c r="I6071" i="2"/>
  <c r="I6080" i="2" l="1"/>
  <c r="I6098" i="2" s="1"/>
  <c r="I6075" i="2"/>
  <c r="I6078" i="2"/>
  <c r="I6073" i="2"/>
  <c r="I6074" i="2"/>
  <c r="I6079" i="2"/>
  <c r="I6097" i="2" l="1"/>
  <c r="K6082" i="2"/>
  <c r="J6082" i="2"/>
  <c r="K6083" i="2"/>
  <c r="J6083" i="2"/>
  <c r="I6082" i="2"/>
  <c r="I6094" i="2"/>
  <c r="I6084" i="2"/>
  <c r="K6084" i="2"/>
  <c r="I6092" i="2"/>
  <c r="I6096" i="2"/>
  <c r="J6084" i="2"/>
  <c r="I6083" i="2"/>
  <c r="I6093" i="2"/>
  <c r="L6075" i="2"/>
  <c r="M6075" i="2" s="1"/>
  <c r="I6088" i="2" l="1" a="1"/>
  <c r="I6086" i="2"/>
  <c r="J6086" i="2" s="1"/>
  <c r="O6088" i="2"/>
  <c r="N6088" i="2" l="1"/>
  <c r="M6090" i="2"/>
  <c r="I6088" i="2"/>
  <c r="M6097" i="2"/>
  <c r="M6098" i="2"/>
  <c r="N6089" i="2"/>
  <c r="M6089" i="2"/>
  <c r="M6088" i="2"/>
  <c r="N6090" i="2"/>
  <c r="O6089" i="2"/>
  <c r="O6090" i="2"/>
  <c r="K6096" i="2" l="1" a="1"/>
  <c r="M6096" i="2"/>
  <c r="K6096" i="2" l="1"/>
  <c r="I6100" i="2" s="1"/>
  <c r="I6102" i="2"/>
  <c r="I6101" i="2"/>
  <c r="I6105" i="2" l="1"/>
  <c r="I6110" i="2"/>
  <c r="I6106" i="2"/>
  <c r="I6111" i="2"/>
  <c r="I6129" i="2" s="1"/>
  <c r="I6104" i="2"/>
  <c r="L6106" i="2" s="1"/>
  <c r="M6106" i="2" s="1"/>
  <c r="I6109" i="2"/>
  <c r="I6113" i="2" l="1"/>
  <c r="I6123" i="2"/>
  <c r="I6125" i="2"/>
  <c r="I6124" i="2"/>
  <c r="J6115" i="2"/>
  <c r="I6114" i="2"/>
  <c r="I6115" i="2"/>
  <c r="I6127" i="2"/>
  <c r="K6115" i="2"/>
  <c r="J6113" i="2"/>
  <c r="I6128" i="2"/>
  <c r="K6114" i="2"/>
  <c r="J6114" i="2"/>
  <c r="K6113" i="2"/>
  <c r="I6117" i="2" l="1"/>
  <c r="J6117" i="2" s="1"/>
  <c r="I6119" i="2" a="1"/>
  <c r="N6120" i="2" l="1"/>
  <c r="I6119" i="2"/>
  <c r="M6129" i="2"/>
  <c r="M6128" i="2"/>
  <c r="M6121" i="2"/>
  <c r="O6120" i="2"/>
  <c r="O6121" i="2"/>
  <c r="N6119" i="2"/>
  <c r="N6121" i="2"/>
  <c r="M6120" i="2"/>
  <c r="M6119" i="2"/>
  <c r="O6119" i="2"/>
  <c r="K6127" i="2" l="1" a="1"/>
  <c r="M6127" i="2"/>
  <c r="I6132" i="2" l="1"/>
  <c r="K6127" i="2"/>
  <c r="I6131" i="2" s="1"/>
  <c r="I6133" i="2"/>
  <c r="I6137" i="2" l="1"/>
  <c r="I6142" i="2"/>
  <c r="I6160" i="2" s="1"/>
  <c r="I6140" i="2"/>
  <c r="I6135" i="2"/>
  <c r="I6136" i="2"/>
  <c r="I6141" i="2"/>
  <c r="I6158" i="2" l="1"/>
  <c r="I6156" i="2"/>
  <c r="K6146" i="2"/>
  <c r="J6146" i="2"/>
  <c r="I6154" i="2"/>
  <c r="I6146" i="2"/>
  <c r="I6145" i="2"/>
  <c r="I6144" i="2"/>
  <c r="I6155" i="2"/>
  <c r="I6159" i="2"/>
  <c r="K6145" i="2"/>
  <c r="J6145" i="2"/>
  <c r="J6144" i="2"/>
  <c r="K6144" i="2"/>
  <c r="L6137" i="2"/>
  <c r="M6137" i="2" s="1"/>
  <c r="I6150" i="2" l="1" a="1"/>
  <c r="I6148" i="2"/>
  <c r="J6148" i="2" s="1"/>
  <c r="O6151" i="2" l="1"/>
  <c r="O6152" i="2"/>
  <c r="M6150" i="2"/>
  <c r="N6152" i="2"/>
  <c r="O6150" i="2"/>
  <c r="I6150" i="2"/>
  <c r="M6160" i="2"/>
  <c r="M6159" i="2"/>
  <c r="N6151" i="2"/>
  <c r="M6151" i="2"/>
  <c r="M6152" i="2"/>
  <c r="N6150" i="2"/>
  <c r="K6158" i="2" l="1" a="1"/>
  <c r="M6158" i="2"/>
  <c r="K6158" i="2" l="1"/>
  <c r="I6162" i="2" s="1"/>
  <c r="I6164" i="2"/>
  <c r="I6163" i="2"/>
  <c r="I6172" i="2" l="1"/>
  <c r="I6167" i="2"/>
  <c r="I6168" i="2"/>
  <c r="I6173" i="2"/>
  <c r="I6191" i="2" s="1"/>
  <c r="I6171" i="2"/>
  <c r="I6166" i="2"/>
  <c r="L6168" i="2" s="1"/>
  <c r="M6168" i="2" s="1"/>
  <c r="I6176" i="2" l="1"/>
  <c r="K6177" i="2"/>
  <c r="I6185" i="2"/>
  <c r="I6189" i="2"/>
  <c r="J6177" i="2"/>
  <c r="I6187" i="2"/>
  <c r="I6177" i="2"/>
  <c r="I6186" i="2"/>
  <c r="I6175" i="2"/>
  <c r="J6176" i="2"/>
  <c r="I6190" i="2"/>
  <c r="J6175" i="2"/>
  <c r="K6175" i="2"/>
  <c r="K6176" i="2"/>
  <c r="I6181" i="2" l="1" a="1"/>
  <c r="I6179" i="2"/>
  <c r="J6179" i="2" s="1"/>
  <c r="M6183" i="2" l="1"/>
  <c r="M6182" i="2"/>
  <c r="N6183" i="2"/>
  <c r="I6181" i="2"/>
  <c r="M6191" i="2"/>
  <c r="M6190" i="2"/>
  <c r="O6182" i="2"/>
  <c r="N6181" i="2"/>
  <c r="O6183" i="2"/>
  <c r="N6182" i="2"/>
  <c r="M6181" i="2"/>
  <c r="O6181" i="2"/>
  <c r="K6189" i="2" l="1" a="1"/>
  <c r="M6189" i="2"/>
  <c r="K6189" i="2" l="1"/>
  <c r="I6193" i="2" s="1"/>
  <c r="I6195" i="2"/>
  <c r="I6194" i="2"/>
  <c r="I6203" i="2" l="1"/>
  <c r="I6198" i="2"/>
  <c r="I6204" i="2"/>
  <c r="I6222" i="2" s="1"/>
  <c r="I6199" i="2"/>
  <c r="I6197" i="2"/>
  <c r="L6199" i="2" s="1"/>
  <c r="M6199" i="2" s="1"/>
  <c r="I6202" i="2"/>
  <c r="I6216" i="2" l="1"/>
  <c r="I6207" i="2"/>
  <c r="I6206" i="2"/>
  <c r="I6218" i="2"/>
  <c r="I6208" i="2"/>
  <c r="I6220" i="2"/>
  <c r="J6208" i="2"/>
  <c r="K6208" i="2"/>
  <c r="I6217" i="2"/>
  <c r="K6207" i="2"/>
  <c r="J6207" i="2"/>
  <c r="J6206" i="2"/>
  <c r="K6206" i="2"/>
  <c r="I6221" i="2"/>
  <c r="I6210" i="2" l="1"/>
  <c r="J6210" i="2" s="1"/>
  <c r="I6212" i="2" a="1"/>
  <c r="N6214" i="2" l="1"/>
  <c r="M6212" i="2"/>
  <c r="I6212" i="2"/>
  <c r="M6221" i="2"/>
  <c r="M6222" i="2"/>
  <c r="O6213" i="2"/>
  <c r="M6213" i="2"/>
  <c r="O6214" i="2"/>
  <c r="N6213" i="2"/>
  <c r="M6214" i="2"/>
  <c r="O6212" i="2"/>
  <c r="N6212" i="2"/>
  <c r="K6220" i="2" l="1" a="1"/>
  <c r="M6220" i="2"/>
  <c r="K6220" i="2" l="1"/>
  <c r="I6224" i="2" s="1"/>
  <c r="I6226" i="2"/>
  <c r="I6225" i="2"/>
  <c r="I6234" i="2" l="1"/>
  <c r="I6229" i="2"/>
  <c r="I6230" i="2"/>
  <c r="I6235" i="2"/>
  <c r="I6253" i="2" s="1"/>
  <c r="I6233" i="2"/>
  <c r="I6228" i="2"/>
  <c r="L6230" i="2" s="1"/>
  <c r="M6230" i="2" s="1"/>
  <c r="I6249" i="2" l="1"/>
  <c r="I6248" i="2"/>
  <c r="I6239" i="2"/>
  <c r="K6239" i="2"/>
  <c r="J6239" i="2"/>
  <c r="I6238" i="2"/>
  <c r="I6251" i="2"/>
  <c r="I6247" i="2"/>
  <c r="I6237" i="2"/>
  <c r="J6237" i="2"/>
  <c r="I6252" i="2"/>
  <c r="K6238" i="2"/>
  <c r="J6238" i="2"/>
  <c r="K6237" i="2"/>
  <c r="I6241" i="2" l="1"/>
  <c r="J6241" i="2" s="1"/>
  <c r="I6243" i="2" a="1"/>
  <c r="M6245" i="2"/>
  <c r="M6244" i="2" l="1"/>
  <c r="O6245" i="2"/>
  <c r="I6243" i="2"/>
  <c r="M6252" i="2"/>
  <c r="M6253" i="2"/>
  <c r="N6245" i="2"/>
  <c r="O6243" i="2"/>
  <c r="O6244" i="2"/>
  <c r="N6244" i="2"/>
  <c r="M6243" i="2"/>
  <c r="N6243" i="2"/>
  <c r="K6251" i="2" l="1" a="1"/>
  <c r="M6251" i="2"/>
  <c r="I6256" i="2" l="1"/>
  <c r="K6251" i="2"/>
  <c r="I6255" i="2" s="1"/>
  <c r="I6257" i="2"/>
  <c r="I6266" i="2" l="1"/>
  <c r="I6284" i="2" s="1"/>
  <c r="I6261" i="2"/>
  <c r="I6264" i="2"/>
  <c r="I6259" i="2"/>
  <c r="I6265" i="2"/>
  <c r="I6260" i="2"/>
  <c r="L6261" i="2" l="1"/>
  <c r="M6261" i="2" s="1"/>
  <c r="J6269" i="2"/>
  <c r="I6283" i="2"/>
  <c r="K6269" i="2"/>
  <c r="J6268" i="2"/>
  <c r="K6268" i="2"/>
  <c r="I6282" i="2"/>
  <c r="I6280" i="2"/>
  <c r="I6269" i="2"/>
  <c r="I6278" i="2"/>
  <c r="I6268" i="2"/>
  <c r="K6270" i="2"/>
  <c r="I6279" i="2"/>
  <c r="I6270" i="2"/>
  <c r="J6270" i="2"/>
  <c r="I6274" i="2" l="1" a="1"/>
  <c r="I6272" i="2"/>
  <c r="J6272" i="2" s="1"/>
  <c r="M6275" i="2"/>
  <c r="N6274" i="2"/>
  <c r="O6274" i="2"/>
  <c r="M6274" i="2"/>
  <c r="I6274" i="2" l="1"/>
  <c r="M6283" i="2"/>
  <c r="M6284" i="2"/>
  <c r="M6276" i="2"/>
  <c r="O6276" i="2"/>
  <c r="O6275" i="2"/>
  <c r="N6276" i="2"/>
  <c r="N6275" i="2"/>
  <c r="K6282" i="2" l="1" a="1"/>
  <c r="M6282" i="2"/>
  <c r="K6282" i="2" l="1"/>
  <c r="I6286" i="2" s="1"/>
  <c r="I6288" i="2"/>
  <c r="I6287" i="2"/>
  <c r="I6296" i="2" l="1"/>
  <c r="I6291" i="2"/>
  <c r="I6292" i="2"/>
  <c r="I6297" i="2"/>
  <c r="I6315" i="2" s="1"/>
  <c r="I6290" i="2"/>
  <c r="L6292" i="2" s="1"/>
  <c r="M6292" i="2" s="1"/>
  <c r="I6295" i="2"/>
  <c r="I6299" i="2" l="1"/>
  <c r="I6311" i="2"/>
  <c r="I6309" i="2"/>
  <c r="I6313" i="2"/>
  <c r="I6310" i="2"/>
  <c r="I6301" i="2"/>
  <c r="K6301" i="2"/>
  <c r="I6300" i="2"/>
  <c r="J6301" i="2"/>
  <c r="J6300" i="2"/>
  <c r="K6300" i="2"/>
  <c r="J6299" i="2"/>
  <c r="K6299" i="2"/>
  <c r="I6314" i="2"/>
  <c r="I6305" i="2" l="1" a="1"/>
  <c r="I6303" i="2"/>
  <c r="J6303" i="2" s="1"/>
  <c r="O6306" i="2" l="1"/>
  <c r="N6307" i="2"/>
  <c r="I6305" i="2"/>
  <c r="M6314" i="2"/>
  <c r="M6315" i="2"/>
  <c r="O6307" i="2"/>
  <c r="N6305" i="2"/>
  <c r="N6306" i="2"/>
  <c r="M6307" i="2"/>
  <c r="M6306" i="2"/>
  <c r="M6305" i="2"/>
  <c r="O6305" i="2"/>
  <c r="K6313" i="2" l="1" a="1"/>
  <c r="M6313" i="2"/>
  <c r="K6313" i="2" l="1"/>
  <c r="I6317" i="2" s="1"/>
  <c r="I6319" i="2"/>
  <c r="I6318" i="2"/>
  <c r="I6327" i="2" l="1"/>
  <c r="I6322" i="2"/>
  <c r="I6328" i="2"/>
  <c r="I6346" i="2" s="1"/>
  <c r="I6323" i="2"/>
  <c r="I6326" i="2"/>
  <c r="I6321" i="2"/>
  <c r="L6323" i="2" s="1"/>
  <c r="M6323" i="2" s="1"/>
  <c r="I6344" i="2" l="1"/>
  <c r="I6342" i="2"/>
  <c r="I6341" i="2"/>
  <c r="J6332" i="2"/>
  <c r="I6340" i="2"/>
  <c r="I6332" i="2"/>
  <c r="K6332" i="2"/>
  <c r="I6331" i="2"/>
  <c r="I6330" i="2"/>
  <c r="J6331" i="2"/>
  <c r="J6330" i="2"/>
  <c r="I6345" i="2"/>
  <c r="K6331" i="2"/>
  <c r="K6330" i="2"/>
  <c r="I6334" i="2" l="1"/>
  <c r="J6334" i="2" s="1"/>
  <c r="I6336" i="2" a="1"/>
  <c r="O6337" i="2" l="1"/>
  <c r="N6338" i="2"/>
  <c r="I6336" i="2"/>
  <c r="M6345" i="2"/>
  <c r="M6346" i="2"/>
  <c r="O6338" i="2"/>
  <c r="O6336" i="2"/>
  <c r="N6337" i="2"/>
  <c r="M6337" i="2"/>
  <c r="M6338" i="2"/>
  <c r="M6336" i="2"/>
  <c r="N6336" i="2"/>
  <c r="K6344" i="2" l="1" a="1"/>
  <c r="M6344" i="2"/>
  <c r="K6344" i="2" l="1"/>
  <c r="I6348" i="2" s="1"/>
  <c r="I6350" i="2"/>
  <c r="I6349" i="2"/>
  <c r="I6358" i="2" l="1"/>
  <c r="I6353" i="2"/>
  <c r="I6359" i="2"/>
  <c r="I6377" i="2" s="1"/>
  <c r="I6354" i="2"/>
  <c r="I6352" i="2"/>
  <c r="L6354" i="2" s="1"/>
  <c r="M6354" i="2" s="1"/>
  <c r="I6357" i="2"/>
  <c r="I6372" i="2" l="1"/>
  <c r="J6363" i="2"/>
  <c r="I6375" i="2"/>
  <c r="I6373" i="2"/>
  <c r="I6361" i="2"/>
  <c r="I6363" i="2"/>
  <c r="I6371" i="2"/>
  <c r="I6362" i="2"/>
  <c r="K6363" i="2"/>
  <c r="K6361" i="2"/>
  <c r="I6376" i="2"/>
  <c r="J6361" i="2"/>
  <c r="J6362" i="2"/>
  <c r="K6362" i="2"/>
  <c r="I6367" i="2" l="1" a="1"/>
  <c r="I6365" i="2"/>
  <c r="J6365" i="2" s="1"/>
  <c r="I6367" i="2" l="1"/>
  <c r="M6377" i="2"/>
  <c r="M6376" i="2"/>
  <c r="N6369" i="2"/>
  <c r="M6368" i="2"/>
  <c r="O6368" i="2"/>
  <c r="O6367" i="2"/>
  <c r="M6369" i="2"/>
  <c r="O6369" i="2"/>
  <c r="N6368" i="2"/>
  <c r="M6367" i="2"/>
  <c r="N6367" i="2"/>
  <c r="K6375" i="2" l="1" a="1"/>
  <c r="M6375" i="2"/>
  <c r="K6375" i="2" l="1"/>
  <c r="I6379" i="2" s="1"/>
  <c r="I6381" i="2"/>
  <c r="I6380" i="2"/>
  <c r="I6384" i="2" l="1"/>
  <c r="I6389" i="2"/>
  <c r="I6390" i="2"/>
  <c r="I6408" i="2" s="1"/>
  <c r="I6385" i="2"/>
  <c r="I6383" i="2"/>
  <c r="I6388" i="2"/>
  <c r="I6393" i="2" l="1"/>
  <c r="I6403" i="2"/>
  <c r="J6394" i="2"/>
  <c r="K6394" i="2"/>
  <c r="I6392" i="2"/>
  <c r="I6394" i="2"/>
  <c r="I6402" i="2"/>
  <c r="I6404" i="2"/>
  <c r="I6406" i="2"/>
  <c r="L6385" i="2"/>
  <c r="M6385" i="2" s="1"/>
  <c r="K6392" i="2"/>
  <c r="J6392" i="2"/>
  <c r="J6393" i="2"/>
  <c r="K6393" i="2"/>
  <c r="I6407" i="2"/>
  <c r="I6398" i="2" l="1" a="1"/>
  <c r="I6396" i="2"/>
  <c r="J6396" i="2" s="1"/>
  <c r="M6399" i="2" l="1"/>
  <c r="O6399" i="2"/>
  <c r="M6400" i="2"/>
  <c r="O6400" i="2"/>
  <c r="N6399" i="2"/>
  <c r="I6398" i="2"/>
  <c r="M6407" i="2"/>
  <c r="M6408" i="2"/>
  <c r="N6400" i="2"/>
  <c r="M6398" i="2"/>
  <c r="O6398" i="2"/>
  <c r="N6398" i="2"/>
  <c r="K6406" i="2" l="1" a="1"/>
  <c r="M6406" i="2"/>
  <c r="K6406" i="2" l="1"/>
  <c r="I6410" i="2" s="1"/>
  <c r="I6412" i="2"/>
  <c r="I6411" i="2"/>
  <c r="I6420" i="2" l="1"/>
  <c r="I6415" i="2"/>
  <c r="I6416" i="2"/>
  <c r="I6421" i="2"/>
  <c r="I6439" i="2" s="1"/>
  <c r="I6419" i="2"/>
  <c r="I6414" i="2"/>
  <c r="L6416" i="2" s="1"/>
  <c r="M6416" i="2" s="1"/>
  <c r="I6437" i="2" l="1"/>
  <c r="K6425" i="2"/>
  <c r="I6435" i="2"/>
  <c r="I6434" i="2"/>
  <c r="J6425" i="2"/>
  <c r="I6433" i="2"/>
  <c r="I6425" i="2"/>
  <c r="I6424" i="2"/>
  <c r="I6423" i="2"/>
  <c r="I6438" i="2"/>
  <c r="J6423" i="2"/>
  <c r="J6424" i="2"/>
  <c r="K6423" i="2"/>
  <c r="K6424" i="2"/>
  <c r="I6429" i="2" l="1" a="1"/>
  <c r="I6427" i="2"/>
  <c r="J6427" i="2" s="1"/>
  <c r="N6431" i="2" l="1"/>
  <c r="O6431" i="2"/>
  <c r="O6429" i="2"/>
  <c r="I6429" i="2"/>
  <c r="M6438" i="2"/>
  <c r="M6439" i="2"/>
  <c r="N6430" i="2"/>
  <c r="M6431" i="2"/>
  <c r="O6430" i="2"/>
  <c r="N6429" i="2"/>
  <c r="M6430" i="2"/>
  <c r="M6429" i="2"/>
  <c r="K6437" i="2" l="1" a="1"/>
  <c r="M6437" i="2"/>
  <c r="K6437" i="2" l="1"/>
  <c r="I6441" i="2" s="1"/>
  <c r="I6443" i="2"/>
  <c r="I6442" i="2"/>
  <c r="I6451" i="2" l="1"/>
  <c r="I6446" i="2"/>
  <c r="I6447" i="2"/>
  <c r="I6452" i="2"/>
  <c r="I6470" i="2" s="1"/>
  <c r="I6450" i="2"/>
  <c r="I6445" i="2"/>
  <c r="L6447" i="2" s="1"/>
  <c r="M6447" i="2" s="1"/>
  <c r="I6454" i="2" l="1"/>
  <c r="I6466" i="2"/>
  <c r="I6465" i="2"/>
  <c r="I6464" i="2"/>
  <c r="I6456" i="2"/>
  <c r="J6456" i="2"/>
  <c r="I6455" i="2"/>
  <c r="I6468" i="2"/>
  <c r="K6456" i="2"/>
  <c r="I6469" i="2"/>
  <c r="J6455" i="2"/>
  <c r="J6454" i="2"/>
  <c r="K6455" i="2"/>
  <c r="K6454" i="2"/>
  <c r="I6458" i="2" l="1"/>
  <c r="J6458" i="2" s="1"/>
  <c r="I6460" i="2" a="1"/>
  <c r="O6461" i="2" l="1"/>
  <c r="I6460" i="2"/>
  <c r="M6469" i="2"/>
  <c r="M6470" i="2"/>
  <c r="M6461" i="2"/>
  <c r="N6461" i="2"/>
  <c r="N6462" i="2"/>
  <c r="O6460" i="2"/>
  <c r="O6462" i="2"/>
  <c r="M6462" i="2"/>
  <c r="N6460" i="2"/>
  <c r="M6460" i="2"/>
  <c r="K6468" i="2" l="1" a="1"/>
  <c r="M6468" i="2"/>
  <c r="K6468" i="2" l="1"/>
  <c r="I6472" i="2" s="1"/>
  <c r="I6474" i="2"/>
  <c r="I6473" i="2"/>
  <c r="I6477" i="2" l="1"/>
  <c r="I6482" i="2"/>
  <c r="I6483" i="2"/>
  <c r="I6501" i="2" s="1"/>
  <c r="I6478" i="2"/>
  <c r="I6481" i="2"/>
  <c r="I6476" i="2"/>
  <c r="L6478" i="2" s="1"/>
  <c r="M6478" i="2" s="1"/>
  <c r="I6499" i="2" l="1"/>
  <c r="I6497" i="2"/>
  <c r="K6487" i="2"/>
  <c r="I6487" i="2"/>
  <c r="I6496" i="2"/>
  <c r="J6487" i="2"/>
  <c r="I6495" i="2"/>
  <c r="I6486" i="2"/>
  <c r="I6485" i="2"/>
  <c r="K6485" i="2"/>
  <c r="I6500" i="2"/>
  <c r="K6486" i="2"/>
  <c r="J6485" i="2"/>
  <c r="J6486" i="2"/>
  <c r="I6489" i="2" l="1"/>
  <c r="J6489" i="2" s="1"/>
  <c r="I6491" i="2" a="1"/>
  <c r="M6493" i="2"/>
  <c r="M6492" i="2" l="1"/>
  <c r="I6491" i="2"/>
  <c r="M6500" i="2"/>
  <c r="M6501" i="2"/>
  <c r="O6493" i="2"/>
  <c r="O6492" i="2"/>
  <c r="M6491" i="2"/>
  <c r="N6492" i="2"/>
  <c r="N6493" i="2"/>
  <c r="O6491" i="2"/>
  <c r="N6491" i="2"/>
  <c r="K6499" i="2" l="1" a="1"/>
  <c r="M6499" i="2"/>
  <c r="I6504" i="2" l="1"/>
  <c r="K6499" i="2"/>
  <c r="I6503" i="2" s="1"/>
  <c r="I6505" i="2"/>
  <c r="I6509" i="2" l="1"/>
  <c r="I6514" i="2"/>
  <c r="I6532" i="2" s="1"/>
  <c r="I6512" i="2"/>
  <c r="I6507" i="2"/>
  <c r="I6513" i="2"/>
  <c r="I6508" i="2"/>
  <c r="J6516" i="2" l="1"/>
  <c r="K6516" i="2"/>
  <c r="I6531" i="2"/>
  <c r="J6517" i="2"/>
  <c r="K6517" i="2"/>
  <c r="I6516" i="2"/>
  <c r="I6528" i="2"/>
  <c r="I6526" i="2"/>
  <c r="I6530" i="2"/>
  <c r="K6518" i="2"/>
  <c r="I6527" i="2"/>
  <c r="J6518" i="2"/>
  <c r="I6518" i="2"/>
  <c r="I6517" i="2"/>
  <c r="L6509" i="2"/>
  <c r="M6509" i="2" s="1"/>
  <c r="I6520" i="2" l="1"/>
  <c r="J6520" i="2" s="1"/>
  <c r="I6522" i="2" a="1"/>
  <c r="I6522" i="2" l="1"/>
  <c r="M6532" i="2"/>
  <c r="M6531" i="2"/>
  <c r="O6524" i="2"/>
  <c r="N6522" i="2"/>
  <c r="N6524" i="2"/>
  <c r="M6524" i="2"/>
  <c r="O6522" i="2"/>
  <c r="O6523" i="2"/>
  <c r="N6523" i="2"/>
  <c r="M6522" i="2"/>
  <c r="M6523" i="2"/>
  <c r="K6530" i="2" l="1" a="1"/>
  <c r="M6530" i="2"/>
  <c r="K6530" i="2" l="1"/>
  <c r="I6534" i="2" s="1"/>
  <c r="I6536" i="2"/>
  <c r="I6535" i="2"/>
  <c r="I6539" i="2" l="1"/>
  <c r="I6544" i="2"/>
  <c r="I6545" i="2"/>
  <c r="I6563" i="2" s="1"/>
  <c r="I6540" i="2"/>
  <c r="I6543" i="2"/>
  <c r="I6538" i="2"/>
  <c r="L6540" i="2" s="1"/>
  <c r="M6540" i="2" s="1"/>
  <c r="I6547" i="2" l="1"/>
  <c r="I6561" i="2"/>
  <c r="I6559" i="2"/>
  <c r="K6549" i="2"/>
  <c r="J6549" i="2"/>
  <c r="I6548" i="2"/>
  <c r="I6549" i="2"/>
  <c r="I6558" i="2"/>
  <c r="I6557" i="2"/>
  <c r="K6548" i="2"/>
  <c r="J6548" i="2"/>
  <c r="I6562" i="2"/>
  <c r="J6547" i="2"/>
  <c r="K6547" i="2"/>
  <c r="I6551" i="2" l="1"/>
  <c r="J6551" i="2" s="1"/>
  <c r="I6553" i="2" a="1"/>
  <c r="N6555" i="2" l="1"/>
  <c r="I6553" i="2"/>
  <c r="M6563" i="2"/>
  <c r="M6562" i="2"/>
  <c r="O6554" i="2"/>
  <c r="O6555" i="2"/>
  <c r="M6554" i="2"/>
  <c r="N6553" i="2"/>
  <c r="N6554" i="2"/>
  <c r="M6555" i="2"/>
  <c r="O6553" i="2"/>
  <c r="M6553" i="2"/>
  <c r="K6561" i="2" l="1" a="1"/>
  <c r="M6561" i="2"/>
  <c r="K6561" i="2" l="1"/>
  <c r="I6565" i="2" s="1"/>
  <c r="I6567" i="2"/>
  <c r="I6566" i="2"/>
  <c r="I6574" i="2" l="1"/>
  <c r="I6569" i="2"/>
  <c r="I6570" i="2"/>
  <c r="I6575" i="2"/>
  <c r="I6576" i="2"/>
  <c r="I6594" i="2" s="1"/>
  <c r="I6571" i="2"/>
  <c r="J6578" i="2" l="1"/>
  <c r="J6579" i="2"/>
  <c r="K6578" i="2"/>
  <c r="I6593" i="2"/>
  <c r="K6579" i="2"/>
  <c r="L6571" i="2"/>
  <c r="M6571" i="2" s="1"/>
  <c r="I6590" i="2"/>
  <c r="J6580" i="2"/>
  <c r="I6580" i="2"/>
  <c r="I6592" i="2"/>
  <c r="I6589" i="2"/>
  <c r="I6578" i="2"/>
  <c r="K6580" i="2"/>
  <c r="I6588" i="2"/>
  <c r="I6579" i="2"/>
  <c r="I6582" i="2" l="1"/>
  <c r="J6582" i="2" s="1"/>
  <c r="I6584" i="2" a="1"/>
  <c r="N6584" i="2"/>
  <c r="O6584" i="2" l="1"/>
  <c r="M6584" i="2"/>
  <c r="N6586" i="2"/>
  <c r="I6584" i="2"/>
  <c r="M6593" i="2"/>
  <c r="M6594" i="2"/>
  <c r="O6586" i="2"/>
  <c r="M6586" i="2"/>
  <c r="O6585" i="2"/>
  <c r="N6585" i="2"/>
  <c r="M6585" i="2"/>
  <c r="K6592" i="2" l="1" a="1"/>
  <c r="M6592" i="2"/>
  <c r="I6597" i="2" l="1"/>
  <c r="K6592" i="2"/>
  <c r="I6596" i="2" s="1"/>
  <c r="I6598" i="2"/>
  <c r="I6602" i="2" l="1"/>
  <c r="I6607" i="2"/>
  <c r="I6625" i="2" s="1"/>
  <c r="I6600" i="2"/>
  <c r="I6605" i="2"/>
  <c r="I6606" i="2"/>
  <c r="I6601" i="2"/>
  <c r="L6602" i="2" l="1"/>
  <c r="M6602" i="2" s="1"/>
  <c r="K6610" i="2"/>
  <c r="I6624" i="2"/>
  <c r="J6610" i="2"/>
  <c r="K6609" i="2"/>
  <c r="J6609" i="2"/>
  <c r="I6610" i="2"/>
  <c r="I6609" i="2"/>
  <c r="I6621" i="2"/>
  <c r="K6611" i="2"/>
  <c r="I6611" i="2"/>
  <c r="I6623" i="2"/>
  <c r="I6620" i="2"/>
  <c r="I6619" i="2"/>
  <c r="J6611" i="2"/>
  <c r="I6615" i="2" l="1" a="1"/>
  <c r="I6613" i="2"/>
  <c r="J6613" i="2" s="1"/>
  <c r="M6617" i="2"/>
  <c r="M6616" i="2"/>
  <c r="M6615" i="2"/>
  <c r="N6615" i="2" l="1"/>
  <c r="I6615" i="2"/>
  <c r="M6624" i="2"/>
  <c r="M6625" i="2"/>
  <c r="N6617" i="2"/>
  <c r="O6615" i="2"/>
  <c r="N6616" i="2"/>
  <c r="O6617" i="2"/>
  <c r="O6616" i="2"/>
  <c r="K6623" i="2" l="1" a="1"/>
  <c r="M6623" i="2"/>
  <c r="K6623" i="2" l="1"/>
  <c r="I6627" i="2" s="1"/>
  <c r="I6629" i="2"/>
  <c r="I6628" i="2"/>
  <c r="I6637" i="2" l="1"/>
  <c r="I6632" i="2"/>
  <c r="I6633" i="2"/>
  <c r="I6638" i="2"/>
  <c r="I6656" i="2" s="1"/>
  <c r="I6631" i="2"/>
  <c r="I6636" i="2"/>
  <c r="L6633" i="2" l="1"/>
  <c r="M6633" i="2" s="1"/>
  <c r="I6651" i="2"/>
  <c r="I6641" i="2"/>
  <c r="I6652" i="2"/>
  <c r="J6642" i="2"/>
  <c r="I6640" i="2"/>
  <c r="I6654" i="2"/>
  <c r="K6642" i="2"/>
  <c r="I6642" i="2"/>
  <c r="I6650" i="2"/>
  <c r="J6640" i="2"/>
  <c r="K6640" i="2"/>
  <c r="I6655" i="2"/>
  <c r="J6641" i="2"/>
  <c r="K6641" i="2"/>
  <c r="I6646" i="2" l="1" a="1"/>
  <c r="I6644" i="2"/>
  <c r="J6644" i="2" s="1"/>
  <c r="M6647" i="2" l="1"/>
  <c r="O6647" i="2"/>
  <c r="M6648" i="2"/>
  <c r="N6648" i="2"/>
  <c r="N6646" i="2"/>
  <c r="I6646" i="2"/>
  <c r="M6655" i="2"/>
  <c r="M6656" i="2"/>
  <c r="N6647" i="2"/>
  <c r="O6648" i="2"/>
  <c r="O6646" i="2"/>
  <c r="M6646" i="2"/>
  <c r="K6654" i="2" l="1" a="1"/>
  <c r="M6654" i="2"/>
  <c r="K6654" i="2" l="1"/>
  <c r="I6658" i="2" s="1"/>
  <c r="I6660" i="2"/>
  <c r="I6659" i="2"/>
  <c r="I6663" i="2" l="1"/>
  <c r="I6668" i="2"/>
  <c r="I6664" i="2"/>
  <c r="I6669" i="2"/>
  <c r="I6687" i="2" s="1"/>
  <c r="I6667" i="2"/>
  <c r="I6662" i="2"/>
  <c r="L6664" i="2" s="1"/>
  <c r="M6664" i="2" s="1"/>
  <c r="I6672" i="2" l="1"/>
  <c r="K6673" i="2"/>
  <c r="I6683" i="2"/>
  <c r="J6673" i="2"/>
  <c r="I6671" i="2"/>
  <c r="I6681" i="2"/>
  <c r="I6685" i="2"/>
  <c r="I6682" i="2"/>
  <c r="I6673" i="2"/>
  <c r="J6671" i="2"/>
  <c r="K6672" i="2"/>
  <c r="I6686" i="2"/>
  <c r="J6672" i="2"/>
  <c r="K6671" i="2"/>
  <c r="I6675" i="2" l="1"/>
  <c r="J6675" i="2" s="1"/>
  <c r="I6677" i="2" a="1"/>
  <c r="M6678" i="2"/>
  <c r="M6679" i="2" l="1"/>
  <c r="I6677" i="2"/>
  <c r="M6687" i="2"/>
  <c r="M6686" i="2"/>
  <c r="O6679" i="2"/>
  <c r="O6677" i="2"/>
  <c r="N6678" i="2"/>
  <c r="N6679" i="2"/>
  <c r="O6678" i="2"/>
  <c r="N6677" i="2"/>
  <c r="M6677" i="2"/>
  <c r="K6685" i="2" l="1" a="1"/>
  <c r="M6685" i="2"/>
  <c r="I6690" i="2" l="1"/>
  <c r="K6685" i="2"/>
  <c r="I6689" i="2" s="1"/>
  <c r="I6691" i="2"/>
  <c r="I6695" i="2" l="1"/>
  <c r="I6700" i="2"/>
  <c r="I6718" i="2" s="1"/>
  <c r="I6693" i="2"/>
  <c r="I6698" i="2"/>
  <c r="I6694" i="2"/>
  <c r="I6699" i="2"/>
  <c r="J6704" i="2" l="1"/>
  <c r="I6704" i="2"/>
  <c r="I6703" i="2"/>
  <c r="I6716" i="2"/>
  <c r="I6712" i="2"/>
  <c r="I6702" i="2"/>
  <c r="I6714" i="2"/>
  <c r="I6713" i="2"/>
  <c r="K6704" i="2"/>
  <c r="K6702" i="2"/>
  <c r="K6703" i="2"/>
  <c r="J6702" i="2"/>
  <c r="J6703" i="2"/>
  <c r="I6717" i="2"/>
  <c r="L6695" i="2"/>
  <c r="M6695" i="2" s="1"/>
  <c r="I6708" i="2" l="1" a="1"/>
  <c r="I6706" i="2"/>
  <c r="J6706" i="2" s="1"/>
  <c r="M6710" i="2" l="1"/>
  <c r="N6710" i="2"/>
  <c r="I6708" i="2"/>
  <c r="M6717" i="2"/>
  <c r="M6718" i="2"/>
  <c r="O6709" i="2"/>
  <c r="M6708" i="2"/>
  <c r="M6709" i="2"/>
  <c r="O6710" i="2"/>
  <c r="N6709" i="2"/>
  <c r="O6708" i="2"/>
  <c r="N6708" i="2"/>
  <c r="K6716" i="2" l="1" a="1"/>
  <c r="M6716" i="2"/>
  <c r="K6716" i="2" l="1"/>
  <c r="I6720" i="2" s="1"/>
  <c r="I6722" i="2"/>
  <c r="I6721" i="2"/>
  <c r="I6725" i="2" l="1"/>
  <c r="I6730" i="2"/>
  <c r="I6726" i="2"/>
  <c r="I6731" i="2"/>
  <c r="I6749" i="2" s="1"/>
  <c r="I6729" i="2"/>
  <c r="I6724" i="2"/>
  <c r="L6726" i="2" s="1"/>
  <c r="M6726" i="2" s="1"/>
  <c r="I6733" i="2" l="1"/>
  <c r="K6735" i="2"/>
  <c r="I6743" i="2"/>
  <c r="I6745" i="2"/>
  <c r="I6744" i="2"/>
  <c r="I6735" i="2"/>
  <c r="J6735" i="2"/>
  <c r="I6747" i="2"/>
  <c r="I6734" i="2"/>
  <c r="I6748" i="2"/>
  <c r="J6733" i="2"/>
  <c r="K6734" i="2"/>
  <c r="J6734" i="2"/>
  <c r="K6733" i="2"/>
  <c r="I6737" i="2" l="1"/>
  <c r="J6737" i="2" s="1"/>
  <c r="I6739" i="2" a="1"/>
  <c r="N6741" i="2" l="1"/>
  <c r="O6740" i="2"/>
  <c r="O6741" i="2"/>
  <c r="M6741" i="2"/>
  <c r="I6739" i="2"/>
  <c r="M6749" i="2"/>
  <c r="M6748" i="2"/>
  <c r="N6740" i="2"/>
  <c r="O6739" i="2"/>
  <c r="N6739" i="2"/>
  <c r="M6740" i="2"/>
  <c r="M6739" i="2"/>
  <c r="K6747" i="2" l="1" a="1"/>
  <c r="M6747" i="2"/>
  <c r="I6752" i="2" l="1"/>
  <c r="K6747" i="2"/>
  <c r="I6751" i="2" s="1"/>
  <c r="I6753" i="2"/>
  <c r="I6762" i="2" l="1"/>
  <c r="I6780" i="2" s="1"/>
  <c r="I6757" i="2"/>
  <c r="I6760" i="2"/>
  <c r="I6755" i="2"/>
  <c r="I6761" i="2"/>
  <c r="I6756" i="2"/>
  <c r="K6764" i="2" l="1"/>
  <c r="I6779" i="2"/>
  <c r="K6765" i="2"/>
  <c r="J6764" i="2"/>
  <c r="J6765" i="2"/>
  <c r="L6757" i="2"/>
  <c r="M6757" i="2" s="1"/>
  <c r="I6774" i="2"/>
  <c r="I6778" i="2"/>
  <c r="K6766" i="2"/>
  <c r="J6766" i="2"/>
  <c r="I6766" i="2"/>
  <c r="I6765" i="2"/>
  <c r="I6776" i="2"/>
  <c r="I6764" i="2"/>
  <c r="I6775" i="2"/>
  <c r="I6770" i="2" l="1" a="1"/>
  <c r="I6768" i="2"/>
  <c r="J6768" i="2" s="1"/>
  <c r="I6770" i="2" l="1"/>
  <c r="M6779" i="2"/>
  <c r="M6780" i="2"/>
  <c r="M6770" i="2"/>
  <c r="O6771" i="2"/>
  <c r="N6772" i="2"/>
  <c r="M6771" i="2"/>
  <c r="O6772" i="2"/>
  <c r="N6771" i="2"/>
  <c r="O6770" i="2"/>
  <c r="N6770" i="2"/>
  <c r="M6772" i="2"/>
  <c r="K6778" i="2" l="1" a="1"/>
  <c r="M6778" i="2"/>
  <c r="K6778" i="2" l="1"/>
  <c r="I6782" i="2" s="1"/>
  <c r="I6784" i="2"/>
  <c r="I6783" i="2"/>
  <c r="I6787" i="2" l="1"/>
  <c r="I6792" i="2"/>
  <c r="I6788" i="2"/>
  <c r="I6793" i="2"/>
  <c r="I6811" i="2" s="1"/>
  <c r="I6791" i="2"/>
  <c r="I6786" i="2"/>
  <c r="L6788" i="2" s="1"/>
  <c r="M6788" i="2" s="1"/>
  <c r="I6809" i="2" l="1"/>
  <c r="I6807" i="2"/>
  <c r="I6805" i="2"/>
  <c r="I6796" i="2"/>
  <c r="K6797" i="2"/>
  <c r="I6806" i="2"/>
  <c r="J6797" i="2"/>
  <c r="I6797" i="2"/>
  <c r="I6795" i="2"/>
  <c r="J6796" i="2"/>
  <c r="K6795" i="2"/>
  <c r="J6795" i="2"/>
  <c r="K6796" i="2"/>
  <c r="I6810" i="2"/>
  <c r="I6801" i="2" l="1" a="1"/>
  <c r="I6799" i="2"/>
  <c r="J6799" i="2" s="1"/>
  <c r="M6801" i="2" l="1"/>
  <c r="M6803" i="2"/>
  <c r="O6802" i="2"/>
  <c r="M6802" i="2"/>
  <c r="N6802" i="2"/>
  <c r="O6801" i="2"/>
  <c r="I6801" i="2"/>
  <c r="M6810" i="2"/>
  <c r="M6811" i="2"/>
  <c r="O6803" i="2"/>
  <c r="N6803" i="2"/>
  <c r="N6801" i="2"/>
  <c r="K6809" i="2" l="1" a="1"/>
  <c r="M6809" i="2"/>
  <c r="K6809" i="2" l="1"/>
  <c r="I6813" i="2" s="1"/>
  <c r="I6815" i="2"/>
  <c r="I6814" i="2"/>
  <c r="I6818" i="2" l="1"/>
  <c r="I6823" i="2"/>
  <c r="I6824" i="2"/>
  <c r="I6842" i="2" s="1"/>
  <c r="I6819" i="2"/>
  <c r="I6817" i="2"/>
  <c r="L6819" i="2" s="1"/>
  <c r="M6819" i="2" s="1"/>
  <c r="I6822" i="2"/>
  <c r="I6838" i="2" l="1"/>
  <c r="K6828" i="2"/>
  <c r="J6828" i="2"/>
  <c r="I6826" i="2"/>
  <c r="I6840" i="2"/>
  <c r="I6837" i="2"/>
  <c r="I6827" i="2"/>
  <c r="I6828" i="2"/>
  <c r="I6836" i="2"/>
  <c r="J6826" i="2"/>
  <c r="J6827" i="2"/>
  <c r="K6826" i="2"/>
  <c r="I6841" i="2"/>
  <c r="K6827" i="2"/>
  <c r="I6830" i="2" l="1"/>
  <c r="J6830" i="2" s="1"/>
  <c r="I6832" i="2" a="1"/>
  <c r="I6832" i="2" l="1"/>
  <c r="M6841" i="2"/>
  <c r="M6842" i="2"/>
  <c r="O6833" i="2"/>
  <c r="M6833" i="2"/>
  <c r="N6834" i="2"/>
  <c r="M6832" i="2"/>
  <c r="N6833" i="2"/>
  <c r="O6834" i="2"/>
  <c r="M6834" i="2"/>
  <c r="O6832" i="2"/>
  <c r="N6832" i="2"/>
  <c r="K6840" i="2" l="1" a="1"/>
  <c r="M6840" i="2"/>
  <c r="K6840" i="2" l="1"/>
  <c r="I6844" i="2" s="1"/>
  <c r="I6846" i="2"/>
  <c r="I6845" i="2"/>
  <c r="I6855" i="2" l="1"/>
  <c r="I6873" i="2" s="1"/>
  <c r="I6850" i="2"/>
  <c r="I6854" i="2"/>
  <c r="I6849" i="2"/>
  <c r="I6848" i="2"/>
  <c r="L6850" i="2" s="1"/>
  <c r="M6850" i="2" s="1"/>
  <c r="I6853" i="2"/>
  <c r="I6869" i="2" l="1"/>
  <c r="I6857" i="2"/>
  <c r="K6859" i="2"/>
  <c r="I6859" i="2"/>
  <c r="I6868" i="2"/>
  <c r="I6871" i="2"/>
  <c r="J6859" i="2"/>
  <c r="I6867" i="2"/>
  <c r="I6858" i="2"/>
  <c r="J6857" i="2"/>
  <c r="K6858" i="2"/>
  <c r="K6857" i="2"/>
  <c r="I6872" i="2"/>
  <c r="J6858" i="2"/>
  <c r="I6861" i="2" l="1"/>
  <c r="J6861" i="2" s="1"/>
  <c r="I6863" i="2" a="1"/>
  <c r="N6865" i="2" l="1"/>
  <c r="I6863" i="2"/>
  <c r="M6872" i="2"/>
  <c r="M6873" i="2"/>
  <c r="M6865" i="2"/>
  <c r="O6865" i="2"/>
  <c r="N6864" i="2"/>
  <c r="O6863" i="2"/>
  <c r="O6864" i="2"/>
  <c r="M6864" i="2"/>
  <c r="N6863" i="2"/>
  <c r="M6863" i="2"/>
  <c r="K6871" i="2" l="1" a="1"/>
  <c r="M6871" i="2"/>
  <c r="K6871" i="2" l="1"/>
  <c r="I6875" i="2" s="1"/>
  <c r="I6877" i="2"/>
  <c r="I6876" i="2"/>
  <c r="I6880" i="2" l="1"/>
  <c r="I6885" i="2"/>
  <c r="I6881" i="2"/>
  <c r="I6886" i="2"/>
  <c r="I6904" i="2" s="1"/>
  <c r="I6879" i="2"/>
  <c r="L6881" i="2" s="1"/>
  <c r="M6881" i="2" s="1"/>
  <c r="I6884" i="2"/>
  <c r="I6900" i="2" l="1"/>
  <c r="J6890" i="2"/>
  <c r="I6898" i="2"/>
  <c r="I6890" i="2"/>
  <c r="K6890" i="2"/>
  <c r="I6899" i="2"/>
  <c r="I6888" i="2"/>
  <c r="I6889" i="2"/>
  <c r="I6902" i="2"/>
  <c r="K6889" i="2"/>
  <c r="K6888" i="2"/>
  <c r="I6903" i="2"/>
  <c r="J6889" i="2"/>
  <c r="J6888" i="2"/>
  <c r="I6894" i="2" l="1" a="1"/>
  <c r="I6892" i="2"/>
  <c r="J6892" i="2" s="1"/>
  <c r="M6895" i="2"/>
  <c r="M6896" i="2" l="1"/>
  <c r="M6894" i="2"/>
  <c r="O6895" i="2"/>
  <c r="O6896" i="2"/>
  <c r="N6896" i="2"/>
  <c r="I6894" i="2"/>
  <c r="M6904" i="2"/>
  <c r="M6903" i="2"/>
  <c r="N6895" i="2"/>
  <c r="O6894" i="2"/>
  <c r="N6894" i="2"/>
  <c r="K6902" i="2" l="1" a="1"/>
  <c r="M6902" i="2"/>
  <c r="I6907" i="2" l="1"/>
  <c r="K6902" i="2"/>
  <c r="I6906" i="2" s="1"/>
  <c r="I6908" i="2"/>
  <c r="I6912" i="2" l="1"/>
  <c r="I6917" i="2"/>
  <c r="I6935" i="2" s="1"/>
  <c r="I6915" i="2"/>
  <c r="I6910" i="2"/>
  <c r="I6916" i="2"/>
  <c r="I6911" i="2"/>
  <c r="L6912" i="2" l="1"/>
  <c r="M6912" i="2" s="1"/>
  <c r="K6920" i="2"/>
  <c r="K6919" i="2"/>
  <c r="J6919" i="2"/>
  <c r="I6934" i="2"/>
  <c r="J6920" i="2"/>
  <c r="I6919" i="2"/>
  <c r="I6931" i="2"/>
  <c r="I6930" i="2"/>
  <c r="I6929" i="2"/>
  <c r="I6933" i="2"/>
  <c r="K6921" i="2"/>
  <c r="J6921" i="2"/>
  <c r="I6921" i="2"/>
  <c r="I6920" i="2"/>
  <c r="I6925" i="2" l="1" a="1"/>
  <c r="I6923" i="2"/>
  <c r="J6923" i="2" s="1"/>
  <c r="N6925" i="2" l="1"/>
  <c r="N6927" i="2"/>
  <c r="I6925" i="2"/>
  <c r="M6934" i="2"/>
  <c r="M6935" i="2"/>
  <c r="O6926" i="2"/>
  <c r="M6927" i="2"/>
  <c r="O6925" i="2"/>
  <c r="O6927" i="2"/>
  <c r="N6926" i="2"/>
  <c r="M6926" i="2"/>
  <c r="M6925" i="2"/>
  <c r="K6933" i="2" l="1" a="1"/>
  <c r="M6933" i="2"/>
  <c r="K6933" i="2" l="1"/>
  <c r="I6937" i="2" s="1"/>
  <c r="I6939" i="2"/>
  <c r="I6938" i="2"/>
  <c r="I6947" i="2" l="1"/>
  <c r="I6942" i="2"/>
  <c r="I6948" i="2"/>
  <c r="I6966" i="2" s="1"/>
  <c r="I6943" i="2"/>
  <c r="I6941" i="2"/>
  <c r="I6946" i="2"/>
  <c r="L6943" i="2" l="1"/>
  <c r="M6943" i="2" s="1"/>
  <c r="I6951" i="2"/>
  <c r="K6952" i="2"/>
  <c r="I6952" i="2"/>
  <c r="I6950" i="2"/>
  <c r="J6952" i="2"/>
  <c r="I6964" i="2"/>
  <c r="I6962" i="2"/>
  <c r="I6960" i="2"/>
  <c r="I6961" i="2"/>
  <c r="K6950" i="2"/>
  <c r="K6951" i="2"/>
  <c r="J6951" i="2"/>
  <c r="J6950" i="2"/>
  <c r="I6965" i="2"/>
  <c r="I6954" i="2" l="1"/>
  <c r="J6954" i="2" s="1"/>
  <c r="I6956" i="2" a="1"/>
  <c r="I6956" i="2" l="1"/>
  <c r="M6965" i="2"/>
  <c r="M6966" i="2"/>
  <c r="M6958" i="2"/>
  <c r="O6958" i="2"/>
  <c r="N6957" i="2"/>
  <c r="N6956" i="2"/>
  <c r="M6957" i="2"/>
  <c r="O6957" i="2"/>
  <c r="N6958" i="2"/>
  <c r="O6956" i="2"/>
  <c r="M6956" i="2"/>
  <c r="K6964" i="2" l="1" a="1"/>
  <c r="M6964" i="2"/>
  <c r="K6964" i="2" l="1"/>
  <c r="I6968" i="2" s="1"/>
  <c r="I6970" i="2"/>
  <c r="I6969" i="2"/>
  <c r="I6978" i="2" l="1"/>
  <c r="I6973" i="2"/>
  <c r="I6974" i="2"/>
  <c r="I6979" i="2"/>
  <c r="I6997" i="2" s="1"/>
  <c r="I6972" i="2"/>
  <c r="L6974" i="2" s="1"/>
  <c r="M6974" i="2" s="1"/>
  <c r="I6977" i="2"/>
  <c r="I6995" i="2" l="1"/>
  <c r="I6993" i="2"/>
  <c r="I6991" i="2"/>
  <c r="I6982" i="2"/>
  <c r="J6983" i="2"/>
  <c r="I6981" i="2"/>
  <c r="K6983" i="2"/>
  <c r="I6992" i="2"/>
  <c r="I6983" i="2"/>
  <c r="I6996" i="2"/>
  <c r="J6982" i="2"/>
  <c r="K6981" i="2"/>
  <c r="K6982" i="2"/>
  <c r="J6981" i="2"/>
  <c r="I6987" i="2" l="1" a="1"/>
  <c r="I6985" i="2"/>
  <c r="J6985" i="2" s="1"/>
  <c r="I6987" i="2" l="1"/>
  <c r="M6996" i="2"/>
  <c r="M6997" i="2"/>
  <c r="M6988" i="2"/>
  <c r="N6988" i="2"/>
  <c r="N6989" i="2"/>
  <c r="O6987" i="2"/>
  <c r="M6989" i="2"/>
  <c r="O6989" i="2"/>
  <c r="O6988" i="2"/>
  <c r="N6987" i="2"/>
  <c r="M6987" i="2"/>
  <c r="K6995" i="2" l="1" a="1"/>
  <c r="M6995" i="2"/>
  <c r="K6995" i="2" l="1"/>
  <c r="I6999" i="2" s="1"/>
  <c r="I7001" i="2"/>
  <c r="I7000" i="2"/>
  <c r="I7009" i="2" l="1"/>
  <c r="I7004" i="2"/>
  <c r="I7005" i="2"/>
  <c r="I7010" i="2"/>
  <c r="I7028" i="2" s="1"/>
  <c r="I7008" i="2"/>
  <c r="I7003" i="2"/>
  <c r="L7005" i="2" s="1"/>
  <c r="M7005" i="2" s="1"/>
  <c r="I7013" i="2" l="1"/>
  <c r="K7014" i="2"/>
  <c r="I7022" i="2"/>
  <c r="I7012" i="2"/>
  <c r="I7024" i="2"/>
  <c r="J7014" i="2"/>
  <c r="I7026" i="2"/>
  <c r="I7014" i="2"/>
  <c r="I7023" i="2"/>
  <c r="K7013" i="2"/>
  <c r="J7013" i="2"/>
  <c r="K7012" i="2"/>
  <c r="J7012" i="2"/>
  <c r="I7027" i="2"/>
  <c r="I7018" i="2" l="1" a="1"/>
  <c r="I7016" i="2"/>
  <c r="J7016" i="2" s="1"/>
  <c r="M7020" i="2"/>
  <c r="M7019" i="2" l="1"/>
  <c r="O7019" i="2"/>
  <c r="I7018" i="2"/>
  <c r="M7027" i="2"/>
  <c r="M7028" i="2"/>
  <c r="N7020" i="2"/>
  <c r="M7018" i="2"/>
  <c r="N7019" i="2"/>
  <c r="O7020" i="2"/>
  <c r="N7018" i="2"/>
  <c r="O7018" i="2"/>
  <c r="K7026" i="2" l="1" a="1"/>
  <c r="M7026" i="2"/>
  <c r="I7031" i="2" l="1"/>
  <c r="K7026" i="2"/>
  <c r="I7030" i="2" s="1"/>
  <c r="I7032" i="2"/>
  <c r="I7041" i="2" l="1"/>
  <c r="I7059" i="2" s="1"/>
  <c r="I7036" i="2"/>
  <c r="I7039" i="2"/>
  <c r="I7034" i="2"/>
  <c r="I7035" i="2"/>
  <c r="I7040" i="2"/>
  <c r="L7036" i="2" l="1"/>
  <c r="M7036" i="2" s="1"/>
  <c r="K7044" i="2"/>
  <c r="K7043" i="2"/>
  <c r="I7058" i="2"/>
  <c r="J7044" i="2"/>
  <c r="J7043" i="2"/>
  <c r="J7045" i="2"/>
  <c r="I7045" i="2"/>
  <c r="I7043" i="2"/>
  <c r="I7053" i="2"/>
  <c r="I7057" i="2"/>
  <c r="I7044" i="2"/>
  <c r="I7055" i="2"/>
  <c r="I7054" i="2"/>
  <c r="K7045" i="2"/>
  <c r="I7049" i="2" l="1" a="1"/>
  <c r="I7047" i="2"/>
  <c r="J7047" i="2" s="1"/>
  <c r="M7049" i="2" l="1"/>
  <c r="M7051" i="2"/>
  <c r="O7049" i="2"/>
  <c r="M7050" i="2"/>
  <c r="N7049" i="2"/>
  <c r="N7051" i="2"/>
  <c r="I7049" i="2"/>
  <c r="M7058" i="2"/>
  <c r="M7059" i="2"/>
  <c r="O7051" i="2"/>
  <c r="N7050" i="2"/>
  <c r="O7050" i="2"/>
  <c r="K7057" i="2" l="1" a="1"/>
  <c r="M7057" i="2"/>
  <c r="K7057" i="2" l="1"/>
  <c r="I7061" i="2" s="1"/>
  <c r="I7063" i="2"/>
  <c r="I7062" i="2"/>
  <c r="I7072" i="2" l="1"/>
  <c r="I7090" i="2" s="1"/>
  <c r="I7067" i="2"/>
  <c r="I7071" i="2"/>
  <c r="I7066" i="2"/>
  <c r="I7065" i="2"/>
  <c r="I7070" i="2"/>
  <c r="L7067" i="2" l="1"/>
  <c r="M7067" i="2" s="1"/>
  <c r="I7086" i="2"/>
  <c r="I7085" i="2"/>
  <c r="I7084" i="2"/>
  <c r="I7074" i="2"/>
  <c r="K7076" i="2"/>
  <c r="I7088" i="2"/>
  <c r="J7076" i="2"/>
  <c r="I7076" i="2"/>
  <c r="I7075" i="2"/>
  <c r="I7089" i="2"/>
  <c r="J7075" i="2"/>
  <c r="K7075" i="2"/>
  <c r="J7074" i="2"/>
  <c r="K7074" i="2"/>
  <c r="I7080" i="2" l="1" a="1"/>
  <c r="I7078" i="2"/>
  <c r="J7078" i="2" s="1"/>
  <c r="N7082" i="2" l="1"/>
  <c r="O7081" i="2"/>
  <c r="I7080" i="2"/>
  <c r="M7090" i="2"/>
  <c r="M7089" i="2"/>
  <c r="O7082" i="2"/>
  <c r="N7080" i="2"/>
  <c r="N7081" i="2"/>
  <c r="M7082" i="2"/>
  <c r="M7081" i="2"/>
  <c r="O7080" i="2"/>
  <c r="M7080" i="2"/>
  <c r="K7088" i="2" l="1" a="1"/>
  <c r="M7088" i="2"/>
  <c r="K7088" i="2" l="1"/>
  <c r="I7092" i="2" s="1"/>
  <c r="I7094" i="2"/>
  <c r="I7093" i="2"/>
  <c r="I7102" i="2" l="1"/>
  <c r="I7097" i="2"/>
  <c r="I7103" i="2"/>
  <c r="I7121" i="2" s="1"/>
  <c r="I7098" i="2"/>
  <c r="I7101" i="2"/>
  <c r="I7096" i="2"/>
  <c r="L7098" i="2" s="1"/>
  <c r="M7098" i="2" s="1"/>
  <c r="I7106" i="2" l="1"/>
  <c r="I7119" i="2"/>
  <c r="I7116" i="2"/>
  <c r="K7107" i="2"/>
  <c r="I7115" i="2"/>
  <c r="I7105" i="2"/>
  <c r="J7107" i="2"/>
  <c r="I7117" i="2"/>
  <c r="I7107" i="2"/>
  <c r="J7105" i="2"/>
  <c r="I7120" i="2"/>
  <c r="K7106" i="2"/>
  <c r="J7106" i="2"/>
  <c r="K7105" i="2"/>
  <c r="I7111" i="2" l="1" a="1"/>
  <c r="I7109" i="2"/>
  <c r="J7109" i="2" s="1"/>
  <c r="M7112" i="2" l="1"/>
  <c r="I7111" i="2"/>
  <c r="M7121" i="2"/>
  <c r="M7120" i="2"/>
  <c r="O7113" i="2"/>
  <c r="O7111" i="2"/>
  <c r="M7113" i="2"/>
  <c r="N7112" i="2"/>
  <c r="N7113" i="2"/>
  <c r="O7112" i="2"/>
  <c r="N7111" i="2"/>
  <c r="M7111" i="2"/>
  <c r="K7119" i="2" l="1" a="1"/>
  <c r="M7119" i="2"/>
  <c r="K7119" i="2" l="1"/>
  <c r="I7123" i="2" s="1"/>
  <c r="I7125" i="2"/>
  <c r="I7124" i="2"/>
  <c r="I7128" i="2" l="1"/>
  <c r="I7133" i="2"/>
  <c r="I7129" i="2"/>
  <c r="I7134" i="2"/>
  <c r="I7152" i="2" s="1"/>
  <c r="I7127" i="2"/>
  <c r="L7129" i="2" s="1"/>
  <c r="M7129" i="2" s="1"/>
  <c r="I7132" i="2"/>
  <c r="I7150" i="2" l="1"/>
  <c r="K7138" i="2"/>
  <c r="I7147" i="2"/>
  <c r="I7146" i="2"/>
  <c r="I7148" i="2"/>
  <c r="I7138" i="2"/>
  <c r="I7136" i="2"/>
  <c r="J7138" i="2"/>
  <c r="I7137" i="2"/>
  <c r="J7136" i="2"/>
  <c r="I7151" i="2"/>
  <c r="J7137" i="2"/>
  <c r="K7136" i="2"/>
  <c r="K7137" i="2"/>
  <c r="I7140" i="2" l="1"/>
  <c r="J7140" i="2" s="1"/>
  <c r="I7142" i="2" a="1"/>
  <c r="N7144" i="2" l="1"/>
  <c r="N7143" i="2"/>
  <c r="M7144" i="2"/>
  <c r="N7142" i="2"/>
  <c r="I7142" i="2"/>
  <c r="M7151" i="2"/>
  <c r="M7152" i="2"/>
  <c r="O7143" i="2"/>
  <c r="O7144" i="2"/>
  <c r="M7143" i="2"/>
  <c r="O7142" i="2"/>
  <c r="M7142" i="2"/>
  <c r="K7150" i="2" l="1" a="1"/>
  <c r="M7150" i="2"/>
  <c r="I7155" i="2" l="1"/>
  <c r="K7150" i="2"/>
  <c r="I7154" i="2" s="1"/>
  <c r="I7156" i="2"/>
  <c r="I7160" i="2" l="1"/>
  <c r="I7165" i="2"/>
  <c r="I7183" i="2" s="1"/>
  <c r="I7158" i="2"/>
  <c r="I7163" i="2"/>
  <c r="I7164" i="2"/>
  <c r="I7159" i="2"/>
  <c r="L7160" i="2" l="1"/>
  <c r="M7160" i="2" s="1"/>
  <c r="I7181" i="2"/>
  <c r="I7179" i="2"/>
  <c r="K7169" i="2"/>
  <c r="J7169" i="2"/>
  <c r="I7169" i="2"/>
  <c r="I7178" i="2"/>
  <c r="I7177" i="2"/>
  <c r="I7168" i="2"/>
  <c r="I7167" i="2"/>
  <c r="K7168" i="2"/>
  <c r="J7167" i="2"/>
  <c r="J7168" i="2"/>
  <c r="I7182" i="2"/>
  <c r="K7167" i="2"/>
  <c r="I7171" i="2" l="1"/>
  <c r="J7171" i="2" s="1"/>
  <c r="I7173" i="2" a="1"/>
  <c r="N7174" i="2" l="1"/>
  <c r="M7175" i="2"/>
  <c r="O7174" i="2"/>
  <c r="N7175" i="2"/>
  <c r="N7173" i="2"/>
  <c r="I7173" i="2"/>
  <c r="M7183" i="2"/>
  <c r="M7182" i="2"/>
  <c r="O7175" i="2"/>
  <c r="M7173" i="2"/>
  <c r="M7174" i="2"/>
  <c r="O7173" i="2"/>
  <c r="K7181" i="2" l="1" a="1"/>
  <c r="M7181" i="2"/>
  <c r="K7181" i="2" l="1"/>
  <c r="I7185" i="2" s="1"/>
  <c r="I7187" i="2"/>
  <c r="I7186" i="2"/>
  <c r="I7190" i="2" l="1"/>
  <c r="I7195" i="2"/>
  <c r="I7196" i="2"/>
  <c r="I7214" i="2" s="1"/>
  <c r="I7191" i="2"/>
  <c r="I7189" i="2"/>
  <c r="L7191" i="2" s="1"/>
  <c r="M7191" i="2" s="1"/>
  <c r="I7194" i="2"/>
  <c r="I7209" i="2" l="1"/>
  <c r="I7200" i="2"/>
  <c r="I7199" i="2"/>
  <c r="K7200" i="2"/>
  <c r="J7200" i="2"/>
  <c r="I7198" i="2"/>
  <c r="I7210" i="2"/>
  <c r="I7208" i="2"/>
  <c r="I7212" i="2"/>
  <c r="I7213" i="2"/>
  <c r="J7199" i="2"/>
  <c r="J7198" i="2"/>
  <c r="K7199" i="2"/>
  <c r="K7198" i="2"/>
  <c r="I7204" i="2" l="1" a="1"/>
  <c r="I7202" i="2"/>
  <c r="J7202" i="2" s="1"/>
  <c r="M7205" i="2"/>
  <c r="M7206" i="2"/>
  <c r="N7206" i="2" l="1"/>
  <c r="I7204" i="2"/>
  <c r="M7213" i="2"/>
  <c r="M7214" i="2"/>
  <c r="N7205" i="2"/>
  <c r="M7204" i="2"/>
  <c r="O7206" i="2"/>
  <c r="O7205" i="2"/>
  <c r="O7204" i="2"/>
  <c r="N7204" i="2"/>
  <c r="K7212" i="2" l="1" a="1"/>
  <c r="M7212" i="2"/>
  <c r="I7217" i="2" l="1"/>
  <c r="K7212" i="2"/>
  <c r="I7216" i="2" s="1"/>
  <c r="I7218" i="2"/>
  <c r="I7222" i="2" l="1"/>
  <c r="I7227" i="2"/>
  <c r="I7245" i="2" s="1"/>
  <c r="I7220" i="2"/>
  <c r="I7225" i="2"/>
  <c r="I7226" i="2"/>
  <c r="I7221" i="2"/>
  <c r="L7222" i="2" l="1"/>
  <c r="M7222" i="2" s="1"/>
  <c r="K7229" i="2"/>
  <c r="J7230" i="2"/>
  <c r="J7229" i="2"/>
  <c r="I7244" i="2"/>
  <c r="K7230" i="2"/>
  <c r="I7231" i="2"/>
  <c r="I7243" i="2"/>
  <c r="K7231" i="2"/>
  <c r="I7230" i="2"/>
  <c r="I7240" i="2"/>
  <c r="I7239" i="2"/>
  <c r="I7229" i="2"/>
  <c r="J7231" i="2"/>
  <c r="I7241" i="2"/>
  <c r="I7233" i="2" l="1"/>
  <c r="J7233" i="2" s="1"/>
  <c r="I7235" i="2" a="1"/>
  <c r="O7235" i="2" l="1"/>
  <c r="N7235" i="2"/>
  <c r="M7235" i="2"/>
  <c r="N7236" i="2"/>
  <c r="I7235" i="2"/>
  <c r="M7245" i="2"/>
  <c r="M7244" i="2"/>
  <c r="O7237" i="2"/>
  <c r="M7237" i="2"/>
  <c r="O7236" i="2"/>
  <c r="N7237" i="2"/>
  <c r="M7236" i="2"/>
  <c r="K7243" i="2" l="1" a="1"/>
  <c r="M7243" i="2"/>
  <c r="K7243" i="2" l="1"/>
  <c r="I7247" i="2" s="1"/>
  <c r="I7249" i="2"/>
  <c r="I7248" i="2"/>
  <c r="I7252" i="2" l="1"/>
  <c r="I7257" i="2"/>
  <c r="I7253" i="2"/>
  <c r="I7258" i="2"/>
  <c r="I7276" i="2" s="1"/>
  <c r="I7256" i="2"/>
  <c r="I7251" i="2"/>
  <c r="L7253" i="2" s="1"/>
  <c r="M7253" i="2" s="1"/>
  <c r="I7260" i="2" l="1"/>
  <c r="I7272" i="2"/>
  <c r="I7262" i="2"/>
  <c r="I7261" i="2"/>
  <c r="I7274" i="2"/>
  <c r="J7262" i="2"/>
  <c r="K7262" i="2"/>
  <c r="I7271" i="2"/>
  <c r="I7270" i="2"/>
  <c r="I7275" i="2"/>
  <c r="J7261" i="2"/>
  <c r="K7260" i="2"/>
  <c r="K7261" i="2"/>
  <c r="J7260" i="2"/>
  <c r="I7266" i="2" l="1" a="1"/>
  <c r="I7264" i="2"/>
  <c r="J7264" i="2" s="1"/>
  <c r="O7268" i="2" l="1"/>
  <c r="M7267" i="2"/>
  <c r="N7268" i="2"/>
  <c r="N7267" i="2"/>
  <c r="O7266" i="2"/>
  <c r="I7266" i="2"/>
  <c r="M7275" i="2"/>
  <c r="M7276" i="2"/>
  <c r="O7267" i="2"/>
  <c r="M7268" i="2"/>
  <c r="N7266" i="2"/>
  <c r="M7266" i="2"/>
  <c r="K7274" i="2" l="1" a="1"/>
  <c r="M7274" i="2"/>
  <c r="K7274" i="2" l="1"/>
  <c r="I7278" i="2" s="1"/>
  <c r="I7280" i="2"/>
  <c r="I7279" i="2"/>
  <c r="I7288" i="2" l="1"/>
  <c r="I7283" i="2"/>
  <c r="I7289" i="2"/>
  <c r="I7307" i="2" s="1"/>
  <c r="I7284" i="2"/>
  <c r="I7287" i="2"/>
  <c r="I7282" i="2"/>
  <c r="L7284" i="2" s="1"/>
  <c r="M7284" i="2" s="1"/>
  <c r="I7291" i="2" l="1"/>
  <c r="I7305" i="2"/>
  <c r="K7293" i="2"/>
  <c r="I7293" i="2"/>
  <c r="I7303" i="2"/>
  <c r="I7301" i="2"/>
  <c r="I7302" i="2"/>
  <c r="I7292" i="2"/>
  <c r="J7293" i="2"/>
  <c r="I7306" i="2"/>
  <c r="J7292" i="2"/>
  <c r="K7291" i="2"/>
  <c r="K7292" i="2"/>
  <c r="J7291" i="2"/>
  <c r="I7295" i="2" l="1"/>
  <c r="J7295" i="2" s="1"/>
  <c r="I7297" i="2" a="1"/>
  <c r="I7297" i="2" l="1"/>
  <c r="M7306" i="2"/>
  <c r="M7307" i="2"/>
  <c r="N7299" i="2"/>
  <c r="N7298" i="2"/>
  <c r="M7297" i="2"/>
  <c r="O7297" i="2"/>
  <c r="O7298" i="2"/>
  <c r="O7299" i="2"/>
  <c r="M7298" i="2"/>
  <c r="M7299" i="2"/>
  <c r="N7297" i="2"/>
  <c r="K7305" i="2" l="1" a="1"/>
  <c r="M7305" i="2"/>
  <c r="I7310" i="2" l="1"/>
  <c r="K7305" i="2"/>
  <c r="I7309" i="2" s="1"/>
  <c r="I7311" i="2"/>
  <c r="I7315" i="2" l="1"/>
  <c r="I7320" i="2"/>
  <c r="I7338" i="2" s="1"/>
  <c r="I7318" i="2"/>
  <c r="I7313" i="2"/>
  <c r="I7314" i="2"/>
  <c r="I7319" i="2"/>
  <c r="I7337" i="2" l="1"/>
  <c r="K7322" i="2"/>
  <c r="J7323" i="2"/>
  <c r="J7322" i="2"/>
  <c r="K7323" i="2"/>
  <c r="L7315" i="2"/>
  <c r="M7315" i="2" s="1"/>
  <c r="J7324" i="2"/>
  <c r="I7323" i="2"/>
  <c r="I7322" i="2"/>
  <c r="I7332" i="2"/>
  <c r="I7324" i="2"/>
  <c r="K7324" i="2"/>
  <c r="I7336" i="2"/>
  <c r="I7334" i="2"/>
  <c r="I7333" i="2"/>
  <c r="I7328" i="2" l="1" a="1"/>
  <c r="I7326" i="2"/>
  <c r="J7326" i="2" s="1"/>
  <c r="M7329" i="2"/>
  <c r="M7328" i="2"/>
  <c r="M7330" i="2" l="1"/>
  <c r="O7328" i="2"/>
  <c r="I7328" i="2"/>
  <c r="M7337" i="2"/>
  <c r="M7338" i="2"/>
  <c r="N7328" i="2"/>
  <c r="N7329" i="2"/>
  <c r="O7329" i="2"/>
  <c r="O7330" i="2"/>
  <c r="N7330" i="2"/>
  <c r="K7336" i="2" l="1" a="1"/>
  <c r="M7336" i="2"/>
  <c r="K7336" i="2" l="1"/>
  <c r="I7340" i="2" s="1"/>
  <c r="I7342" i="2"/>
  <c r="I7341" i="2"/>
  <c r="I7350" i="2" l="1"/>
  <c r="I7345" i="2"/>
  <c r="I7351" i="2"/>
  <c r="I7369" i="2" s="1"/>
  <c r="I7346" i="2"/>
  <c r="I7349" i="2"/>
  <c r="I7344" i="2"/>
  <c r="L7346" i="2" s="1"/>
  <c r="M7346" i="2" s="1"/>
  <c r="J7355" i="2" l="1"/>
  <c r="I7365" i="2"/>
  <c r="I7367" i="2"/>
  <c r="I7363" i="2"/>
  <c r="K7355" i="2"/>
  <c r="I7353" i="2"/>
  <c r="I7364" i="2"/>
  <c r="I7355" i="2"/>
  <c r="I7354" i="2"/>
  <c r="I7368" i="2"/>
  <c r="J7354" i="2"/>
  <c r="K7354" i="2"/>
  <c r="K7353" i="2"/>
  <c r="J7353" i="2"/>
  <c r="I7359" i="2" l="1" a="1"/>
  <c r="I7357" i="2"/>
  <c r="J7357" i="2" s="1"/>
  <c r="I7359" i="2" l="1"/>
  <c r="M7369" i="2"/>
  <c r="M7368" i="2"/>
  <c r="N7360" i="2"/>
  <c r="O7360" i="2"/>
  <c r="O7361" i="2"/>
  <c r="M7360" i="2"/>
  <c r="N7361" i="2"/>
  <c r="M7361" i="2"/>
  <c r="O7359" i="2"/>
  <c r="N7359" i="2"/>
  <c r="M7359" i="2"/>
  <c r="K7367" i="2" l="1" a="1"/>
  <c r="M7367" i="2"/>
  <c r="I7372" i="2" l="1"/>
  <c r="K7367" i="2"/>
  <c r="I7371" i="2" s="1"/>
  <c r="I7373" i="2"/>
  <c r="I7377" i="2" l="1"/>
  <c r="I7382" i="2"/>
  <c r="I7400" i="2" s="1"/>
  <c r="I7375" i="2"/>
  <c r="I7380" i="2"/>
  <c r="I7376" i="2"/>
  <c r="I7381" i="2"/>
  <c r="L7377" i="2" l="1"/>
  <c r="M7377" i="2" s="1"/>
  <c r="K7385" i="2"/>
  <c r="J7385" i="2"/>
  <c r="I7399" i="2"/>
  <c r="J7384" i="2"/>
  <c r="K7384" i="2"/>
  <c r="I7395" i="2"/>
  <c r="I7394" i="2"/>
  <c r="I7384" i="2"/>
  <c r="I7398" i="2"/>
  <c r="J7386" i="2"/>
  <c r="I7385" i="2"/>
  <c r="K7386" i="2"/>
  <c r="I7386" i="2"/>
  <c r="I7396" i="2"/>
  <c r="I7388" i="2" l="1"/>
  <c r="J7388" i="2" s="1"/>
  <c r="I7390" i="2" a="1"/>
  <c r="M7391" i="2"/>
  <c r="M7392" i="2"/>
  <c r="N7390" i="2"/>
  <c r="O7390" i="2"/>
  <c r="M7390" i="2"/>
  <c r="I7390" i="2" l="1"/>
  <c r="M7399" i="2"/>
  <c r="M7400" i="2"/>
  <c r="N7391" i="2"/>
  <c r="O7392" i="2"/>
  <c r="O7391" i="2"/>
  <c r="N7392" i="2"/>
  <c r="K7398" i="2" l="1" a="1"/>
  <c r="M7398" i="2"/>
  <c r="K7398" i="2" l="1"/>
  <c r="I7402" i="2" s="1"/>
  <c r="I7404" i="2"/>
  <c r="I7403" i="2"/>
  <c r="I7407" i="2" l="1"/>
  <c r="I7412" i="2"/>
  <c r="I7413" i="2"/>
  <c r="I7431" i="2" s="1"/>
  <c r="I7408" i="2"/>
  <c r="I7406" i="2"/>
  <c r="L7408" i="2" s="1"/>
  <c r="M7408" i="2" s="1"/>
  <c r="I7411" i="2"/>
  <c r="I7427" i="2" l="1"/>
  <c r="K7417" i="2"/>
  <c r="J7417" i="2"/>
  <c r="I7426" i="2"/>
  <c r="I7417" i="2"/>
  <c r="I7415" i="2"/>
  <c r="I7429" i="2"/>
  <c r="I7425" i="2"/>
  <c r="I7416" i="2"/>
  <c r="K7415" i="2"/>
  <c r="J7415" i="2"/>
  <c r="K7416" i="2"/>
  <c r="I7430" i="2"/>
  <c r="J7416" i="2"/>
  <c r="I7419" i="2" l="1"/>
  <c r="J7419" i="2" s="1"/>
  <c r="I7421" i="2" a="1"/>
  <c r="I7421" i="2" l="1"/>
  <c r="M7430" i="2"/>
  <c r="M7431" i="2"/>
  <c r="O7423" i="2"/>
  <c r="N7422" i="2"/>
  <c r="N7423" i="2"/>
  <c r="O7421" i="2"/>
  <c r="M7423" i="2"/>
  <c r="O7422" i="2"/>
  <c r="N7421" i="2"/>
  <c r="M7422" i="2"/>
  <c r="M7421" i="2"/>
  <c r="K7429" i="2" l="1" a="1"/>
  <c r="M7429" i="2"/>
  <c r="I7434" i="2" l="1"/>
  <c r="K7429" i="2"/>
  <c r="I7433" i="2" s="1"/>
  <c r="I7435" i="2"/>
  <c r="I7439" i="2" l="1"/>
  <c r="I7444" i="2"/>
  <c r="I7462" i="2" s="1"/>
  <c r="I7442" i="2"/>
  <c r="I7437" i="2"/>
  <c r="I7443" i="2"/>
  <c r="I7438" i="2"/>
  <c r="J7446" i="2" l="1"/>
  <c r="K7447" i="2"/>
  <c r="K7446" i="2"/>
  <c r="I7461" i="2"/>
  <c r="J7447" i="2"/>
  <c r="I7447" i="2"/>
  <c r="I7458" i="2"/>
  <c r="I7456" i="2"/>
  <c r="I7446" i="2"/>
  <c r="I7460" i="2"/>
  <c r="I7457" i="2"/>
  <c r="J7448" i="2"/>
  <c r="I7448" i="2"/>
  <c r="K7448" i="2"/>
  <c r="L7439" i="2"/>
  <c r="M7439" i="2" s="1"/>
  <c r="I7450" i="2" l="1"/>
  <c r="J7450" i="2" s="1"/>
  <c r="I7452" i="2" a="1"/>
  <c r="N7452" i="2"/>
  <c r="O7452" i="2"/>
  <c r="M7453" i="2" l="1"/>
  <c r="M7454" i="2"/>
  <c r="I7452" i="2"/>
  <c r="M7461" i="2"/>
  <c r="M7462" i="2"/>
  <c r="O7454" i="2"/>
  <c r="M7452" i="2"/>
  <c r="N7453" i="2"/>
  <c r="O7453" i="2"/>
  <c r="N7454" i="2"/>
  <c r="K7460" i="2" l="1" a="1"/>
  <c r="M7460" i="2"/>
  <c r="K7460" i="2" l="1"/>
  <c r="I7464" i="2" s="1"/>
  <c r="I7466" i="2"/>
  <c r="I7465" i="2"/>
  <c r="I7474" i="2" l="1"/>
  <c r="I7469" i="2"/>
  <c r="I7470" i="2"/>
  <c r="I7475" i="2"/>
  <c r="I7493" i="2" s="1"/>
  <c r="I7473" i="2"/>
  <c r="I7468" i="2"/>
  <c r="L7470" i="2" s="1"/>
  <c r="M7470" i="2" s="1"/>
  <c r="I7491" i="2" l="1"/>
  <c r="K7479" i="2"/>
  <c r="I7487" i="2"/>
  <c r="I7479" i="2"/>
  <c r="I7478" i="2"/>
  <c r="I7489" i="2"/>
  <c r="J7479" i="2"/>
  <c r="I7488" i="2"/>
  <c r="I7477" i="2"/>
  <c r="I7492" i="2"/>
  <c r="J7478" i="2"/>
  <c r="K7478" i="2"/>
  <c r="J7477" i="2"/>
  <c r="K7477" i="2"/>
  <c r="I7483" i="2" l="1" a="1"/>
  <c r="I7481" i="2"/>
  <c r="J7481" i="2" s="1"/>
  <c r="O7485" i="2" l="1"/>
  <c r="I7483" i="2"/>
  <c r="M7492" i="2"/>
  <c r="M7493" i="2"/>
  <c r="O7484" i="2"/>
  <c r="N7484" i="2"/>
  <c r="M7484" i="2"/>
  <c r="N7483" i="2"/>
  <c r="N7485" i="2"/>
  <c r="M7485" i="2"/>
  <c r="M7483" i="2"/>
  <c r="O7483" i="2"/>
  <c r="K7491" i="2" l="1" a="1"/>
  <c r="M7491" i="2"/>
  <c r="I7496" i="2" l="1"/>
  <c r="K7491" i="2"/>
  <c r="I7495" i="2" s="1"/>
  <c r="I7497" i="2"/>
  <c r="I7501" i="2" l="1"/>
  <c r="I7506" i="2"/>
  <c r="I7524" i="2" s="1"/>
  <c r="I7499" i="2"/>
  <c r="I7504" i="2"/>
  <c r="I7500" i="2"/>
  <c r="I7505" i="2"/>
  <c r="I7523" i="2" l="1"/>
  <c r="J7508" i="2"/>
  <c r="K7508" i="2"/>
  <c r="J7509" i="2"/>
  <c r="K7509" i="2"/>
  <c r="L7501" i="2"/>
  <c r="M7501" i="2" s="1"/>
  <c r="I7522" i="2"/>
  <c r="I7509" i="2"/>
  <c r="I7520" i="2"/>
  <c r="I7519" i="2"/>
  <c r="I7518" i="2"/>
  <c r="I7508" i="2"/>
  <c r="K7510" i="2"/>
  <c r="J7510" i="2"/>
  <c r="I7510" i="2"/>
  <c r="I7512" i="2" l="1"/>
  <c r="J7512" i="2" s="1"/>
  <c r="I7514" i="2" a="1"/>
  <c r="M7516" i="2"/>
  <c r="M7514" i="2"/>
  <c r="O7514" i="2"/>
  <c r="N7514" i="2"/>
  <c r="M7515" i="2" l="1"/>
  <c r="I7514" i="2"/>
  <c r="M7524" i="2"/>
  <c r="M7523" i="2"/>
  <c r="N7515" i="2"/>
  <c r="N7516" i="2"/>
  <c r="O7515" i="2"/>
  <c r="O7516" i="2"/>
  <c r="K7522" i="2" l="1" a="1"/>
  <c r="M7522" i="2"/>
  <c r="K7522" i="2" l="1"/>
  <c r="I7526" i="2" s="1"/>
  <c r="I7528" i="2"/>
  <c r="I7527" i="2"/>
  <c r="I7531" i="2" l="1"/>
  <c r="I7536" i="2"/>
  <c r="I7532" i="2"/>
  <c r="I7537" i="2"/>
  <c r="I7555" i="2" s="1"/>
  <c r="I7530" i="2"/>
  <c r="L7532" i="2" s="1"/>
  <c r="M7532" i="2" s="1"/>
  <c r="I7535" i="2"/>
  <c r="I7539" i="2" l="1"/>
  <c r="I7551" i="2"/>
  <c r="K7541" i="2"/>
  <c r="I7549" i="2"/>
  <c r="I7553" i="2"/>
  <c r="I7541" i="2"/>
  <c r="I7550" i="2"/>
  <c r="J7541" i="2"/>
  <c r="I7540" i="2"/>
  <c r="J7540" i="2"/>
  <c r="K7539" i="2"/>
  <c r="K7540" i="2"/>
  <c r="I7554" i="2"/>
  <c r="J7539" i="2"/>
  <c r="I7543" i="2" l="1"/>
  <c r="J7543" i="2" s="1"/>
  <c r="I7545" i="2" a="1"/>
  <c r="O7547" i="2" l="1"/>
  <c r="M7547" i="2"/>
  <c r="N7547" i="2"/>
  <c r="O7546" i="2"/>
  <c r="O7545" i="2"/>
  <c r="I7545" i="2"/>
  <c r="M7555" i="2"/>
  <c r="M7554" i="2"/>
  <c r="N7546" i="2"/>
  <c r="M7546" i="2"/>
  <c r="M7545" i="2"/>
  <c r="N7545" i="2"/>
  <c r="K7553" i="2" l="1" a="1"/>
  <c r="M7553" i="2"/>
  <c r="K7553" i="2" l="1"/>
  <c r="I7557" i="2" s="1"/>
  <c r="I7559" i="2"/>
  <c r="I7558" i="2"/>
  <c r="I7562" i="2" l="1"/>
  <c r="I7567" i="2"/>
  <c r="I7568" i="2"/>
  <c r="I7586" i="2" s="1"/>
  <c r="I7563" i="2"/>
  <c r="I7566" i="2"/>
  <c r="I7561" i="2"/>
  <c r="L7563" i="2" s="1"/>
  <c r="M7563" i="2" s="1"/>
  <c r="I7570" i="2" l="1"/>
  <c r="K7572" i="2"/>
  <c r="I7580" i="2"/>
  <c r="I7582" i="2"/>
  <c r="I7572" i="2"/>
  <c r="I7581" i="2"/>
  <c r="I7571" i="2"/>
  <c r="I7584" i="2"/>
  <c r="J7572" i="2"/>
  <c r="J7571" i="2"/>
  <c r="K7570" i="2"/>
  <c r="K7571" i="2"/>
  <c r="I7585" i="2"/>
  <c r="J7570" i="2"/>
  <c r="I7574" i="2" l="1"/>
  <c r="J7574" i="2" s="1"/>
  <c r="I7576" i="2" a="1"/>
  <c r="I7576" i="2" l="1"/>
  <c r="M7586" i="2"/>
  <c r="M7585" i="2"/>
  <c r="M7576" i="2"/>
  <c r="N7578" i="2"/>
  <c r="O7577" i="2"/>
  <c r="M7577" i="2"/>
  <c r="O7578" i="2"/>
  <c r="N7577" i="2"/>
  <c r="M7578" i="2"/>
  <c r="N7576" i="2"/>
  <c r="O7576" i="2"/>
  <c r="K7584" i="2" l="1" a="1"/>
  <c r="M7584" i="2"/>
  <c r="I7589" i="2" l="1"/>
  <c r="K7584" i="2"/>
  <c r="I7588" i="2" s="1"/>
  <c r="I7590" i="2"/>
  <c r="I7599" i="2" l="1"/>
  <c r="I7617" i="2" s="1"/>
  <c r="I7594" i="2"/>
  <c r="I7592" i="2"/>
  <c r="I7597" i="2"/>
  <c r="I7593" i="2"/>
  <c r="I7598" i="2"/>
  <c r="L7594" i="2" l="1"/>
  <c r="M7594" i="2" s="1"/>
  <c r="J7601" i="2"/>
  <c r="I7616" i="2"/>
  <c r="J7602" i="2"/>
  <c r="K7602" i="2"/>
  <c r="K7601" i="2"/>
  <c r="I7612" i="2"/>
  <c r="J7603" i="2"/>
  <c r="I7601" i="2"/>
  <c r="I7603" i="2"/>
  <c r="I7602" i="2"/>
  <c r="K7603" i="2"/>
  <c r="I7611" i="2"/>
  <c r="I7613" i="2"/>
  <c r="I7615" i="2"/>
  <c r="I7607" i="2" l="1" a="1"/>
  <c r="I7605" i="2"/>
  <c r="J7605" i="2" s="1"/>
  <c r="N7607" i="2" l="1"/>
  <c r="O7607" i="2"/>
  <c r="N7609" i="2"/>
  <c r="I7607" i="2"/>
  <c r="M7617" i="2"/>
  <c r="M7616" i="2"/>
  <c r="O7609" i="2"/>
  <c r="M7608" i="2"/>
  <c r="N7608" i="2"/>
  <c r="O7608" i="2"/>
  <c r="M7607" i="2"/>
  <c r="M7609" i="2"/>
  <c r="K7615" i="2" l="1" a="1"/>
  <c r="M7615" i="2"/>
  <c r="K7615" i="2" l="1"/>
  <c r="I7619" i="2" s="1"/>
  <c r="I7621" i="2"/>
  <c r="I7620" i="2"/>
  <c r="I7624" i="2" l="1"/>
  <c r="I7629" i="2"/>
  <c r="I7625" i="2"/>
  <c r="I7630" i="2"/>
  <c r="I7648" i="2" s="1"/>
  <c r="I7623" i="2"/>
  <c r="L7625" i="2" s="1"/>
  <c r="M7625" i="2" s="1"/>
  <c r="I7628" i="2"/>
  <c r="J7634" i="2" l="1"/>
  <c r="I7642" i="2"/>
  <c r="I7634" i="2"/>
  <c r="I7633" i="2"/>
  <c r="I7644" i="2"/>
  <c r="I7646" i="2"/>
  <c r="I7643" i="2"/>
  <c r="I7632" i="2"/>
  <c r="K7634" i="2"/>
  <c r="K7632" i="2"/>
  <c r="K7633" i="2"/>
  <c r="J7632" i="2"/>
  <c r="J7633" i="2"/>
  <c r="I7647" i="2"/>
  <c r="I7638" i="2" l="1" a="1"/>
  <c r="I7636" i="2"/>
  <c r="J7636" i="2" s="1"/>
  <c r="N7638" i="2"/>
  <c r="M7640" i="2"/>
  <c r="M7639" i="2"/>
  <c r="O7638" i="2" l="1"/>
  <c r="M7638" i="2"/>
  <c r="N7640" i="2"/>
  <c r="N7639" i="2"/>
  <c r="I7638" i="2"/>
  <c r="M7647" i="2"/>
  <c r="M7648" i="2"/>
  <c r="O7639" i="2"/>
  <c r="O7640" i="2"/>
  <c r="K7646" i="2" l="1" a="1"/>
  <c r="M7646" i="2"/>
  <c r="K7646" i="2" l="1"/>
  <c r="I7650" i="2" s="1"/>
  <c r="I7652" i="2"/>
  <c r="I7651" i="2"/>
  <c r="I7660" i="2" l="1"/>
  <c r="I7655" i="2"/>
  <c r="I7661" i="2"/>
  <c r="I7679" i="2" s="1"/>
  <c r="I7656" i="2"/>
  <c r="I7659" i="2"/>
  <c r="I7654" i="2"/>
  <c r="L7656" i="2" s="1"/>
  <c r="M7656" i="2" s="1"/>
  <c r="I7663" i="2" l="1"/>
  <c r="I7675" i="2"/>
  <c r="I7673" i="2"/>
  <c r="K7665" i="2"/>
  <c r="I7665" i="2"/>
  <c r="J7665" i="2"/>
  <c r="I7664" i="2"/>
  <c r="I7677" i="2"/>
  <c r="I7674" i="2"/>
  <c r="I7678" i="2"/>
  <c r="J7664" i="2"/>
  <c r="K7664" i="2"/>
  <c r="J7663" i="2"/>
  <c r="K7663" i="2"/>
  <c r="I7669" i="2" l="1" a="1"/>
  <c r="I7667" i="2"/>
  <c r="J7667" i="2" s="1"/>
  <c r="O7670" i="2" l="1"/>
  <c r="I7669" i="2"/>
  <c r="M7679" i="2"/>
  <c r="M7678" i="2"/>
  <c r="M7670" i="2"/>
  <c r="O7671" i="2"/>
  <c r="N7671" i="2"/>
  <c r="O7669" i="2"/>
  <c r="N7670" i="2"/>
  <c r="M7671" i="2"/>
  <c r="M7669" i="2"/>
  <c r="N7669" i="2"/>
  <c r="K7677" i="2" l="1" a="1"/>
  <c r="M7677" i="2"/>
  <c r="K7677" i="2" l="1"/>
  <c r="I7681" i="2" s="1"/>
  <c r="I7683" i="2"/>
  <c r="I7682" i="2"/>
  <c r="I7691" i="2" l="1"/>
  <c r="I7686" i="2"/>
  <c r="I7692" i="2"/>
  <c r="I7710" i="2" s="1"/>
  <c r="I7687" i="2"/>
  <c r="I7690" i="2"/>
  <c r="I7685" i="2"/>
  <c r="L7687" i="2" s="1"/>
  <c r="M7687" i="2" s="1"/>
  <c r="I7695" i="2" l="1"/>
  <c r="K7696" i="2"/>
  <c r="J7696" i="2"/>
  <c r="I7694" i="2"/>
  <c r="I7708" i="2"/>
  <c r="I7705" i="2"/>
  <c r="I7704" i="2"/>
  <c r="I7706" i="2"/>
  <c r="I7696" i="2"/>
  <c r="K7695" i="2"/>
  <c r="K7694" i="2"/>
  <c r="I7709" i="2"/>
  <c r="J7694" i="2"/>
  <c r="J7695" i="2"/>
  <c r="I7700" i="2" l="1" a="1"/>
  <c r="I7698" i="2"/>
  <c r="J7698" i="2" s="1"/>
  <c r="M7702" i="2" l="1"/>
  <c r="M7701" i="2"/>
  <c r="O7701" i="2"/>
  <c r="O7702" i="2"/>
  <c r="O7700" i="2"/>
  <c r="I7700" i="2"/>
  <c r="M7709" i="2"/>
  <c r="M7710" i="2"/>
  <c r="N7702" i="2"/>
  <c r="N7701" i="2"/>
  <c r="N7700" i="2"/>
  <c r="M7700" i="2"/>
  <c r="K7708" i="2" l="1" a="1"/>
  <c r="M7708" i="2"/>
  <c r="K7708" i="2" l="1"/>
  <c r="I7712" i="2" s="1"/>
  <c r="I7714" i="2"/>
  <c r="I7713" i="2"/>
  <c r="I7717" i="2" l="1"/>
  <c r="I7722" i="2"/>
  <c r="I7723" i="2"/>
  <c r="I7741" i="2" s="1"/>
  <c r="I7718" i="2"/>
  <c r="I7716" i="2"/>
  <c r="L7718" i="2" s="1"/>
  <c r="M7718" i="2" s="1"/>
  <c r="I7721" i="2"/>
  <c r="I7737" i="2" l="1"/>
  <c r="K7727" i="2"/>
  <c r="I7735" i="2"/>
  <c r="I7727" i="2"/>
  <c r="I7725" i="2"/>
  <c r="I7736" i="2"/>
  <c r="I7739" i="2"/>
  <c r="J7727" i="2"/>
  <c r="I7726" i="2"/>
  <c r="K7725" i="2"/>
  <c r="I7740" i="2"/>
  <c r="J7726" i="2"/>
  <c r="J7725" i="2"/>
  <c r="K7726" i="2"/>
  <c r="I7731" i="2" l="1" a="1"/>
  <c r="I7729" i="2"/>
  <c r="J7729" i="2" s="1"/>
  <c r="N7733" i="2" l="1"/>
  <c r="I7731" i="2"/>
  <c r="M7741" i="2"/>
  <c r="M7740" i="2"/>
  <c r="M7733" i="2"/>
  <c r="O7732" i="2"/>
  <c r="O7733" i="2"/>
  <c r="O7731" i="2"/>
  <c r="N7732" i="2"/>
  <c r="M7732" i="2"/>
  <c r="N7731" i="2"/>
  <c r="M7731" i="2"/>
  <c r="K7739" i="2" l="1" a="1"/>
  <c r="M7739" i="2"/>
  <c r="K7739" i="2" l="1"/>
  <c r="I7743" i="2" s="1"/>
  <c r="I7745" i="2"/>
  <c r="I7744" i="2"/>
  <c r="I7748" i="2" l="1"/>
  <c r="I7753" i="2"/>
  <c r="I7749" i="2"/>
  <c r="I7754" i="2"/>
  <c r="I7772" i="2" s="1"/>
  <c r="I7747" i="2"/>
  <c r="L7749" i="2" s="1"/>
  <c r="M7749" i="2" s="1"/>
  <c r="I7752" i="2"/>
  <c r="I7768" i="2" l="1"/>
  <c r="K7758" i="2"/>
  <c r="I7767" i="2"/>
  <c r="I7757" i="2"/>
  <c r="I7770" i="2"/>
  <c r="J7758" i="2"/>
  <c r="I7756" i="2"/>
  <c r="I7758" i="2"/>
  <c r="I7766" i="2"/>
  <c r="J7756" i="2"/>
  <c r="K7756" i="2"/>
  <c r="I7771" i="2"/>
  <c r="J7757" i="2"/>
  <c r="K7757" i="2"/>
  <c r="I7762" i="2" l="1" a="1"/>
  <c r="I7760" i="2"/>
  <c r="J7760" i="2" s="1"/>
  <c r="M7764" i="2"/>
  <c r="M7763" i="2"/>
  <c r="N7762" i="2" l="1"/>
  <c r="O7762" i="2"/>
  <c r="I7762" i="2"/>
  <c r="M7772" i="2"/>
  <c r="M7771" i="2"/>
  <c r="O7763" i="2"/>
  <c r="M7762" i="2"/>
  <c r="O7764" i="2"/>
  <c r="N7764" i="2"/>
  <c r="N7763" i="2"/>
  <c r="K7770" i="2" l="1" a="1"/>
  <c r="M7770" i="2"/>
  <c r="I7775" i="2" l="1"/>
  <c r="K7770" i="2"/>
  <c r="I7774" i="2" s="1"/>
  <c r="I7776" i="2"/>
  <c r="I7780" i="2" l="1"/>
  <c r="I7785" i="2"/>
  <c r="I7803" i="2" s="1"/>
  <c r="I7783" i="2"/>
  <c r="I7778" i="2"/>
  <c r="I7784" i="2"/>
  <c r="I7779" i="2"/>
  <c r="K7788" i="2" l="1"/>
  <c r="K7787" i="2"/>
  <c r="J7788" i="2"/>
  <c r="J7787" i="2"/>
  <c r="I7802" i="2"/>
  <c r="J7789" i="2"/>
  <c r="I7799" i="2"/>
  <c r="I7797" i="2"/>
  <c r="I7788" i="2"/>
  <c r="I7801" i="2"/>
  <c r="I7789" i="2"/>
  <c r="I7787" i="2"/>
  <c r="I7798" i="2"/>
  <c r="K7789" i="2"/>
  <c r="L7780" i="2"/>
  <c r="M7780" i="2" s="1"/>
  <c r="I7793" i="2" l="1" a="1"/>
  <c r="I7791" i="2"/>
  <c r="J7791" i="2" s="1"/>
  <c r="M7793" i="2"/>
  <c r="O7793" i="2" l="1"/>
  <c r="N7793" i="2"/>
  <c r="M7795" i="2"/>
  <c r="M7794" i="2"/>
  <c r="I7793" i="2"/>
  <c r="M7802" i="2"/>
  <c r="M7803" i="2"/>
  <c r="N7794" i="2"/>
  <c r="O7794" i="2"/>
  <c r="O7795" i="2"/>
  <c r="N7795" i="2"/>
  <c r="K7801" i="2" l="1" a="1"/>
  <c r="M7801" i="2"/>
  <c r="K7801" i="2" l="1"/>
  <c r="I7805" i="2" s="1"/>
  <c r="I7807" i="2"/>
  <c r="I7806" i="2"/>
  <c r="I7815" i="2" l="1"/>
  <c r="I7810" i="2"/>
  <c r="I7811" i="2"/>
  <c r="I7816" i="2"/>
  <c r="I7834" i="2" s="1"/>
  <c r="I7809" i="2"/>
  <c r="L7811" i="2" s="1"/>
  <c r="M7811" i="2" s="1"/>
  <c r="I7814" i="2"/>
  <c r="I7830" i="2" l="1"/>
  <c r="J7820" i="2"/>
  <c r="I7818" i="2"/>
  <c r="K7820" i="2"/>
  <c r="I7819" i="2"/>
  <c r="I7832" i="2"/>
  <c r="I7829" i="2"/>
  <c r="I7828" i="2"/>
  <c r="I7820" i="2"/>
  <c r="K7819" i="2"/>
  <c r="I7833" i="2"/>
  <c r="J7819" i="2"/>
  <c r="J7818" i="2"/>
  <c r="K7818" i="2"/>
  <c r="I7822" i="2" l="1"/>
  <c r="J7822" i="2" s="1"/>
  <c r="I7824" i="2" a="1"/>
  <c r="N7825" i="2" l="1"/>
  <c r="I7824" i="2"/>
  <c r="M7833" i="2"/>
  <c r="M7834" i="2"/>
  <c r="N7826" i="2"/>
  <c r="O7825" i="2"/>
  <c r="O7824" i="2"/>
  <c r="O7826" i="2"/>
  <c r="M7825" i="2"/>
  <c r="M7826" i="2"/>
  <c r="N7824" i="2"/>
  <c r="M7824" i="2"/>
  <c r="K7832" i="2" l="1" a="1"/>
  <c r="M7832" i="2"/>
  <c r="I7837" i="2" l="1"/>
  <c r="K7832" i="2"/>
  <c r="I7836" i="2" s="1"/>
  <c r="I7838" i="2"/>
  <c r="I7847" i="2" l="1"/>
  <c r="I7865" i="2" s="1"/>
  <c r="I7842" i="2"/>
  <c r="I7840" i="2"/>
  <c r="I7845" i="2"/>
  <c r="I7841" i="2"/>
  <c r="I7846" i="2"/>
  <c r="K7849" i="2" l="1"/>
  <c r="J7849" i="2"/>
  <c r="K7850" i="2"/>
  <c r="I7864" i="2"/>
  <c r="J7850" i="2"/>
  <c r="I7849" i="2"/>
  <c r="I7861" i="2"/>
  <c r="J7851" i="2"/>
  <c r="I7850" i="2"/>
  <c r="I7863" i="2"/>
  <c r="K7851" i="2"/>
  <c r="I7851" i="2"/>
  <c r="I7860" i="2"/>
  <c r="I7859" i="2"/>
  <c r="L7842" i="2"/>
  <c r="M7842" i="2" s="1"/>
  <c r="I7855" i="2" l="1" a="1"/>
  <c r="I7853" i="2"/>
  <c r="J7853" i="2" s="1"/>
  <c r="O7855" i="2"/>
  <c r="N7855" i="2" l="1"/>
  <c r="M7855" i="2"/>
  <c r="O7856" i="2"/>
  <c r="I7855" i="2"/>
  <c r="M7864" i="2"/>
  <c r="M7865" i="2"/>
  <c r="O7857" i="2"/>
  <c r="M7857" i="2"/>
  <c r="N7857" i="2"/>
  <c r="N7856" i="2"/>
  <c r="M7856" i="2"/>
  <c r="K7863" i="2" l="1" a="1"/>
  <c r="M7863" i="2"/>
  <c r="K7863" i="2" l="1"/>
  <c r="I7867" i="2" s="1"/>
  <c r="I7869" i="2"/>
  <c r="I7868" i="2"/>
  <c r="I7877" i="2" l="1"/>
  <c r="I7872" i="2"/>
  <c r="I7878" i="2"/>
  <c r="I7896" i="2" s="1"/>
  <c r="I7873" i="2"/>
  <c r="I7871" i="2"/>
  <c r="L7873" i="2" s="1"/>
  <c r="M7873" i="2" s="1"/>
  <c r="I7876" i="2"/>
  <c r="I7894" i="2" l="1"/>
  <c r="I7892" i="2"/>
  <c r="K7882" i="2"/>
  <c r="J7882" i="2"/>
  <c r="I7881" i="2"/>
  <c r="I7880" i="2"/>
  <c r="I7890" i="2"/>
  <c r="I7891" i="2"/>
  <c r="I7882" i="2"/>
  <c r="K7881" i="2"/>
  <c r="K7880" i="2"/>
  <c r="J7881" i="2"/>
  <c r="J7880" i="2"/>
  <c r="I7895" i="2"/>
  <c r="I7884" i="2" l="1"/>
  <c r="J7884" i="2" s="1"/>
  <c r="I7886" i="2" a="1"/>
  <c r="N7886" i="2"/>
  <c r="O7886" i="2"/>
  <c r="M7887" i="2"/>
  <c r="M7888" i="2"/>
  <c r="M7886" i="2"/>
  <c r="O7888" i="2" l="1"/>
  <c r="O7887" i="2"/>
  <c r="I7886" i="2"/>
  <c r="M7895" i="2"/>
  <c r="M7896" i="2"/>
  <c r="N7888" i="2"/>
  <c r="N7887" i="2"/>
  <c r="K7894" i="2" l="1" a="1"/>
  <c r="M7894" i="2"/>
  <c r="K7894" i="2" l="1"/>
  <c r="I7898" i="2" s="1"/>
  <c r="I7900" i="2"/>
  <c r="I7899" i="2"/>
  <c r="I7903" i="2" l="1"/>
  <c r="I7908" i="2"/>
  <c r="I7904" i="2"/>
  <c r="I7909" i="2"/>
  <c r="I7927" i="2" s="1"/>
  <c r="I7902" i="2"/>
  <c r="L7904" i="2" s="1"/>
  <c r="M7904" i="2" s="1"/>
  <c r="I7907" i="2"/>
  <c r="I7923" i="2" l="1"/>
  <c r="I7922" i="2"/>
  <c r="I7925" i="2"/>
  <c r="K7913" i="2"/>
  <c r="J7913" i="2"/>
  <c r="I7921" i="2"/>
  <c r="I7913" i="2"/>
  <c r="I7911" i="2"/>
  <c r="I7912" i="2"/>
  <c r="K7912" i="2"/>
  <c r="K7911" i="2"/>
  <c r="J7912" i="2"/>
  <c r="J7911" i="2"/>
  <c r="I7926" i="2"/>
  <c r="I7917" i="2" l="1" a="1"/>
  <c r="I7915" i="2"/>
  <c r="J7915" i="2" s="1"/>
  <c r="M7918" i="2"/>
  <c r="M7919" i="2"/>
  <c r="M7917" i="2" l="1"/>
  <c r="N7917" i="2"/>
  <c r="I7917" i="2"/>
  <c r="M7926" i="2"/>
  <c r="M7927" i="2"/>
  <c r="O7917" i="2"/>
  <c r="N7919" i="2"/>
  <c r="O7919" i="2"/>
  <c r="O7918" i="2"/>
  <c r="N7918" i="2"/>
  <c r="K7925" i="2" l="1" a="1"/>
  <c r="M7925" i="2"/>
  <c r="I7930" i="2" l="1"/>
  <c r="K7925" i="2"/>
  <c r="I7929" i="2" s="1"/>
  <c r="I7931" i="2"/>
  <c r="I7935" i="2" l="1"/>
  <c r="I7940" i="2"/>
  <c r="I7958" i="2" s="1"/>
  <c r="I7938" i="2"/>
  <c r="I7933" i="2"/>
  <c r="I7939" i="2"/>
  <c r="I7934" i="2"/>
  <c r="L7935" i="2" l="1"/>
  <c r="M7935" i="2" s="1"/>
  <c r="I7943" i="2"/>
  <c r="I7956" i="2"/>
  <c r="I7954" i="2"/>
  <c r="J7944" i="2"/>
  <c r="I7944" i="2"/>
  <c r="I7942" i="2"/>
  <c r="I7953" i="2"/>
  <c r="K7944" i="2"/>
  <c r="I7952" i="2"/>
  <c r="K7943" i="2"/>
  <c r="J7942" i="2"/>
  <c r="I7957" i="2"/>
  <c r="K7942" i="2"/>
  <c r="J7943" i="2"/>
  <c r="I7948" i="2" l="1" a="1"/>
  <c r="I7946" i="2"/>
  <c r="J7946" i="2" s="1"/>
  <c r="O7949" i="2" l="1"/>
  <c r="I7948" i="2"/>
  <c r="M7957" i="2"/>
  <c r="M7958" i="2"/>
  <c r="M7948" i="2"/>
  <c r="O7950" i="2"/>
  <c r="M7949" i="2"/>
  <c r="N7949" i="2"/>
  <c r="N7950" i="2"/>
  <c r="M7950" i="2"/>
  <c r="N7948" i="2"/>
  <c r="O7948" i="2"/>
  <c r="K7956" i="2" l="1" a="1"/>
  <c r="M7956" i="2"/>
  <c r="K7956" i="2" l="1"/>
  <c r="I7960" i="2" s="1"/>
  <c r="I7962" i="2"/>
  <c r="I7961" i="2"/>
  <c r="I7970" i="2" l="1"/>
  <c r="I7965" i="2"/>
  <c r="I7966" i="2"/>
  <c r="I7971" i="2"/>
  <c r="I7989" i="2" s="1"/>
  <c r="I7964" i="2"/>
  <c r="L7966" i="2" s="1"/>
  <c r="M7966" i="2" s="1"/>
  <c r="I7969" i="2"/>
  <c r="K7975" i="2" l="1"/>
  <c r="I7974" i="2"/>
  <c r="I7983" i="2"/>
  <c r="I7987" i="2"/>
  <c r="I7984" i="2"/>
  <c r="I7975" i="2"/>
  <c r="I7985" i="2"/>
  <c r="I7973" i="2"/>
  <c r="J7975" i="2"/>
  <c r="K7974" i="2"/>
  <c r="I7988" i="2"/>
  <c r="J7974" i="2"/>
  <c r="J7973" i="2"/>
  <c r="K7973" i="2"/>
  <c r="I7979" i="2" l="1" a="1"/>
  <c r="I7977" i="2"/>
  <c r="J7977" i="2" s="1"/>
  <c r="M7981" i="2" l="1"/>
  <c r="O7980" i="2"/>
  <c r="I7979" i="2"/>
  <c r="M7988" i="2"/>
  <c r="M7989" i="2"/>
  <c r="N7981" i="2"/>
  <c r="N7979" i="2"/>
  <c r="M7980" i="2"/>
  <c r="O7981" i="2"/>
  <c r="N7980" i="2"/>
  <c r="O7979" i="2"/>
  <c r="M7979" i="2"/>
  <c r="K7987" i="2" l="1" a="1"/>
  <c r="M7987" i="2"/>
  <c r="I7992" i="2" l="1"/>
  <c r="K7987" i="2"/>
  <c r="I7991" i="2" s="1"/>
  <c r="I7993" i="2"/>
  <c r="I7997" i="2" l="1"/>
  <c r="I8002" i="2"/>
  <c r="I8020" i="2" s="1"/>
  <c r="I7995" i="2"/>
  <c r="I8000" i="2"/>
  <c r="I8001" i="2"/>
  <c r="I7996" i="2"/>
  <c r="K8005" i="2" l="1"/>
  <c r="K8004" i="2"/>
  <c r="J8005" i="2"/>
  <c r="I8019" i="2"/>
  <c r="J8004" i="2"/>
  <c r="I8018" i="2"/>
  <c r="K8006" i="2"/>
  <c r="I8015" i="2"/>
  <c r="I8014" i="2"/>
  <c r="I8005" i="2"/>
  <c r="I8016" i="2"/>
  <c r="J8006" i="2"/>
  <c r="I8006" i="2"/>
  <c r="I8004" i="2"/>
  <c r="L7997" i="2"/>
  <c r="M7997" i="2" s="1"/>
  <c r="I8008" i="2" l="1"/>
  <c r="J8008" i="2" s="1"/>
  <c r="I8010" i="2" a="1"/>
  <c r="M8010" i="2"/>
  <c r="O8010" i="2" l="1"/>
  <c r="N8010" i="2"/>
  <c r="O8011" i="2"/>
  <c r="I8010" i="2"/>
  <c r="M8019" i="2"/>
  <c r="M8020" i="2"/>
  <c r="N8012" i="2"/>
  <c r="M8012" i="2"/>
  <c r="N8011" i="2"/>
  <c r="O8012" i="2"/>
  <c r="M8011" i="2"/>
  <c r="K8018" i="2" l="1" a="1"/>
  <c r="M8018" i="2"/>
  <c r="K8018" i="2" l="1"/>
  <c r="I8022" i="2" s="1"/>
  <c r="I8024" i="2"/>
  <c r="I8023" i="2"/>
  <c r="I8032" i="2" l="1"/>
  <c r="I8027" i="2"/>
  <c r="I8033" i="2"/>
  <c r="I8051" i="2" s="1"/>
  <c r="I8028" i="2"/>
  <c r="I8031" i="2"/>
  <c r="I8026" i="2"/>
  <c r="L8028" i="2" s="1"/>
  <c r="M8028" i="2" s="1"/>
  <c r="I8035" i="2" l="1"/>
  <c r="I8047" i="2"/>
  <c r="I8046" i="2"/>
  <c r="J8037" i="2"/>
  <c r="I8036" i="2"/>
  <c r="K8037" i="2"/>
  <c r="I8049" i="2"/>
  <c r="I8045" i="2"/>
  <c r="I8037" i="2"/>
  <c r="I8050" i="2"/>
  <c r="J8036" i="2"/>
  <c r="J8035" i="2"/>
  <c r="K8036" i="2"/>
  <c r="K8035" i="2"/>
  <c r="I8039" i="2" l="1"/>
  <c r="J8039" i="2" s="1"/>
  <c r="I8041" i="2" a="1"/>
  <c r="I8041" i="2" l="1"/>
  <c r="M8050" i="2"/>
  <c r="M8051" i="2"/>
  <c r="M8043" i="2"/>
  <c r="N8043" i="2"/>
  <c r="O8042" i="2"/>
  <c r="M8041" i="2"/>
  <c r="O8043" i="2"/>
  <c r="N8042" i="2"/>
  <c r="M8042" i="2"/>
  <c r="O8041" i="2"/>
  <c r="N8041" i="2"/>
  <c r="K8049" i="2" l="1" a="1"/>
  <c r="M8049" i="2"/>
  <c r="I8054" i="2" l="1"/>
  <c r="K8049" i="2"/>
  <c r="I8053" i="2" s="1"/>
  <c r="I8055" i="2"/>
  <c r="I8059" i="2" l="1"/>
  <c r="I8064" i="2"/>
  <c r="I8082" i="2" s="1"/>
  <c r="I8057" i="2"/>
  <c r="I8062" i="2"/>
  <c r="I8063" i="2"/>
  <c r="I8058" i="2"/>
  <c r="L8059" i="2" l="1"/>
  <c r="M8059" i="2" s="1"/>
  <c r="J8067" i="2"/>
  <c r="I8081" i="2"/>
  <c r="K8066" i="2"/>
  <c r="K8067" i="2"/>
  <c r="J8066" i="2"/>
  <c r="I8068" i="2"/>
  <c r="I8067" i="2"/>
  <c r="I8066" i="2"/>
  <c r="K8068" i="2"/>
  <c r="J8068" i="2"/>
  <c r="I8078" i="2"/>
  <c r="I8076" i="2"/>
  <c r="I8077" i="2"/>
  <c r="I8080" i="2"/>
  <c r="I8072" i="2" l="1" a="1"/>
  <c r="I8070" i="2"/>
  <c r="J8070" i="2" s="1"/>
  <c r="M8072" i="2" l="1"/>
  <c r="O8072" i="2"/>
  <c r="O8074" i="2"/>
  <c r="N8072" i="2"/>
  <c r="N8074" i="2"/>
  <c r="N8073" i="2"/>
  <c r="M8074" i="2"/>
  <c r="I8072" i="2"/>
  <c r="M8081" i="2"/>
  <c r="M8082" i="2"/>
  <c r="O8073" i="2"/>
  <c r="M8073" i="2"/>
  <c r="K8080" i="2" l="1" a="1"/>
  <c r="M8080" i="2"/>
  <c r="K8080" i="2" l="1"/>
  <c r="I8084" i="2" s="1"/>
  <c r="I8086" i="2"/>
  <c r="I8085" i="2"/>
  <c r="I8094" i="2" l="1"/>
  <c r="I8089" i="2"/>
  <c r="I8090" i="2"/>
  <c r="I8095" i="2"/>
  <c r="I8113" i="2" s="1"/>
  <c r="I8093" i="2"/>
  <c r="I8088" i="2"/>
  <c r="L8090" i="2" s="1"/>
  <c r="M8090" i="2" s="1"/>
  <c r="I8097" i="2" l="1"/>
  <c r="I8109" i="2"/>
  <c r="I8111" i="2"/>
  <c r="I8108" i="2"/>
  <c r="J8099" i="2"/>
  <c r="I8107" i="2"/>
  <c r="I8099" i="2"/>
  <c r="I8098" i="2"/>
  <c r="K8099" i="2"/>
  <c r="J8098" i="2"/>
  <c r="J8097" i="2"/>
  <c r="K8097" i="2"/>
  <c r="I8112" i="2"/>
  <c r="K8098" i="2"/>
  <c r="I8101" i="2" l="1"/>
  <c r="J8101" i="2" s="1"/>
  <c r="I8103" i="2" a="1"/>
  <c r="N8104" i="2" l="1"/>
  <c r="N8105" i="2"/>
  <c r="I8103" i="2"/>
  <c r="M8113" i="2"/>
  <c r="M8112" i="2"/>
  <c r="O8105" i="2"/>
  <c r="M8103" i="2"/>
  <c r="O8103" i="2"/>
  <c r="O8104" i="2"/>
  <c r="M8104" i="2"/>
  <c r="M8105" i="2"/>
  <c r="N8103" i="2"/>
  <c r="K8111" i="2" l="1" a="1"/>
  <c r="M8111" i="2"/>
  <c r="K8111" i="2" l="1"/>
  <c r="I8115" i="2" s="1"/>
  <c r="I8117" i="2"/>
  <c r="I8116" i="2"/>
  <c r="I8125" i="2" l="1"/>
  <c r="I8120" i="2"/>
  <c r="I8126" i="2"/>
  <c r="I8144" i="2" s="1"/>
  <c r="I8121" i="2"/>
  <c r="I8119" i="2"/>
  <c r="L8121" i="2" s="1"/>
  <c r="M8121" i="2" s="1"/>
  <c r="I8124" i="2"/>
  <c r="K8130" i="2" l="1"/>
  <c r="I8139" i="2"/>
  <c r="I8129" i="2"/>
  <c r="J8130" i="2"/>
  <c r="I8138" i="2"/>
  <c r="I8128" i="2"/>
  <c r="I8130" i="2"/>
  <c r="I8140" i="2"/>
  <c r="I8142" i="2"/>
  <c r="K8129" i="2"/>
  <c r="J8129" i="2"/>
  <c r="J8128" i="2"/>
  <c r="K8128" i="2"/>
  <c r="I8143" i="2"/>
  <c r="I8134" i="2" l="1" a="1"/>
  <c r="I8132" i="2"/>
  <c r="J8132" i="2" s="1"/>
  <c r="M8135" i="2" l="1"/>
  <c r="M8136" i="2"/>
  <c r="O8135" i="2"/>
  <c r="I8134" i="2"/>
  <c r="M8143" i="2"/>
  <c r="M8144" i="2"/>
  <c r="N8135" i="2"/>
  <c r="M8134" i="2"/>
  <c r="N8136" i="2"/>
  <c r="O8136" i="2"/>
  <c r="O8134" i="2"/>
  <c r="N8134" i="2"/>
  <c r="K8142" i="2" l="1" a="1"/>
  <c r="M8142" i="2"/>
  <c r="I8147" i="2" l="1"/>
  <c r="K8142" i="2"/>
  <c r="I8146" i="2" s="1"/>
  <c r="I8148" i="2"/>
  <c r="I8157" i="2" l="1"/>
  <c r="I8175" i="2" s="1"/>
  <c r="I8152" i="2"/>
  <c r="I8155" i="2"/>
  <c r="I8150" i="2"/>
  <c r="I8156" i="2"/>
  <c r="I8151" i="2"/>
  <c r="I8174" i="2" l="1"/>
  <c r="J8159" i="2"/>
  <c r="J8160" i="2"/>
  <c r="K8159" i="2"/>
  <c r="K8160" i="2"/>
  <c r="I8171" i="2"/>
  <c r="I8170" i="2"/>
  <c r="J8161" i="2"/>
  <c r="K8161" i="2"/>
  <c r="I8159" i="2"/>
  <c r="I8161" i="2"/>
  <c r="I8160" i="2"/>
  <c r="I8169" i="2"/>
  <c r="I8173" i="2"/>
  <c r="L8152" i="2"/>
  <c r="M8152" i="2" s="1"/>
  <c r="I8165" i="2" l="1" a="1"/>
  <c r="I8163" i="2"/>
  <c r="J8163" i="2" s="1"/>
  <c r="O8165" i="2" l="1"/>
  <c r="N8165" i="2"/>
  <c r="M8165" i="2"/>
  <c r="I8165" i="2"/>
  <c r="M8175" i="2"/>
  <c r="M8174" i="2"/>
  <c r="N8166" i="2"/>
  <c r="O8166" i="2"/>
  <c r="O8167" i="2"/>
  <c r="N8167" i="2"/>
  <c r="M8166" i="2"/>
  <c r="M8167" i="2"/>
  <c r="K8173" i="2" l="1" a="1"/>
  <c r="M8173" i="2"/>
  <c r="K8173" i="2" l="1"/>
  <c r="I8177" i="2" s="1"/>
  <c r="I8179" i="2"/>
  <c r="I8178" i="2"/>
  <c r="I8187" i="2" l="1"/>
  <c r="I8182" i="2"/>
  <c r="I8188" i="2"/>
  <c r="I8206" i="2" s="1"/>
  <c r="I8183" i="2"/>
  <c r="I8181" i="2"/>
  <c r="L8183" i="2" s="1"/>
  <c r="M8183" i="2" s="1"/>
  <c r="I8186" i="2"/>
  <c r="I8190" i="2" l="1"/>
  <c r="I8202" i="2"/>
  <c r="I8204" i="2"/>
  <c r="I8201" i="2"/>
  <c r="I8191" i="2"/>
  <c r="J8192" i="2"/>
  <c r="I8192" i="2"/>
  <c r="K8192" i="2"/>
  <c r="I8200" i="2"/>
  <c r="K8190" i="2"/>
  <c r="K8191" i="2"/>
  <c r="J8191" i="2"/>
  <c r="J8190" i="2"/>
  <c r="I8205" i="2"/>
  <c r="I8194" i="2" l="1"/>
  <c r="J8194" i="2" s="1"/>
  <c r="I8196" i="2" a="1"/>
  <c r="O8198" i="2" l="1"/>
  <c r="M8198" i="2"/>
  <c r="N8197" i="2"/>
  <c r="O8196" i="2"/>
  <c r="I8196" i="2"/>
  <c r="M8206" i="2"/>
  <c r="M8205" i="2"/>
  <c r="N8198" i="2"/>
  <c r="O8197" i="2"/>
  <c r="M8197" i="2"/>
  <c r="N8196" i="2"/>
  <c r="M8196" i="2"/>
  <c r="K8204" i="2" l="1" a="1"/>
  <c r="M8204" i="2"/>
  <c r="K8204" i="2" l="1"/>
  <c r="I8208" i="2" s="1"/>
  <c r="I8210" i="2"/>
  <c r="I8209" i="2"/>
  <c r="I8218" i="2" l="1"/>
  <c r="I8213" i="2"/>
  <c r="I8219" i="2"/>
  <c r="I8237" i="2" s="1"/>
  <c r="I8214" i="2"/>
  <c r="I8212" i="2"/>
  <c r="I8217" i="2"/>
  <c r="L8214" i="2" l="1"/>
  <c r="M8214" i="2" s="1"/>
  <c r="K8223" i="2"/>
  <c r="J8223" i="2"/>
  <c r="I8235" i="2"/>
  <c r="I8233" i="2"/>
  <c r="I8231" i="2"/>
  <c r="I8221" i="2"/>
  <c r="I8232" i="2"/>
  <c r="I8223" i="2"/>
  <c r="I8222" i="2"/>
  <c r="J8221" i="2"/>
  <c r="J8222" i="2"/>
  <c r="I8236" i="2"/>
  <c r="K8221" i="2"/>
  <c r="K8222" i="2"/>
  <c r="I8225" i="2" l="1"/>
  <c r="J8225" i="2" s="1"/>
  <c r="I8227" i="2" a="1"/>
  <c r="I8227" i="2" l="1"/>
  <c r="M8236" i="2"/>
  <c r="M8237" i="2"/>
  <c r="O8227" i="2"/>
  <c r="O8229" i="2"/>
  <c r="O8228" i="2"/>
  <c r="N8228" i="2"/>
  <c r="M8227" i="2"/>
  <c r="M8229" i="2"/>
  <c r="N8229" i="2"/>
  <c r="N8227" i="2"/>
  <c r="M8228" i="2"/>
  <c r="K8235" i="2" l="1" a="1"/>
  <c r="M8235" i="2"/>
  <c r="K8235" i="2" l="1"/>
  <c r="I8239" i="2" s="1"/>
  <c r="I8241" i="2"/>
  <c r="I8240" i="2"/>
  <c r="I8244" i="2" l="1"/>
  <c r="I8249" i="2"/>
  <c r="I8250" i="2"/>
  <c r="I8268" i="2" s="1"/>
  <c r="I8245" i="2"/>
  <c r="I8248" i="2"/>
  <c r="I8243" i="2"/>
  <c r="L8245" i="2" s="1"/>
  <c r="M8245" i="2" s="1"/>
  <c r="I8254" i="2" l="1"/>
  <c r="I8252" i="2"/>
  <c r="K8254" i="2"/>
  <c r="I8253" i="2"/>
  <c r="J8254" i="2"/>
  <c r="I8262" i="2"/>
  <c r="I8266" i="2"/>
  <c r="I8263" i="2"/>
  <c r="I8264" i="2"/>
  <c r="I8267" i="2"/>
  <c r="J8252" i="2"/>
  <c r="J8253" i="2"/>
  <c r="K8253" i="2"/>
  <c r="K8252" i="2"/>
  <c r="I8258" i="2" l="1" a="1"/>
  <c r="I8256" i="2"/>
  <c r="J8256" i="2" s="1"/>
  <c r="O8260" i="2" l="1"/>
  <c r="M8259" i="2"/>
  <c r="I8258" i="2"/>
  <c r="M8267" i="2"/>
  <c r="M8268" i="2"/>
  <c r="O8259" i="2"/>
  <c r="O8258" i="2"/>
  <c r="N8260" i="2"/>
  <c r="N8259" i="2"/>
  <c r="M8260" i="2"/>
  <c r="N8258" i="2"/>
  <c r="M8258" i="2"/>
  <c r="K8266" i="2" l="1" a="1"/>
  <c r="M8266" i="2"/>
  <c r="I8271" i="2" l="1"/>
  <c r="K8266" i="2"/>
  <c r="I8270" i="2" s="1"/>
  <c r="I8272" i="2"/>
  <c r="I8281" i="2" l="1"/>
  <c r="I8299" i="2" s="1"/>
  <c r="I8276" i="2"/>
  <c r="I8279" i="2"/>
  <c r="I8274" i="2"/>
  <c r="I8275" i="2"/>
  <c r="I8280" i="2"/>
  <c r="L8276" i="2" l="1"/>
  <c r="M8276" i="2" s="1"/>
  <c r="K8284" i="2"/>
  <c r="J8284" i="2"/>
  <c r="J8283" i="2"/>
  <c r="K8283" i="2"/>
  <c r="I8298" i="2"/>
  <c r="I8283" i="2"/>
  <c r="I8297" i="2"/>
  <c r="I8295" i="2"/>
  <c r="K8285" i="2"/>
  <c r="J8285" i="2"/>
  <c r="I8284" i="2"/>
  <c r="I8293" i="2"/>
  <c r="I8294" i="2"/>
  <c r="I8285" i="2"/>
  <c r="I8287" i="2" l="1"/>
  <c r="J8287" i="2" s="1"/>
  <c r="I8289" i="2" a="1"/>
  <c r="M8289" i="2" l="1"/>
  <c r="M8290" i="2"/>
  <c r="I8289" i="2"/>
  <c r="M8298" i="2"/>
  <c r="M8299" i="2"/>
  <c r="N8291" i="2"/>
  <c r="M8291" i="2"/>
  <c r="N8290" i="2"/>
  <c r="O8290" i="2"/>
  <c r="O8291" i="2"/>
  <c r="O8289" i="2"/>
  <c r="N8289" i="2"/>
  <c r="K8297" i="2" l="1" a="1"/>
  <c r="M8297" i="2"/>
  <c r="K8297" i="2" l="1"/>
  <c r="I8301" i="2" s="1"/>
  <c r="I8305" i="2" s="1"/>
  <c r="I8303" i="2"/>
  <c r="I8307" i="2" s="1"/>
  <c r="I8302" i="2"/>
  <c r="I8306" i="2" s="1"/>
  <c r="L8307" i="2" l="1"/>
  <c r="M830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<sst xmlns="http://schemas.openxmlformats.org/spreadsheetml/2006/main" count="8914" uniqueCount="856">
  <si>
    <t>Iteración</t>
  </si>
  <si>
    <t>xi=</t>
  </si>
  <si>
    <t>zi=</t>
  </si>
  <si>
    <t>j</t>
  </si>
  <si>
    <t xml:space="preserve">Primer paso: </t>
  </si>
  <si>
    <t>Igualarla a 0</t>
  </si>
  <si>
    <t>det(J)=</t>
  </si>
  <si>
    <t>f1=</t>
  </si>
  <si>
    <t>=0</t>
  </si>
  <si>
    <t>J^-1=</t>
  </si>
  <si>
    <t>f2=</t>
  </si>
  <si>
    <t>f1</t>
  </si>
  <si>
    <t>f2</t>
  </si>
  <si>
    <t>df1/dx=</t>
  </si>
  <si>
    <t>d/dx</t>
  </si>
  <si>
    <t>=</t>
  </si>
  <si>
    <t>-</t>
  </si>
  <si>
    <t>df1/dz=</t>
  </si>
  <si>
    <t>d/dz</t>
  </si>
  <si>
    <t>xc</t>
  </si>
  <si>
    <t>df2/dx=</t>
  </si>
  <si>
    <t>yc</t>
  </si>
  <si>
    <t>Ex</t>
  </si>
  <si>
    <t>df2/dz=</t>
  </si>
  <si>
    <t>Ey</t>
  </si>
  <si>
    <t>Max. Error</t>
  </si>
  <si>
    <t>j=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</si>
  <si>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</si>
  <si>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</si>
  <si>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</si>
  <si>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</si>
  <si>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</si>
  <si>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</si>
  <si>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</si>
  <si>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</si>
  <si>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</si>
  <si>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</si>
  <si>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</si>
  <si>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</si>
  <si>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</si>
  <si>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</si>
  <si>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</si>
  <si>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</si>
  <si>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</si>
  <si>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</si>
  <si>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</si>
  <si>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</si>
  <si>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</si>
  <si>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</si>
  <si>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</si>
  <si>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</si>
  <si>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</si>
  <si>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</si>
  <si>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</si>
  <si>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</si>
  <si>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</si>
  <si>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</si>
  <si>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</si>
  <si>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</si>
  <si>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</si>
  <si>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</si>
  <si>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</si>
  <si>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</si>
  <si>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</si>
  <si>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</si>
  <si>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</si>
  <si>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</si>
  <si>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</si>
  <si>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</si>
  <si>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</si>
  <si>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</si>
  <si>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</si>
  <si>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</si>
  <si>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</si>
  <si>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</si>
  <si>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</si>
  <si>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</si>
  <si>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</si>
  <si>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</si>
  <si>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</si>
  <si>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</si>
  <si>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</si>
  <si>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</si>
  <si>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</si>
  <si>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</si>
  <si>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</si>
  <si>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</si>
  <si>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</si>
  <si>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</si>
  <si>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</si>
  <si>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</si>
  <si>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</si>
  <si>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</si>
  <si>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yi=</t>
  </si>
  <si>
    <t>tol=</t>
  </si>
  <si>
    <t>f3=</t>
  </si>
  <si>
    <t>df1/dy=</t>
  </si>
  <si>
    <t>d/dy</t>
  </si>
  <si>
    <t>d</t>
  </si>
  <si>
    <t>xc=</t>
  </si>
  <si>
    <t>yc=</t>
  </si>
  <si>
    <t>zc=</t>
  </si>
  <si>
    <t>df2/dy=</t>
  </si>
  <si>
    <t>Ez</t>
  </si>
  <si>
    <t>df3/dx=</t>
  </si>
  <si>
    <t>df3/dy=</t>
  </si>
  <si>
    <t>df3/dz=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</si>
  <si>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</si>
  <si>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</si>
  <si>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</si>
  <si>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</si>
  <si>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</si>
  <si>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</si>
  <si>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</si>
  <si>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</si>
  <si>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</si>
  <si>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</si>
  <si>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</si>
  <si>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</si>
  <si>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</si>
  <si>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</si>
  <si>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</si>
  <si>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</si>
  <si>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</si>
  <si>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</si>
  <si>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</si>
  <si>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</si>
  <si>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</si>
  <si>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</si>
  <si>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</si>
  <si>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</si>
  <si>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</si>
  <si>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</si>
  <si>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</si>
  <si>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</si>
  <si>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</si>
  <si>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</si>
  <si>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</si>
  <si>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</si>
  <si>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</si>
  <si>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</si>
  <si>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</si>
  <si>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</si>
  <si>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</si>
  <si>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</si>
  <si>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</si>
  <si>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</si>
  <si>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</si>
  <si>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</si>
  <si>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</si>
  <si>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</si>
  <si>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</si>
  <si>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</si>
  <si>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</si>
  <si>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</si>
  <si>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</si>
  <si>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</si>
  <si>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</si>
  <si>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</si>
  <si>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</si>
  <si>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</si>
  <si>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</si>
  <si>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</si>
  <si>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</si>
  <si>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</si>
  <si>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</si>
  <si>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</si>
  <si>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</si>
  <si>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</si>
  <si>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</si>
  <si>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</si>
  <si>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</si>
  <si>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</si>
  <si>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</si>
  <si>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</si>
  <si>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</si>
  <si>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</si>
  <si>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</si>
  <si>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</si>
  <si>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</si>
  <si>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</si>
  <si>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</si>
  <si>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</si>
  <si>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</si>
  <si>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</si>
  <si>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</si>
  <si>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</si>
  <si>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</si>
  <si>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</si>
  <si>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</si>
  <si>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</si>
  <si>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</si>
  <si>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</si>
  <si>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</si>
  <si>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</si>
  <si>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</si>
  <si>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</si>
  <si>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</si>
  <si>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</si>
  <si>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</si>
  <si>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</si>
  <si>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</si>
  <si>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</si>
  <si>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</si>
  <si>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</si>
  <si>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</si>
  <si>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</si>
  <si>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</si>
  <si>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</si>
  <si>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</si>
  <si>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</si>
  <si>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</si>
  <si>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</si>
  <si>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</si>
  <si>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</si>
  <si>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</si>
  <si>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</si>
  <si>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</si>
  <si>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</si>
  <si>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</si>
  <si>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</si>
  <si>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</si>
  <si>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</si>
  <si>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</si>
  <si>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</si>
  <si>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</si>
  <si>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</si>
  <si>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</si>
  <si>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</si>
  <si>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</si>
  <si>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</si>
  <si>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</si>
  <si>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</si>
  <si>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</si>
  <si>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</si>
  <si>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</si>
  <si>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</si>
  <si>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</si>
  <si>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</si>
  <si>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</si>
  <si>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</si>
  <si>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</si>
  <si>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</si>
  <si>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</si>
  <si>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</si>
  <si>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</si>
  <si>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</si>
  <si>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</si>
  <si>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</si>
  <si>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</si>
  <si>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</si>
  <si>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</si>
  <si>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</si>
  <si>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</si>
  <si>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</si>
  <si>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</si>
  <si>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</si>
  <si>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</si>
  <si>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</si>
  <si>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</si>
  <si>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</si>
  <si>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</si>
  <si>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</si>
  <si>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</si>
  <si>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</si>
  <si>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</si>
  <si>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</si>
  <si>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</si>
  <si>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</si>
  <si>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</si>
  <si>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</si>
  <si>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</si>
  <si>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</si>
  <si>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</si>
  <si>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</si>
  <si>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</si>
  <si>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</si>
  <si>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</si>
  <si>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</si>
  <si>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</si>
  <si>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</si>
  <si>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</si>
  <si>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</si>
  <si>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</si>
  <si>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</si>
  <si>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</si>
  <si>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</si>
  <si>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</si>
  <si>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</si>
  <si>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</si>
  <si>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</si>
  <si>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</si>
  <si>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</si>
  <si>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</si>
  <si>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</si>
  <si>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</si>
  <si>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</si>
  <si>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</si>
  <si>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</si>
  <si>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</si>
  <si>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</si>
  <si>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</si>
  <si>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</si>
  <si>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</si>
  <si>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</si>
  <si>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</si>
  <si>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</si>
  <si>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</si>
  <si>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</si>
  <si>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</si>
  <si>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</si>
  <si>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</si>
  <si>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</si>
  <si>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</si>
  <si>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</si>
  <si>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</si>
  <si>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</si>
  <si>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</si>
  <si>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</si>
  <si>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</si>
  <si>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</si>
  <si>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</si>
  <si>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</si>
  <si>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</si>
  <si>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</si>
  <si>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</si>
  <si>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</si>
  <si>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</si>
  <si>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</si>
  <si>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</si>
  <si>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</si>
  <si>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</si>
  <si>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</si>
  <si>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</si>
  <si>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</si>
  <si>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</si>
  <si>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</si>
  <si>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</si>
  <si>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</si>
  <si>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</si>
  <si>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</si>
  <si>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</si>
  <si>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</si>
  <si>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</si>
  <si>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</si>
  <si>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</si>
  <si>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</si>
  <si>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</si>
  <si>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</si>
  <si>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</si>
  <si>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</si>
  <si>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</si>
  <si>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</si>
  <si>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</si>
  <si>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</si>
  <si>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</si>
  <si>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</si>
  <si>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</si>
  <si>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</si>
  <si>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</si>
  <si>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</si>
  <si>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</si>
  <si>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</si>
  <si>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</si>
  <si>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</si>
  <si>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</si>
  <si>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</si>
  <si>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</si>
  <si>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</si>
  <si>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</si>
  <si>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</si>
  <si>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</si>
  <si>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</si>
  <si>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</si>
  <si>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</si>
  <si>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</si>
  <si>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</si>
  <si>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</si>
  <si>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</si>
  <si>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</si>
  <si>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</si>
  <si>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</si>
  <si>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</si>
  <si>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</si>
  <si>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</si>
  <si>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</si>
  <si>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</si>
  <si>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</si>
  <si>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</si>
  <si>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</si>
  <si>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</si>
  <si>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</si>
  <si>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</si>
  <si>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</si>
  <si>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</si>
  <si>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</si>
  <si>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</si>
  <si>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</si>
  <si>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</si>
  <si>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</si>
  <si>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</si>
  <si>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</si>
  <si>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</si>
  <si>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</si>
  <si>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</si>
  <si>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</si>
  <si>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</si>
  <si>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</si>
  <si>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</si>
  <si>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</si>
  <si>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</si>
  <si>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</si>
  <si>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</si>
  <si>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</si>
  <si>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</si>
  <si>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</si>
  <si>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</si>
  <si>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</si>
  <si>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</si>
  <si>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</si>
  <si>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</si>
  <si>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</si>
  <si>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</si>
  <si>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</si>
  <si>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</si>
  <si>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</si>
  <si>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</si>
  <si>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</si>
  <si>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</si>
  <si>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</si>
  <si>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</si>
  <si>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</si>
  <si>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</si>
  <si>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</si>
  <si>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</si>
  <si>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</si>
  <si>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</si>
  <si>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</si>
  <si>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</si>
  <si>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</si>
  <si>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</si>
  <si>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</si>
  <si>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</si>
  <si>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</si>
  <si>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</si>
  <si>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</si>
  <si>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</si>
  <si>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</si>
  <si>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</si>
  <si>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</si>
  <si>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</si>
  <si>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</si>
  <si>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</si>
  <si>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</si>
  <si>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</si>
  <si>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</si>
  <si>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</si>
  <si>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</si>
  <si>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</si>
  <si>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</si>
  <si>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</si>
  <si>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</si>
  <si>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</si>
  <si>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</si>
  <si>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</si>
  <si>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</si>
  <si>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</si>
  <si>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</si>
  <si>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</si>
  <si>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</si>
  <si>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</si>
  <si>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</si>
  <si>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</si>
  <si>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</si>
  <si>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</si>
  <si>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</si>
  <si>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</si>
  <si>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</si>
  <si>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</si>
  <si>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</si>
  <si>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</si>
  <si>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</si>
  <si>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</si>
  <si>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</si>
  <si>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</si>
  <si>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</si>
  <si>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</si>
  <si>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</si>
  <si>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</si>
  <si>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</si>
  <si>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</si>
  <si>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</si>
  <si>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</si>
  <si>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</si>
  <si>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</si>
  <si>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</si>
  <si>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</si>
  <si>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</si>
  <si>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</si>
  <si>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</si>
  <si>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</si>
  <si>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</si>
  <si>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</si>
  <si>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</si>
  <si>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</si>
  <si>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</si>
  <si>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</si>
  <si>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</si>
  <si>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</si>
  <si>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</si>
  <si>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</si>
  <si>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</si>
  <si>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</si>
  <si>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</si>
  <si>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</si>
  <si>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</si>
  <si>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</si>
  <si>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</si>
  <si>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</si>
  <si>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</si>
  <si>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</si>
  <si>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</si>
  <si>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</si>
  <si>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</si>
  <si>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</si>
  <si>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</si>
  <si>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</si>
  <si>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</si>
  <si>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</si>
  <si>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</si>
  <si>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</si>
  <si>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</si>
  <si>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</si>
  <si>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</si>
  <si>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</si>
  <si>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</si>
  <si>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</si>
  <si>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</si>
  <si>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</si>
  <si>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</si>
  <si>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</si>
  <si>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</si>
  <si>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</si>
  <si>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</si>
  <si>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</si>
  <si>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</si>
  <si>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</si>
  <si>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</si>
  <si>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</si>
  <si>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</si>
  <si>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</si>
  <si>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</si>
  <si>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</si>
  <si>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</si>
  <si>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</si>
  <si>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</si>
  <si>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</si>
  <si>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</si>
  <si>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</si>
  <si>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</si>
  <si>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</si>
  <si>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</si>
  <si>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</si>
  <si>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</si>
  <si>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</si>
  <si>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</si>
  <si>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</si>
  <si>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</si>
  <si>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</si>
  <si>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</si>
  <si>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</si>
  <si>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</si>
  <si>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</si>
  <si>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</si>
  <si>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</si>
  <si>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</si>
  <si>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</si>
  <si>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</si>
  <si>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</si>
  <si>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</si>
  <si>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</si>
  <si>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</si>
  <si>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</si>
  <si>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</si>
  <si>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</si>
  <si>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</si>
  <si>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</si>
  <si>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</si>
  <si>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</si>
  <si>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</si>
  <si>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</si>
  <si>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</si>
  <si>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</si>
  <si>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</si>
  <si>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</si>
  <si>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</si>
  <si>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</si>
  <si>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</si>
  <si>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</si>
  <si>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</si>
  <si>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</si>
  <si>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</si>
  <si>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</si>
  <si>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</si>
  <si>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</si>
  <si>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</si>
  <si>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</si>
  <si>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</si>
  <si>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</si>
  <si>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</si>
  <si>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</si>
  <si>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</si>
  <si>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</si>
  <si>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</si>
  <si>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</si>
  <si>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</si>
  <si>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</si>
  <si>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</si>
  <si>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</si>
  <si>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</si>
  <si>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</si>
  <si>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</si>
  <si>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</si>
  <si>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</si>
  <si>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</si>
  <si>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</si>
  <si>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</si>
  <si>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</si>
  <si>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</si>
  <si>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</si>
  <si>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</si>
  <si>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</si>
  <si>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</si>
  <si>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</si>
  <si>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</si>
  <si>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</si>
  <si>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</si>
  <si>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</si>
  <si>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</si>
  <si>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</si>
  <si>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</si>
  <si>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</si>
  <si>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</si>
  <si>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</si>
  <si>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</si>
  <si>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</si>
  <si>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</si>
  <si>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</si>
  <si>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</si>
  <si>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</si>
  <si>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</si>
  <si>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</si>
  <si>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</si>
  <si>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</si>
  <si>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</si>
  <si>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</si>
  <si>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</si>
  <si>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</si>
  <si>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</si>
  <si>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</si>
  <si>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</si>
  <si>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</si>
  <si>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</si>
  <si>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</si>
  <si>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</si>
  <si>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</si>
  <si>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</si>
  <si>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</si>
  <si>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</si>
  <si>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</si>
  <si>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</si>
  <si>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</si>
  <si>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</si>
  <si>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</si>
  <si>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</si>
  <si>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</si>
  <si>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</si>
  <si>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</si>
  <si>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</si>
  <si>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</si>
  <si>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</si>
  <si>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</si>
  <si>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</si>
  <si>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</si>
  <si>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</si>
  <si>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</si>
  <si>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</si>
  <si>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</si>
  <si>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</si>
  <si>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</si>
  <si>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</si>
  <si>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</si>
  <si>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</si>
  <si>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</si>
  <si>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</si>
  <si>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</si>
  <si>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</si>
  <si>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</si>
  <si>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</si>
  <si>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</si>
  <si>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</si>
  <si>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</si>
  <si>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</si>
  <si>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</si>
  <si>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</si>
  <si>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</si>
  <si>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</si>
  <si>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</si>
  <si>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</si>
  <si>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</si>
  <si>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</si>
  <si>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</si>
  <si>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</si>
  <si>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</si>
  <si>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</si>
  <si>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</si>
  <si>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</si>
  <si>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</si>
  <si>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</si>
  <si>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</si>
  <si>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</si>
  <si>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</si>
  <si>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</si>
  <si>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</si>
  <si>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</si>
  <si>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</si>
  <si>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</si>
  <si>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</si>
  <si>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</si>
  <si>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</si>
  <si>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</si>
  <si>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</si>
  <si>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</si>
  <si>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</si>
  <si>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</si>
  <si>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</si>
  <si>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</si>
  <si>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</si>
  <si>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</si>
  <si>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f701</t>
  </si>
  <si>
    <t>f702</t>
  </si>
  <si>
    <t>f703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</si>
  <si>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</si>
  <si>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</si>
  <si>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</si>
  <si>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</si>
  <si>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</si>
  <si>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</si>
  <si>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</si>
  <si>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</si>
  <si>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</si>
  <si>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</si>
  <si>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</si>
  <si>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</si>
  <si>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</si>
  <si>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</si>
  <si>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</si>
  <si>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</si>
  <si>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</si>
  <si>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</si>
  <si>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</si>
  <si>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</si>
  <si>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</si>
  <si>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</si>
  <si>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</si>
  <si>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</si>
  <si>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</si>
  <si>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</si>
  <si>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</si>
  <si>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</si>
  <si>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</si>
  <si>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</si>
  <si>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</si>
  <si>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</si>
  <si>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</si>
  <si>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</si>
  <si>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</si>
  <si>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</si>
  <si>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</si>
  <si>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</si>
  <si>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</si>
  <si>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</si>
  <si>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</si>
  <si>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</si>
  <si>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</si>
  <si>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</si>
  <si>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</si>
  <si>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</si>
  <si>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</si>
  <si>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</si>
  <si>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</si>
  <si>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</si>
  <si>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</si>
  <si>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</si>
  <si>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</si>
  <si>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</si>
  <si>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</si>
  <si>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</si>
  <si>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</si>
  <si>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</si>
  <si>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</si>
  <si>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</si>
  <si>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</si>
  <si>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</si>
  <si>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</si>
  <si>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</si>
  <si>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</si>
  <si>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</si>
  <si>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</si>
  <si>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</si>
  <si>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</si>
  <si>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</si>
  <si>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</si>
  <si>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</si>
  <si>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</si>
  <si>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</si>
  <si>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</si>
  <si>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</si>
  <si>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</si>
  <si>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</si>
  <si>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</si>
  <si>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</si>
  <si>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</si>
  <si>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</si>
  <si>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</si>
  <si>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</si>
  <si>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</si>
  <si>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</si>
  <si>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</si>
  <si>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</si>
  <si>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</si>
  <si>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</si>
  <si>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</si>
  <si>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</si>
  <si>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</si>
  <si>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</si>
  <si>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</si>
  <si>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</si>
  <si>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</si>
  <si>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f801</t>
  </si>
  <si>
    <t>wi=</t>
  </si>
  <si>
    <t>det(j)=</t>
  </si>
  <si>
    <t>tol</t>
  </si>
  <si>
    <t>df1/dw=</t>
  </si>
  <si>
    <t>wc=</t>
  </si>
  <si>
    <t>df2/dw=</t>
  </si>
  <si>
    <t>Ew=</t>
  </si>
  <si>
    <t>Ex=</t>
  </si>
  <si>
    <t>Ey=</t>
  </si>
  <si>
    <t>Ez=</t>
  </si>
  <si>
    <t>df3/dw=</t>
  </si>
  <si>
    <t>df4/dw=</t>
  </si>
  <si>
    <t>df4/dx=</t>
  </si>
  <si>
    <t>df4/dy=</t>
  </si>
  <si>
    <t>df4/dz=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</si>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</sst>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18" Type="http://schemas.openxmlformats.org/officeDocument/2006/relationships/image" Target="../media/image39.png"/><Relationship Id="rId3" Type="http://schemas.openxmlformats.org/officeDocument/2006/relationships/image" Target="../media/image24.png"/><Relationship Id="rId21" Type="http://schemas.openxmlformats.org/officeDocument/2006/relationships/image" Target="../media/image42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17" Type="http://schemas.openxmlformats.org/officeDocument/2006/relationships/image" Target="../media/image38.png"/><Relationship Id="rId2" Type="http://schemas.openxmlformats.org/officeDocument/2006/relationships/image" Target="../media/image23.png"/><Relationship Id="rId16" Type="http://schemas.openxmlformats.org/officeDocument/2006/relationships/image" Target="../media/image37.png"/><Relationship Id="rId20" Type="http://schemas.openxmlformats.org/officeDocument/2006/relationships/image" Target="../media/image41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5" Type="http://schemas.openxmlformats.org/officeDocument/2006/relationships/image" Target="../media/image36.png"/><Relationship Id="rId10" Type="http://schemas.openxmlformats.org/officeDocument/2006/relationships/image" Target="../media/image31.png"/><Relationship Id="rId19" Type="http://schemas.openxmlformats.org/officeDocument/2006/relationships/image" Target="../media/image40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9</xdr:col>
      <xdr:colOff>11843</xdr:colOff>
      <xdr:row>66</xdr:row>
      <xdr:rowOff>36576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B397E5-44A2-AD5A-186A-833D53F9B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0"/>
          <a:ext cx="6857143" cy="121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6</xdr:col>
      <xdr:colOff>47122</xdr:colOff>
      <xdr:row>7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13803A-B332-4B81-8988-E2F8D55A8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075"/>
          <a:ext cx="4069847" cy="1104900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539750</xdr:colOff>
      <xdr:row>15</xdr:row>
      <xdr:rowOff>114300</xdr:rowOff>
    </xdr:from>
    <xdr:to>
      <xdr:col>4</xdr:col>
      <xdr:colOff>38349</xdr:colOff>
      <xdr:row>17</xdr:row>
      <xdr:rowOff>82597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E21A88-ADBC-4C2C-8E75-191810E24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4925" y="2828925"/>
          <a:ext cx="1781424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18</xdr:row>
      <xdr:rowOff>114300</xdr:rowOff>
    </xdr:from>
    <xdr:to>
      <xdr:col>3</xdr:col>
      <xdr:colOff>701924</xdr:colOff>
      <xdr:row>20</xdr:row>
      <xdr:rowOff>85772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5D1094F-BD60-4B31-9213-B93A8528A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6500" y="3371850"/>
          <a:ext cx="1781424" cy="330247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15</xdr:row>
      <xdr:rowOff>158750</xdr:rowOff>
    </xdr:from>
    <xdr:to>
      <xdr:col>6</xdr:col>
      <xdr:colOff>295404</xdr:colOff>
      <xdr:row>17</xdr:row>
      <xdr:rowOff>57186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522197-FA62-4CAD-948F-4058E366A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90900" y="2876550"/>
          <a:ext cx="920879" cy="257211"/>
        </a:xfrm>
        <a:prstGeom prst="rect">
          <a:avLst/>
        </a:prstGeom>
      </xdr:spPr>
    </xdr:pic>
    <xdr:clientData/>
  </xdr:twoCellAnchor>
  <xdr:twoCellAnchor editAs="oneCell">
    <xdr:from>
      <xdr:col>5</xdr:col>
      <xdr:colOff>6350</xdr:colOff>
      <xdr:row>18</xdr:row>
      <xdr:rowOff>92075</xdr:rowOff>
    </xdr:from>
    <xdr:to>
      <xdr:col>6</xdr:col>
      <xdr:colOff>581196</xdr:colOff>
      <xdr:row>20</xdr:row>
      <xdr:rowOff>44506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E0AF8E5-4B18-4DD7-97EC-3D9344F7B3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25"/>
        <a:stretch/>
      </xdr:blipFill>
      <xdr:spPr>
        <a:xfrm>
          <a:off x="3371850" y="3349625"/>
          <a:ext cx="1225721" cy="317556"/>
        </a:xfrm>
        <a:prstGeom prst="rect">
          <a:avLst/>
        </a:prstGeom>
      </xdr:spPr>
    </xdr:pic>
    <xdr:clientData/>
  </xdr:twoCellAnchor>
  <xdr:twoCellAnchor editAs="oneCell">
    <xdr:from>
      <xdr:col>1</xdr:col>
      <xdr:colOff>415925</xdr:colOff>
      <xdr:row>20</xdr:row>
      <xdr:rowOff>133350</xdr:rowOff>
    </xdr:from>
    <xdr:to>
      <xdr:col>3</xdr:col>
      <xdr:colOff>752475</xdr:colOff>
      <xdr:row>22</xdr:row>
      <xdr:rowOff>76943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A4E1B64-0089-4955-8B8A-0E18540B8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7925" y="3752850"/>
          <a:ext cx="1857375" cy="305543"/>
        </a:xfrm>
        <a:prstGeom prst="rect">
          <a:avLst/>
        </a:prstGeom>
      </xdr:spPr>
    </xdr:pic>
    <xdr:clientData/>
  </xdr:twoCellAnchor>
  <xdr:twoCellAnchor editAs="oneCell">
    <xdr:from>
      <xdr:col>1</xdr:col>
      <xdr:colOff>425450</xdr:colOff>
      <xdr:row>23</xdr:row>
      <xdr:rowOff>149225</xdr:rowOff>
    </xdr:from>
    <xdr:to>
      <xdr:col>4</xdr:col>
      <xdr:colOff>0</xdr:colOff>
      <xdr:row>25</xdr:row>
      <xdr:rowOff>95993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08984B8-6693-40F0-88B1-BCFFE491D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0625" y="4311650"/>
          <a:ext cx="1857375" cy="30871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23</xdr:row>
      <xdr:rowOff>104775</xdr:rowOff>
    </xdr:from>
    <xdr:to>
      <xdr:col>6</xdr:col>
      <xdr:colOff>463706</xdr:colOff>
      <xdr:row>25</xdr:row>
      <xdr:rowOff>47668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B4BCB7C-A1AA-487E-933C-FE421AB5C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68675" y="4264025"/>
          <a:ext cx="1117756" cy="304843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20</xdr:row>
      <xdr:rowOff>104775</xdr:rowOff>
    </xdr:from>
    <xdr:to>
      <xdr:col>7</xdr:col>
      <xdr:colOff>282810</xdr:colOff>
      <xdr:row>22</xdr:row>
      <xdr:rowOff>28615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4B9C1A4-39AC-4977-8788-117C17D48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81375" y="3721100"/>
          <a:ext cx="1682985" cy="285790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406400</xdr:colOff>
      <xdr:row>27</xdr:row>
      <xdr:rowOff>63500</xdr:rowOff>
    </xdr:from>
    <xdr:to>
      <xdr:col>2</xdr:col>
      <xdr:colOff>568454</xdr:colOff>
      <xdr:row>28</xdr:row>
      <xdr:rowOff>142911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BA338B2-0319-48D5-A1FC-077E10816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1575" y="4953000"/>
          <a:ext cx="920879" cy="254036"/>
        </a:xfrm>
        <a:prstGeom prst="rect">
          <a:avLst/>
        </a:prstGeom>
      </xdr:spPr>
    </xdr:pic>
    <xdr:clientData/>
  </xdr:twoCellAnchor>
  <xdr:twoCellAnchor editAs="oneCell">
    <xdr:from>
      <xdr:col>3</xdr:col>
      <xdr:colOff>663575</xdr:colOff>
      <xdr:row>26</xdr:row>
      <xdr:rowOff>152400</xdr:rowOff>
    </xdr:from>
    <xdr:to>
      <xdr:col>6</xdr:col>
      <xdr:colOff>162096</xdr:colOff>
      <xdr:row>28</xdr:row>
      <xdr:rowOff>104831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867CE49-80BE-4426-8158-045220E20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25"/>
        <a:stretch/>
      </xdr:blipFill>
      <xdr:spPr>
        <a:xfrm>
          <a:off x="2949575" y="4857750"/>
          <a:ext cx="1228896" cy="311206"/>
        </a:xfrm>
        <a:prstGeom prst="rect">
          <a:avLst/>
        </a:prstGeom>
      </xdr:spPr>
    </xdr:pic>
    <xdr:clientData/>
  </xdr:twoCellAnchor>
  <xdr:twoCellAnchor editAs="oneCell">
    <xdr:from>
      <xdr:col>1</xdr:col>
      <xdr:colOff>92075</xdr:colOff>
      <xdr:row>29</xdr:row>
      <xdr:rowOff>6350</xdr:rowOff>
    </xdr:from>
    <xdr:to>
      <xdr:col>3</xdr:col>
      <xdr:colOff>215900</xdr:colOff>
      <xdr:row>30</xdr:row>
      <xdr:rowOff>107533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82EAE4C-F8CB-463C-9F11-8C3744E49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4075" y="5257800"/>
          <a:ext cx="1651000" cy="275808"/>
        </a:xfrm>
        <a:prstGeom prst="rect">
          <a:avLst/>
        </a:prstGeom>
      </xdr:spPr>
    </xdr:pic>
    <xdr:clientData/>
  </xdr:twoCellAnchor>
  <xdr:twoCellAnchor editAs="oneCell">
    <xdr:from>
      <xdr:col>3</xdr:col>
      <xdr:colOff>654050</xdr:colOff>
      <xdr:row>28</xdr:row>
      <xdr:rowOff>152400</xdr:rowOff>
    </xdr:from>
    <xdr:to>
      <xdr:col>6</xdr:col>
      <xdr:colOff>158750</xdr:colOff>
      <xdr:row>30</xdr:row>
      <xdr:rowOff>126294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F77EC96-474E-4494-AE16-45DE2AC0D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43225" y="5219700"/>
          <a:ext cx="1238250" cy="332669"/>
        </a:xfrm>
        <a:prstGeom prst="rect">
          <a:avLst/>
        </a:prstGeom>
      </xdr:spPr>
    </xdr:pic>
    <xdr:clientData/>
  </xdr:twoCellAnchor>
  <xdr:twoCellAnchor editAs="oneCell">
    <xdr:from>
      <xdr:col>1</xdr:col>
      <xdr:colOff>98425</xdr:colOff>
      <xdr:row>10</xdr:row>
      <xdr:rowOff>0</xdr:rowOff>
    </xdr:from>
    <xdr:to>
      <xdr:col>3</xdr:col>
      <xdr:colOff>359024</xdr:colOff>
      <xdr:row>11</xdr:row>
      <xdr:rowOff>152447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8E41CBE-4DEE-41A8-B83A-01E766529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600" y="1809750"/>
          <a:ext cx="1781424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3</xdr:col>
      <xdr:colOff>333375</xdr:colOff>
      <xdr:row>13</xdr:row>
      <xdr:rowOff>121393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3E0C850-3034-4F97-88A6-2B8ED6C60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171700"/>
          <a:ext cx="1854200" cy="3055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2781300" cy="1458090"/>
    <xdr:pic>
      <xdr:nvPicPr>
        <xdr:cNvPr id="2" name="Imagen 1">
          <a:extLst>
            <a:ext uri="{FF2B5EF4-FFF2-40B4-BE49-F238E27FC236}">
              <a16:creationId xmlns:a16="http://schemas.microsoft.com/office/drawing/2014/main" id="{DE774FC1-701E-4EE6-81B4-94BE632C0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781300" cy="1458090"/>
        </a:xfrm>
        <a:prstGeom prst="rect">
          <a:avLst/>
        </a:prstGeom>
      </xdr:spPr>
    </xdr:pic>
    <xdr:clientData/>
  </xdr:oneCellAnchor>
  <xdr:oneCellAnchor>
    <xdr:from>
      <xdr:col>1</xdr:col>
      <xdr:colOff>86916</xdr:colOff>
      <xdr:row>9</xdr:row>
      <xdr:rowOff>68659</xdr:rowOff>
    </xdr:from>
    <xdr:ext cx="1946548" cy="322308"/>
    <xdr:pic>
      <xdr:nvPicPr>
        <xdr:cNvPr id="3" name="Imagen 2">
          <a:extLst>
            <a:ext uri="{FF2B5EF4-FFF2-40B4-BE49-F238E27FC236}">
              <a16:creationId xmlns:a16="http://schemas.microsoft.com/office/drawing/2014/main" id="{5E6AF8A6-30B7-4674-822B-261395D4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741" y="1694259"/>
          <a:ext cx="1946548" cy="322308"/>
        </a:xfrm>
        <a:prstGeom prst="rect">
          <a:avLst/>
        </a:prstGeom>
      </xdr:spPr>
    </xdr:pic>
    <xdr:clientData/>
  </xdr:oneCellAnchor>
  <xdr:oneCellAnchor>
    <xdr:from>
      <xdr:col>1</xdr:col>
      <xdr:colOff>18256</xdr:colOff>
      <xdr:row>11</xdr:row>
      <xdr:rowOff>20638</xdr:rowOff>
    </xdr:from>
    <xdr:ext cx="1524213" cy="474727"/>
    <xdr:pic>
      <xdr:nvPicPr>
        <xdr:cNvPr id="4" name="Imagen 3">
          <a:extLst>
            <a:ext uri="{FF2B5EF4-FFF2-40B4-BE49-F238E27FC236}">
              <a16:creationId xmlns:a16="http://schemas.microsoft.com/office/drawing/2014/main" id="{FD56BA03-B1D5-4F57-9414-4A68630A7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0256" y="2011363"/>
          <a:ext cx="1524213" cy="474727"/>
        </a:xfrm>
        <a:prstGeom prst="rect">
          <a:avLst/>
        </a:prstGeom>
      </xdr:spPr>
    </xdr:pic>
    <xdr:clientData/>
  </xdr:oneCellAnchor>
  <xdr:oneCellAnchor>
    <xdr:from>
      <xdr:col>1</xdr:col>
      <xdr:colOff>23812</xdr:colOff>
      <xdr:row>13</xdr:row>
      <xdr:rowOff>136922</xdr:rowOff>
    </xdr:from>
    <xdr:ext cx="1565494" cy="309606"/>
    <xdr:pic>
      <xdr:nvPicPr>
        <xdr:cNvPr id="5" name="Imagen 4">
          <a:extLst>
            <a:ext uri="{FF2B5EF4-FFF2-40B4-BE49-F238E27FC236}">
              <a16:creationId xmlns:a16="http://schemas.microsoft.com/office/drawing/2014/main" id="{D8A700E0-14BA-4B59-8337-B41332D16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8987" y="2492772"/>
          <a:ext cx="1565494" cy="309606"/>
        </a:xfrm>
        <a:prstGeom prst="rect">
          <a:avLst/>
        </a:prstGeom>
      </xdr:spPr>
    </xdr:pic>
    <xdr:clientData/>
  </xdr:oneCellAnchor>
  <xdr:oneCellAnchor>
    <xdr:from>
      <xdr:col>1</xdr:col>
      <xdr:colOff>327421</xdr:colOff>
      <xdr:row>15</xdr:row>
      <xdr:rowOff>128191</xdr:rowOff>
    </xdr:from>
    <xdr:ext cx="1946548" cy="331832"/>
    <xdr:pic>
      <xdr:nvPicPr>
        <xdr:cNvPr id="6" name="Imagen 5">
          <a:extLst>
            <a:ext uri="{FF2B5EF4-FFF2-40B4-BE49-F238E27FC236}">
              <a16:creationId xmlns:a16="http://schemas.microsoft.com/office/drawing/2014/main" id="{2ABC9715-8DF3-4D0F-B671-61537CCE8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596" y="2839641"/>
          <a:ext cx="1946548" cy="331832"/>
        </a:xfrm>
        <a:prstGeom prst="rect">
          <a:avLst/>
        </a:prstGeom>
      </xdr:spPr>
    </xdr:pic>
    <xdr:clientData/>
  </xdr:oneCellAnchor>
  <xdr:oneCellAnchor>
    <xdr:from>
      <xdr:col>1</xdr:col>
      <xdr:colOff>363141</xdr:colOff>
      <xdr:row>18</xdr:row>
      <xdr:rowOff>95249</xdr:rowOff>
    </xdr:from>
    <xdr:ext cx="1943373" cy="335008"/>
    <xdr:pic>
      <xdr:nvPicPr>
        <xdr:cNvPr id="7" name="Imagen 6">
          <a:extLst>
            <a:ext uri="{FF2B5EF4-FFF2-40B4-BE49-F238E27FC236}">
              <a16:creationId xmlns:a16="http://schemas.microsoft.com/office/drawing/2014/main" id="{4EA16D30-64F7-4B21-85DD-9CAECAD38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5141" y="3352799"/>
          <a:ext cx="1943373" cy="335008"/>
        </a:xfrm>
        <a:prstGeom prst="rect">
          <a:avLst/>
        </a:prstGeom>
      </xdr:spPr>
    </xdr:pic>
    <xdr:clientData/>
  </xdr:oneCellAnchor>
  <xdr:oneCellAnchor>
    <xdr:from>
      <xdr:col>1</xdr:col>
      <xdr:colOff>339328</xdr:colOff>
      <xdr:row>21</xdr:row>
      <xdr:rowOff>71438</xdr:rowOff>
    </xdr:from>
    <xdr:ext cx="1940198" cy="331833"/>
    <xdr:pic>
      <xdr:nvPicPr>
        <xdr:cNvPr id="8" name="Imagen 7">
          <a:extLst>
            <a:ext uri="{FF2B5EF4-FFF2-40B4-BE49-F238E27FC236}">
              <a16:creationId xmlns:a16="http://schemas.microsoft.com/office/drawing/2014/main" id="{D9355C92-34E1-4A17-B0B8-78C3CC257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153" y="3868738"/>
          <a:ext cx="1940198" cy="331833"/>
        </a:xfrm>
        <a:prstGeom prst="rect">
          <a:avLst/>
        </a:prstGeom>
      </xdr:spPr>
    </xdr:pic>
    <xdr:clientData/>
  </xdr:oneCellAnchor>
  <xdr:oneCellAnchor>
    <xdr:from>
      <xdr:col>1</xdr:col>
      <xdr:colOff>449659</xdr:colOff>
      <xdr:row>24</xdr:row>
      <xdr:rowOff>74614</xdr:rowOff>
    </xdr:from>
    <xdr:ext cx="1524213" cy="480284"/>
    <xdr:pic>
      <xdr:nvPicPr>
        <xdr:cNvPr id="9" name="Imagen 8">
          <a:extLst>
            <a:ext uri="{FF2B5EF4-FFF2-40B4-BE49-F238E27FC236}">
              <a16:creationId xmlns:a16="http://schemas.microsoft.com/office/drawing/2014/main" id="{70079798-2507-4433-8084-406AC6EF2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8484" y="4418014"/>
          <a:ext cx="1524213" cy="480284"/>
        </a:xfrm>
        <a:prstGeom prst="rect">
          <a:avLst/>
        </a:prstGeom>
      </xdr:spPr>
    </xdr:pic>
    <xdr:clientData/>
  </xdr:oneCellAnchor>
  <xdr:oneCellAnchor>
    <xdr:from>
      <xdr:col>1</xdr:col>
      <xdr:colOff>417116</xdr:colOff>
      <xdr:row>27</xdr:row>
      <xdr:rowOff>53976</xdr:rowOff>
    </xdr:from>
    <xdr:ext cx="1517863" cy="468377"/>
    <xdr:pic>
      <xdr:nvPicPr>
        <xdr:cNvPr id="10" name="Imagen 9">
          <a:extLst>
            <a:ext uri="{FF2B5EF4-FFF2-40B4-BE49-F238E27FC236}">
              <a16:creationId xmlns:a16="http://schemas.microsoft.com/office/drawing/2014/main" id="{0DA4F410-A701-4383-8D8D-78F74348B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9116" y="4940301"/>
          <a:ext cx="1517863" cy="468377"/>
        </a:xfrm>
        <a:prstGeom prst="rect">
          <a:avLst/>
        </a:prstGeom>
      </xdr:spPr>
    </xdr:pic>
    <xdr:clientData/>
  </xdr:oneCellAnchor>
  <xdr:oneCellAnchor>
    <xdr:from>
      <xdr:col>1</xdr:col>
      <xdr:colOff>446882</xdr:colOff>
      <xdr:row>30</xdr:row>
      <xdr:rowOff>59927</xdr:rowOff>
    </xdr:from>
    <xdr:ext cx="1521038" cy="474728"/>
    <xdr:pic>
      <xdr:nvPicPr>
        <xdr:cNvPr id="11" name="Imagen 10">
          <a:extLst>
            <a:ext uri="{FF2B5EF4-FFF2-40B4-BE49-F238E27FC236}">
              <a16:creationId xmlns:a16="http://schemas.microsoft.com/office/drawing/2014/main" id="{B2AFC23A-1DA5-45CA-8655-176069FF0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2057" y="5489177"/>
          <a:ext cx="1521038" cy="474728"/>
        </a:xfrm>
        <a:prstGeom prst="rect">
          <a:avLst/>
        </a:prstGeom>
      </xdr:spPr>
    </xdr:pic>
    <xdr:clientData/>
  </xdr:oneCellAnchor>
  <xdr:oneCellAnchor>
    <xdr:from>
      <xdr:col>1</xdr:col>
      <xdr:colOff>523875</xdr:colOff>
      <xdr:row>33</xdr:row>
      <xdr:rowOff>107157</xdr:rowOff>
    </xdr:from>
    <xdr:ext cx="1571844" cy="306431"/>
    <xdr:pic>
      <xdr:nvPicPr>
        <xdr:cNvPr id="12" name="Imagen 11">
          <a:extLst>
            <a:ext uri="{FF2B5EF4-FFF2-40B4-BE49-F238E27FC236}">
              <a16:creationId xmlns:a16="http://schemas.microsoft.com/office/drawing/2014/main" id="{2C0FFE56-96A6-4C02-AD1A-492BE159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2700" y="6076157"/>
          <a:ext cx="1571844" cy="306431"/>
        </a:xfrm>
        <a:prstGeom prst="rect">
          <a:avLst/>
        </a:prstGeom>
      </xdr:spPr>
    </xdr:pic>
    <xdr:clientData/>
  </xdr:oneCellAnchor>
  <xdr:oneCellAnchor>
    <xdr:from>
      <xdr:col>1</xdr:col>
      <xdr:colOff>544513</xdr:colOff>
      <xdr:row>39</xdr:row>
      <xdr:rowOff>121842</xdr:rowOff>
    </xdr:from>
    <xdr:ext cx="1562319" cy="306430"/>
    <xdr:pic>
      <xdr:nvPicPr>
        <xdr:cNvPr id="13" name="Imagen 12">
          <a:extLst>
            <a:ext uri="{FF2B5EF4-FFF2-40B4-BE49-F238E27FC236}">
              <a16:creationId xmlns:a16="http://schemas.microsoft.com/office/drawing/2014/main" id="{4980A853-640A-44C1-A783-93D62E4DD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3338" y="7183042"/>
          <a:ext cx="1562319" cy="306430"/>
        </a:xfrm>
        <a:prstGeom prst="rect">
          <a:avLst/>
        </a:prstGeom>
      </xdr:spPr>
    </xdr:pic>
    <xdr:clientData/>
  </xdr:oneCellAnchor>
  <xdr:oneCellAnchor>
    <xdr:from>
      <xdr:col>1</xdr:col>
      <xdr:colOff>496887</xdr:colOff>
      <xdr:row>36</xdr:row>
      <xdr:rowOff>151607</xdr:rowOff>
    </xdr:from>
    <xdr:ext cx="1562319" cy="306430"/>
    <xdr:pic>
      <xdr:nvPicPr>
        <xdr:cNvPr id="14" name="Imagen 13">
          <a:extLst>
            <a:ext uri="{FF2B5EF4-FFF2-40B4-BE49-F238E27FC236}">
              <a16:creationId xmlns:a16="http://schemas.microsoft.com/office/drawing/2014/main" id="{69F8F438-1DCF-47D0-8B71-50A3FCD64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8887" y="6666707"/>
          <a:ext cx="1562319" cy="306430"/>
        </a:xfrm>
        <a:prstGeom prst="rect">
          <a:avLst/>
        </a:prstGeom>
      </xdr:spPr>
    </xdr:pic>
    <xdr:clientData/>
  </xdr:oneCellAnchor>
  <xdr:oneCellAnchor>
    <xdr:from>
      <xdr:col>5</xdr:col>
      <xdr:colOff>65484</xdr:colOff>
      <xdr:row>15</xdr:row>
      <xdr:rowOff>29766</xdr:rowOff>
    </xdr:from>
    <xdr:ext cx="266737" cy="468376"/>
    <xdr:pic>
      <xdr:nvPicPr>
        <xdr:cNvPr id="15" name="Imagen 14">
          <a:extLst>
            <a:ext uri="{FF2B5EF4-FFF2-40B4-BE49-F238E27FC236}">
              <a16:creationId xmlns:a16="http://schemas.microsoft.com/office/drawing/2014/main" id="{8F9E7CBC-5F80-42CA-ABC0-1E96EF823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50034" y="2741216"/>
          <a:ext cx="266737" cy="468376"/>
        </a:xfrm>
        <a:prstGeom prst="rect">
          <a:avLst/>
        </a:prstGeom>
      </xdr:spPr>
    </xdr:pic>
    <xdr:clientData/>
  </xdr:oneCellAnchor>
  <xdr:oneCellAnchor>
    <xdr:from>
      <xdr:col>5</xdr:col>
      <xdr:colOff>5952</xdr:colOff>
      <xdr:row>18</xdr:row>
      <xdr:rowOff>53975</xdr:rowOff>
    </xdr:from>
    <xdr:ext cx="552527" cy="496163"/>
    <xdr:pic>
      <xdr:nvPicPr>
        <xdr:cNvPr id="16" name="Imagen 15">
          <a:extLst>
            <a:ext uri="{FF2B5EF4-FFF2-40B4-BE49-F238E27FC236}">
              <a16:creationId xmlns:a16="http://schemas.microsoft.com/office/drawing/2014/main" id="{6ED2F7AB-CF8C-45CC-A611-E1341EBF1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90502" y="3311525"/>
          <a:ext cx="552527" cy="496163"/>
        </a:xfrm>
        <a:prstGeom prst="rect">
          <a:avLst/>
        </a:prstGeom>
      </xdr:spPr>
    </xdr:pic>
    <xdr:clientData/>
  </xdr:oneCellAnchor>
  <xdr:oneCellAnchor>
    <xdr:from>
      <xdr:col>5</xdr:col>
      <xdr:colOff>35719</xdr:colOff>
      <xdr:row>21</xdr:row>
      <xdr:rowOff>113110</xdr:rowOff>
    </xdr:from>
    <xdr:ext cx="647790" cy="287378"/>
    <xdr:pic>
      <xdr:nvPicPr>
        <xdr:cNvPr id="17" name="Imagen 16">
          <a:extLst>
            <a:ext uri="{FF2B5EF4-FFF2-40B4-BE49-F238E27FC236}">
              <a16:creationId xmlns:a16="http://schemas.microsoft.com/office/drawing/2014/main" id="{4BB21FF4-34F4-4E2E-B5B9-0D8BC342F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17094" y="3913585"/>
          <a:ext cx="647790" cy="287378"/>
        </a:xfrm>
        <a:prstGeom prst="rect">
          <a:avLst/>
        </a:prstGeom>
      </xdr:spPr>
    </xdr:pic>
    <xdr:clientData/>
  </xdr:oneCellAnchor>
  <xdr:oneCellAnchor>
    <xdr:from>
      <xdr:col>5</xdr:col>
      <xdr:colOff>23813</xdr:colOff>
      <xdr:row>24</xdr:row>
      <xdr:rowOff>59531</xdr:rowOff>
    </xdr:from>
    <xdr:ext cx="724002" cy="388992"/>
    <xdr:pic>
      <xdr:nvPicPr>
        <xdr:cNvPr id="18" name="Imagen 17">
          <a:extLst>
            <a:ext uri="{FF2B5EF4-FFF2-40B4-BE49-F238E27FC236}">
              <a16:creationId xmlns:a16="http://schemas.microsoft.com/office/drawing/2014/main" id="{0D2EDA7B-140E-42B6-9296-C231B3243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08363" y="4402931"/>
          <a:ext cx="724002" cy="388992"/>
        </a:xfrm>
        <a:prstGeom prst="rect">
          <a:avLst/>
        </a:prstGeom>
      </xdr:spPr>
    </xdr:pic>
    <xdr:clientData/>
  </xdr:oneCellAnchor>
  <xdr:oneCellAnchor>
    <xdr:from>
      <xdr:col>5</xdr:col>
      <xdr:colOff>119063</xdr:colOff>
      <xdr:row>27</xdr:row>
      <xdr:rowOff>23813</xdr:rowOff>
    </xdr:from>
    <xdr:ext cx="342948" cy="446149"/>
    <xdr:pic>
      <xdr:nvPicPr>
        <xdr:cNvPr id="19" name="Imagen 18">
          <a:extLst>
            <a:ext uri="{FF2B5EF4-FFF2-40B4-BE49-F238E27FC236}">
              <a16:creationId xmlns:a16="http://schemas.microsoft.com/office/drawing/2014/main" id="{B9A358C5-A796-4517-ACC7-3C785DB55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03613" y="4913313"/>
          <a:ext cx="342948" cy="446149"/>
        </a:xfrm>
        <a:prstGeom prst="rect">
          <a:avLst/>
        </a:prstGeom>
      </xdr:spPr>
    </xdr:pic>
    <xdr:clientData/>
  </xdr:oneCellAnchor>
  <xdr:oneCellAnchor>
    <xdr:from>
      <xdr:col>5</xdr:col>
      <xdr:colOff>17860</xdr:colOff>
      <xdr:row>30</xdr:row>
      <xdr:rowOff>68659</xdr:rowOff>
    </xdr:from>
    <xdr:ext cx="1143160" cy="369939"/>
    <xdr:pic>
      <xdr:nvPicPr>
        <xdr:cNvPr id="20" name="Imagen 19">
          <a:extLst>
            <a:ext uri="{FF2B5EF4-FFF2-40B4-BE49-F238E27FC236}">
              <a16:creationId xmlns:a16="http://schemas.microsoft.com/office/drawing/2014/main" id="{8B5A5276-3DFD-4BA8-831F-58A9B066E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99235" y="5494734"/>
          <a:ext cx="1143160" cy="369939"/>
        </a:xfrm>
        <a:prstGeom prst="rect">
          <a:avLst/>
        </a:prstGeom>
      </xdr:spPr>
    </xdr:pic>
    <xdr:clientData/>
  </xdr:oneCellAnchor>
  <xdr:oneCellAnchor>
    <xdr:from>
      <xdr:col>5</xdr:col>
      <xdr:colOff>41672</xdr:colOff>
      <xdr:row>33</xdr:row>
      <xdr:rowOff>119063</xdr:rowOff>
    </xdr:from>
    <xdr:ext cx="952633" cy="258799"/>
    <xdr:pic>
      <xdr:nvPicPr>
        <xdr:cNvPr id="21" name="Imagen 20">
          <a:extLst>
            <a:ext uri="{FF2B5EF4-FFF2-40B4-BE49-F238E27FC236}">
              <a16:creationId xmlns:a16="http://schemas.microsoft.com/office/drawing/2014/main" id="{90F5EFB6-B1A7-4600-8B91-4158E2382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26222" y="6094413"/>
          <a:ext cx="952633" cy="258799"/>
        </a:xfrm>
        <a:prstGeom prst="rect">
          <a:avLst/>
        </a:prstGeom>
      </xdr:spPr>
    </xdr:pic>
    <xdr:clientData/>
  </xdr:oneCellAnchor>
  <xdr:oneCellAnchor>
    <xdr:from>
      <xdr:col>5</xdr:col>
      <xdr:colOff>119062</xdr:colOff>
      <xdr:row>36</xdr:row>
      <xdr:rowOff>172641</xdr:rowOff>
    </xdr:from>
    <xdr:ext cx="400106" cy="201640"/>
    <xdr:pic>
      <xdr:nvPicPr>
        <xdr:cNvPr id="22" name="Imagen 21">
          <a:extLst>
            <a:ext uri="{FF2B5EF4-FFF2-40B4-BE49-F238E27FC236}">
              <a16:creationId xmlns:a16="http://schemas.microsoft.com/office/drawing/2014/main" id="{5AFB84B9-5D8D-41A0-B5D8-D51CD2927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03612" y="6687741"/>
          <a:ext cx="400106" cy="201640"/>
        </a:xfrm>
        <a:prstGeom prst="rect">
          <a:avLst/>
        </a:prstGeom>
      </xdr:spPr>
    </xdr:pic>
    <xdr:clientData/>
  </xdr:oneCellAnchor>
  <xdr:oneCellAnchor>
    <xdr:from>
      <xdr:col>5</xdr:col>
      <xdr:colOff>65485</xdr:colOff>
      <xdr:row>39</xdr:row>
      <xdr:rowOff>136923</xdr:rowOff>
    </xdr:from>
    <xdr:ext cx="1028845" cy="258798"/>
    <xdr:pic>
      <xdr:nvPicPr>
        <xdr:cNvPr id="23" name="Imagen 22">
          <a:extLst>
            <a:ext uri="{FF2B5EF4-FFF2-40B4-BE49-F238E27FC236}">
              <a16:creationId xmlns:a16="http://schemas.microsoft.com/office/drawing/2014/main" id="{D479FCC2-EE36-4163-99DF-BCE19B167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50035" y="7198123"/>
          <a:ext cx="1028845" cy="25879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266737" cy="465201"/>
    <xdr:pic>
      <xdr:nvPicPr>
        <xdr:cNvPr id="24" name="Imagen 23">
          <a:extLst>
            <a:ext uri="{FF2B5EF4-FFF2-40B4-BE49-F238E27FC236}">
              <a16:creationId xmlns:a16="http://schemas.microsoft.com/office/drawing/2014/main" id="{078BB0B9-3028-4592-B85F-87BC9DA29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7781925"/>
          <a:ext cx="266737" cy="465201"/>
        </a:xfrm>
        <a:prstGeom prst="rect">
          <a:avLst/>
        </a:prstGeom>
      </xdr:spPr>
    </xdr:pic>
    <xdr:clientData/>
  </xdr:oneCellAnchor>
  <xdr:oneCellAnchor>
    <xdr:from>
      <xdr:col>2</xdr:col>
      <xdr:colOff>447675</xdr:colOff>
      <xdr:row>43</xdr:row>
      <xdr:rowOff>9525</xdr:rowOff>
    </xdr:from>
    <xdr:ext cx="552527" cy="496163"/>
    <xdr:pic>
      <xdr:nvPicPr>
        <xdr:cNvPr id="25" name="Imagen 24">
          <a:extLst>
            <a:ext uri="{FF2B5EF4-FFF2-40B4-BE49-F238E27FC236}">
              <a16:creationId xmlns:a16="http://schemas.microsoft.com/office/drawing/2014/main" id="{1E14EA4A-045A-44D0-8A19-3159ADB51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8500" y="7788275"/>
          <a:ext cx="552527" cy="4961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724002" cy="392167"/>
    <xdr:pic>
      <xdr:nvPicPr>
        <xdr:cNvPr id="26" name="Imagen 25">
          <a:extLst>
            <a:ext uri="{FF2B5EF4-FFF2-40B4-BE49-F238E27FC236}">
              <a16:creationId xmlns:a16="http://schemas.microsoft.com/office/drawing/2014/main" id="{3FC871E8-6AD0-4605-9C0D-296AE2C6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8324850"/>
          <a:ext cx="724002" cy="392167"/>
        </a:xfrm>
        <a:prstGeom prst="rect">
          <a:avLst/>
        </a:prstGeom>
      </xdr:spPr>
    </xdr:pic>
    <xdr:clientData/>
  </xdr:oneCellAnchor>
  <xdr:oneCellAnchor>
    <xdr:from>
      <xdr:col>4</xdr:col>
      <xdr:colOff>207169</xdr:colOff>
      <xdr:row>43</xdr:row>
      <xdr:rowOff>88504</xdr:rowOff>
    </xdr:from>
    <xdr:ext cx="650965" cy="284203"/>
    <xdr:pic>
      <xdr:nvPicPr>
        <xdr:cNvPr id="27" name="Imagen 26">
          <a:extLst>
            <a:ext uri="{FF2B5EF4-FFF2-40B4-BE49-F238E27FC236}">
              <a16:creationId xmlns:a16="http://schemas.microsoft.com/office/drawing/2014/main" id="{84D98715-0B7D-4047-A952-86F97BA03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55169" y="7867254"/>
          <a:ext cx="650965" cy="284203"/>
        </a:xfrm>
        <a:prstGeom prst="rect">
          <a:avLst/>
        </a:prstGeom>
      </xdr:spPr>
    </xdr:pic>
    <xdr:clientData/>
  </xdr:oneCellAnchor>
  <xdr:oneCellAnchor>
    <xdr:from>
      <xdr:col>2</xdr:col>
      <xdr:colOff>504825</xdr:colOff>
      <xdr:row>45</xdr:row>
      <xdr:rowOff>123825</xdr:rowOff>
    </xdr:from>
    <xdr:ext cx="342948" cy="452499"/>
    <xdr:pic>
      <xdr:nvPicPr>
        <xdr:cNvPr id="28" name="Imagen 27">
          <a:extLst>
            <a:ext uri="{FF2B5EF4-FFF2-40B4-BE49-F238E27FC236}">
              <a16:creationId xmlns:a16="http://schemas.microsoft.com/office/drawing/2014/main" id="{4E30C5BE-1C93-4984-BD2B-4F2DCF178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25650" y="8264525"/>
          <a:ext cx="342948" cy="452499"/>
        </a:xfrm>
        <a:prstGeom prst="rect">
          <a:avLst/>
        </a:prstGeom>
      </xdr:spPr>
    </xdr:pic>
    <xdr:clientData/>
  </xdr:oneCellAnchor>
  <xdr:oneCellAnchor>
    <xdr:from>
      <xdr:col>4</xdr:col>
      <xdr:colOff>46435</xdr:colOff>
      <xdr:row>45</xdr:row>
      <xdr:rowOff>113109</xdr:rowOff>
    </xdr:from>
    <xdr:ext cx="1139985" cy="373114"/>
    <xdr:pic>
      <xdr:nvPicPr>
        <xdr:cNvPr id="29" name="Imagen 28">
          <a:extLst>
            <a:ext uri="{FF2B5EF4-FFF2-40B4-BE49-F238E27FC236}">
              <a16:creationId xmlns:a16="http://schemas.microsoft.com/office/drawing/2014/main" id="{ECB7E5E8-03E5-4738-8275-B5E3707D6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97610" y="8256984"/>
          <a:ext cx="1139985" cy="373114"/>
        </a:xfrm>
        <a:prstGeom prst="rect">
          <a:avLst/>
        </a:prstGeom>
      </xdr:spPr>
    </xdr:pic>
    <xdr:clientData/>
  </xdr:oneCellAnchor>
  <xdr:oneCellAnchor>
    <xdr:from>
      <xdr:col>0</xdr:col>
      <xdr:colOff>638175</xdr:colOff>
      <xdr:row>49</xdr:row>
      <xdr:rowOff>0</xdr:rowOff>
    </xdr:from>
    <xdr:ext cx="952633" cy="258799"/>
    <xdr:pic>
      <xdr:nvPicPr>
        <xdr:cNvPr id="30" name="Imagen 29">
          <a:extLst>
            <a:ext uri="{FF2B5EF4-FFF2-40B4-BE49-F238E27FC236}">
              <a16:creationId xmlns:a16="http://schemas.microsoft.com/office/drawing/2014/main" id="{27AA8652-0D2F-4B2D-BA1C-7BF1BF2E5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000" y="8867775"/>
          <a:ext cx="952633" cy="258799"/>
        </a:xfrm>
        <a:prstGeom prst="rect">
          <a:avLst/>
        </a:prstGeom>
      </xdr:spPr>
    </xdr:pic>
    <xdr:clientData/>
  </xdr:oneCellAnchor>
  <xdr:oneCellAnchor>
    <xdr:from>
      <xdr:col>2</xdr:col>
      <xdr:colOff>438150</xdr:colOff>
      <xdr:row>49</xdr:row>
      <xdr:rowOff>25400</xdr:rowOff>
    </xdr:from>
    <xdr:ext cx="400106" cy="198465"/>
    <xdr:pic>
      <xdr:nvPicPr>
        <xdr:cNvPr id="31" name="Imagen 30">
          <a:extLst>
            <a:ext uri="{FF2B5EF4-FFF2-40B4-BE49-F238E27FC236}">
              <a16:creationId xmlns:a16="http://schemas.microsoft.com/office/drawing/2014/main" id="{52C75998-FEC7-4D47-922C-FC89476B8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62150" y="8896350"/>
          <a:ext cx="400106" cy="19846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48</xdr:row>
      <xdr:rowOff>171450</xdr:rowOff>
    </xdr:from>
    <xdr:ext cx="1028845" cy="255623"/>
    <xdr:pic>
      <xdr:nvPicPr>
        <xdr:cNvPr id="32" name="Imagen 31">
          <a:extLst>
            <a:ext uri="{FF2B5EF4-FFF2-40B4-BE49-F238E27FC236}">
              <a16:creationId xmlns:a16="http://schemas.microsoft.com/office/drawing/2014/main" id="{D37DDF55-5BA9-47F1-9483-9A59FF5D5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73400" y="8858250"/>
          <a:ext cx="1028845" cy="2556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304843</xdr:colOff>
      <xdr:row>8</xdr:row>
      <xdr:rowOff>55145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03CF60-1F48-4971-9208-B9CA42CB0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71893" cy="1502945"/>
        </a:xfrm>
        <a:prstGeom prst="rect">
          <a:avLst/>
        </a:prstGeom>
      </xdr:spPr>
    </xdr:pic>
    <xdr:clientData/>
  </xdr:twoCellAnchor>
  <xdr:twoCellAnchor editAs="oneCell">
    <xdr:from>
      <xdr:col>0</xdr:col>
      <xdr:colOff>102101</xdr:colOff>
      <xdr:row>8</xdr:row>
      <xdr:rowOff>130343</xdr:rowOff>
    </xdr:from>
    <xdr:to>
      <xdr:col>1</xdr:col>
      <xdr:colOff>1997075</xdr:colOff>
      <xdr:row>11</xdr:row>
      <xdr:rowOff>150681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03467D-594F-44EF-8614-A92FBA1BD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76" y="1578143"/>
          <a:ext cx="2396624" cy="56326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11</xdr:row>
      <xdr:rowOff>110289</xdr:rowOff>
    </xdr:from>
    <xdr:to>
      <xdr:col>1</xdr:col>
      <xdr:colOff>2087994</xdr:colOff>
      <xdr:row>13</xdr:row>
      <xdr:rowOff>6554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DD96FB-9BFF-4B84-85C5-122B433A9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2097839"/>
          <a:ext cx="2494394" cy="264565"/>
        </a:xfrm>
        <a:prstGeom prst="rect">
          <a:avLst/>
        </a:prstGeom>
      </xdr:spPr>
    </xdr:pic>
    <xdr:clientData/>
  </xdr:twoCellAnchor>
  <xdr:twoCellAnchor editAs="oneCell">
    <xdr:from>
      <xdr:col>0</xdr:col>
      <xdr:colOff>155408</xdr:colOff>
      <xdr:row>13</xdr:row>
      <xdr:rowOff>70184</xdr:rowOff>
    </xdr:from>
    <xdr:to>
      <xdr:col>1</xdr:col>
      <xdr:colOff>1897294</xdr:colOff>
      <xdr:row>15</xdr:row>
      <xdr:rowOff>64888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78A8B6-0D46-4460-A69A-622AD301A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408" y="2419684"/>
          <a:ext cx="2243536" cy="363004"/>
        </a:xfrm>
        <a:prstGeom prst="rect">
          <a:avLst/>
        </a:prstGeom>
      </xdr:spPr>
    </xdr:pic>
    <xdr:clientData/>
  </xdr:twoCellAnchor>
  <xdr:twoCellAnchor editAs="oneCell">
    <xdr:from>
      <xdr:col>0</xdr:col>
      <xdr:colOff>185487</xdr:colOff>
      <xdr:row>15</xdr:row>
      <xdr:rowOff>135355</xdr:rowOff>
    </xdr:from>
    <xdr:to>
      <xdr:col>1</xdr:col>
      <xdr:colOff>2229039</xdr:colOff>
      <xdr:row>17</xdr:row>
      <xdr:rowOff>37969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A813ED8-4825-41EA-BFF2-74B679DE5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312" y="2849980"/>
          <a:ext cx="2551552" cy="264564"/>
        </a:xfrm>
        <a:prstGeom prst="rect">
          <a:avLst/>
        </a:prstGeom>
      </xdr:spPr>
    </xdr:pic>
    <xdr:clientData/>
  </xdr:twoCellAnchor>
  <xdr:twoCellAnchor editAs="oneCell">
    <xdr:from>
      <xdr:col>1</xdr:col>
      <xdr:colOff>30079</xdr:colOff>
      <xdr:row>18</xdr:row>
      <xdr:rowOff>75198</xdr:rowOff>
    </xdr:from>
    <xdr:to>
      <xdr:col>1</xdr:col>
      <xdr:colOff>2027433</xdr:colOff>
      <xdr:row>20</xdr:row>
      <xdr:rowOff>104830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BB8450F-7B4A-46EA-837C-2D06F98E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1729" y="3332748"/>
          <a:ext cx="2003704" cy="388407"/>
        </a:xfrm>
        <a:prstGeom prst="rect">
          <a:avLst/>
        </a:prstGeom>
      </xdr:spPr>
    </xdr:pic>
    <xdr:clientData/>
  </xdr:twoCellAnchor>
  <xdr:twoCellAnchor editAs="oneCell">
    <xdr:from>
      <xdr:col>1</xdr:col>
      <xdr:colOff>5013</xdr:colOff>
      <xdr:row>21</xdr:row>
      <xdr:rowOff>45119</xdr:rowOff>
    </xdr:from>
    <xdr:to>
      <xdr:col>1</xdr:col>
      <xdr:colOff>1513349</xdr:colOff>
      <xdr:row>23</xdr:row>
      <xdr:rowOff>68399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F88938C-F53E-48B7-B04E-C1FD1A2E5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3013" y="3848769"/>
          <a:ext cx="1508336" cy="378880"/>
        </a:xfrm>
        <a:prstGeom prst="rect">
          <a:avLst/>
        </a:prstGeom>
      </xdr:spPr>
    </xdr:pic>
    <xdr:clientData/>
  </xdr:twoCellAnchor>
  <xdr:twoCellAnchor editAs="oneCell">
    <xdr:from>
      <xdr:col>1</xdr:col>
      <xdr:colOff>100263</xdr:colOff>
      <xdr:row>24</xdr:row>
      <xdr:rowOff>80211</xdr:rowOff>
    </xdr:from>
    <xdr:to>
      <xdr:col>1</xdr:col>
      <xdr:colOff>655965</xdr:colOff>
      <xdr:row>26</xdr:row>
      <xdr:rowOff>11404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939C5B6-878F-4D59-8913-8D46700D0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8263" y="4426786"/>
          <a:ext cx="555702" cy="286793"/>
        </a:xfrm>
        <a:prstGeom prst="rect">
          <a:avLst/>
        </a:prstGeom>
      </xdr:spPr>
    </xdr:pic>
    <xdr:clientData/>
  </xdr:twoCellAnchor>
  <xdr:twoCellAnchor editAs="oneCell">
    <xdr:from>
      <xdr:col>1</xdr:col>
      <xdr:colOff>10027</xdr:colOff>
      <xdr:row>30</xdr:row>
      <xdr:rowOff>45118</xdr:rowOff>
    </xdr:from>
    <xdr:to>
      <xdr:col>3</xdr:col>
      <xdr:colOff>484027</xdr:colOff>
      <xdr:row>32</xdr:row>
      <xdr:rowOff>17593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DB5AF5D-F3BB-4224-BBCF-CD86934F4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1677" y="5477543"/>
          <a:ext cx="3042575" cy="3312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33</xdr:row>
      <xdr:rowOff>110289</xdr:rowOff>
    </xdr:from>
    <xdr:to>
      <xdr:col>1</xdr:col>
      <xdr:colOff>933567</xdr:colOff>
      <xdr:row>35</xdr:row>
      <xdr:rowOff>104991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4C73F9F-988A-4ECB-8102-9967A65FA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0075" y="6079289"/>
          <a:ext cx="838317" cy="356652"/>
        </a:xfrm>
        <a:prstGeom prst="rect">
          <a:avLst/>
        </a:prstGeom>
      </xdr:spPr>
    </xdr:pic>
    <xdr:clientData/>
  </xdr:twoCellAnchor>
  <xdr:twoCellAnchor editAs="oneCell">
    <xdr:from>
      <xdr:col>1</xdr:col>
      <xdr:colOff>125329</xdr:colOff>
      <xdr:row>36</xdr:row>
      <xdr:rowOff>78371</xdr:rowOff>
    </xdr:from>
    <xdr:to>
      <xdr:col>1</xdr:col>
      <xdr:colOff>744540</xdr:colOff>
      <xdr:row>38</xdr:row>
      <xdr:rowOff>15917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91546E6-D813-4E15-9ED7-1AE0CCE3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6979" y="6593471"/>
          <a:ext cx="622386" cy="299496"/>
        </a:xfrm>
        <a:prstGeom prst="rect">
          <a:avLst/>
        </a:prstGeom>
      </xdr:spPr>
    </xdr:pic>
    <xdr:clientData/>
  </xdr:twoCellAnchor>
  <xdr:twoCellAnchor editAs="oneCell">
    <xdr:from>
      <xdr:col>1</xdr:col>
      <xdr:colOff>109904</xdr:colOff>
      <xdr:row>42</xdr:row>
      <xdr:rowOff>59091</xdr:rowOff>
    </xdr:from>
    <xdr:to>
      <xdr:col>1</xdr:col>
      <xdr:colOff>1545205</xdr:colOff>
      <xdr:row>44</xdr:row>
      <xdr:rowOff>12513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A09DA72-D866-4CC3-9FB8-2FB35F23E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1554" y="7660041"/>
          <a:ext cx="1438476" cy="312197"/>
        </a:xfrm>
        <a:prstGeom prst="rect">
          <a:avLst/>
        </a:prstGeom>
      </xdr:spPr>
    </xdr:pic>
    <xdr:clientData/>
  </xdr:twoCellAnchor>
  <xdr:twoCellAnchor editAs="oneCell">
    <xdr:from>
      <xdr:col>0</xdr:col>
      <xdr:colOff>501316</xdr:colOff>
      <xdr:row>45</xdr:row>
      <xdr:rowOff>18214</xdr:rowOff>
    </xdr:from>
    <xdr:to>
      <xdr:col>2</xdr:col>
      <xdr:colOff>206399</xdr:colOff>
      <xdr:row>47</xdr:row>
      <xdr:rowOff>35145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DDECB3A-9B20-4797-83E9-780352934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4491" y="8162089"/>
          <a:ext cx="2559408" cy="378881"/>
        </a:xfrm>
        <a:prstGeom prst="rect">
          <a:avLst/>
        </a:prstGeom>
      </xdr:spPr>
    </xdr:pic>
    <xdr:clientData/>
  </xdr:twoCellAnchor>
  <xdr:twoCellAnchor editAs="oneCell">
    <xdr:from>
      <xdr:col>0</xdr:col>
      <xdr:colOff>478088</xdr:colOff>
      <xdr:row>48</xdr:row>
      <xdr:rowOff>46957</xdr:rowOff>
    </xdr:from>
    <xdr:to>
      <xdr:col>2</xdr:col>
      <xdr:colOff>59328</xdr:colOff>
      <xdr:row>50</xdr:row>
      <xdr:rowOff>140099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6C8B137-A8A5-43BE-8470-C0965BE5E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8088" y="8736932"/>
          <a:ext cx="2438740" cy="455092"/>
        </a:xfrm>
        <a:prstGeom prst="rect">
          <a:avLst/>
        </a:prstGeom>
      </xdr:spPr>
    </xdr:pic>
    <xdr:clientData/>
  </xdr:twoCellAnchor>
  <xdr:twoCellAnchor editAs="oneCell">
    <xdr:from>
      <xdr:col>1</xdr:col>
      <xdr:colOff>50132</xdr:colOff>
      <xdr:row>51</xdr:row>
      <xdr:rowOff>80211</xdr:rowOff>
    </xdr:from>
    <xdr:to>
      <xdr:col>1</xdr:col>
      <xdr:colOff>1571170</xdr:colOff>
      <xdr:row>53</xdr:row>
      <xdr:rowOff>84440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2D8649E-B910-403D-B3D6-77DD6A8F1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1782" y="9313111"/>
          <a:ext cx="1527388" cy="366179"/>
        </a:xfrm>
        <a:prstGeom prst="rect">
          <a:avLst/>
        </a:prstGeom>
      </xdr:spPr>
    </xdr:pic>
    <xdr:clientData/>
  </xdr:twoCellAnchor>
  <xdr:twoCellAnchor editAs="oneCell">
    <xdr:from>
      <xdr:col>1</xdr:col>
      <xdr:colOff>15039</xdr:colOff>
      <xdr:row>54</xdr:row>
      <xdr:rowOff>40105</xdr:rowOff>
    </xdr:from>
    <xdr:to>
      <xdr:col>1</xdr:col>
      <xdr:colOff>2040972</xdr:colOff>
      <xdr:row>56</xdr:row>
      <xdr:rowOff>98316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178509D-B896-4D48-B73F-2343FF6B2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6689" y="9812755"/>
          <a:ext cx="2029108" cy="420161"/>
        </a:xfrm>
        <a:prstGeom prst="rect">
          <a:avLst/>
        </a:prstGeom>
      </xdr:spPr>
    </xdr:pic>
    <xdr:clientData/>
  </xdr:twoCellAnchor>
  <xdr:twoCellAnchor editAs="oneCell">
    <xdr:from>
      <xdr:col>1</xdr:col>
      <xdr:colOff>80211</xdr:colOff>
      <xdr:row>57</xdr:row>
      <xdr:rowOff>50132</xdr:rowOff>
    </xdr:from>
    <xdr:to>
      <xdr:col>1</xdr:col>
      <xdr:colOff>2141073</xdr:colOff>
      <xdr:row>59</xdr:row>
      <xdr:rowOff>67063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7969097-3E38-443A-A3D6-DD3D7B4A5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8211" y="10362532"/>
          <a:ext cx="2060862" cy="378881"/>
        </a:xfrm>
        <a:prstGeom prst="rect">
          <a:avLst/>
        </a:prstGeom>
      </xdr:spPr>
    </xdr:pic>
    <xdr:clientData/>
  </xdr:twoCellAnchor>
  <xdr:twoCellAnchor editAs="oneCell">
    <xdr:from>
      <xdr:col>1</xdr:col>
      <xdr:colOff>110290</xdr:colOff>
      <xdr:row>60</xdr:row>
      <xdr:rowOff>65171</xdr:rowOff>
    </xdr:from>
    <xdr:to>
      <xdr:col>1</xdr:col>
      <xdr:colOff>2126697</xdr:colOff>
      <xdr:row>62</xdr:row>
      <xdr:rowOff>15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E9AA559-C056-4E33-BBC4-EFEF4627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11940" y="10926846"/>
          <a:ext cx="2016407" cy="293619"/>
        </a:xfrm>
        <a:prstGeom prst="rect">
          <a:avLst/>
        </a:prstGeom>
      </xdr:spPr>
    </xdr:pic>
    <xdr:clientData/>
  </xdr:twoCellAnchor>
  <xdr:twoCellAnchor editAs="oneCell">
    <xdr:from>
      <xdr:col>1</xdr:col>
      <xdr:colOff>10027</xdr:colOff>
      <xdr:row>63</xdr:row>
      <xdr:rowOff>13201</xdr:rowOff>
    </xdr:from>
    <xdr:to>
      <xdr:col>1</xdr:col>
      <xdr:colOff>686396</xdr:colOff>
      <xdr:row>65</xdr:row>
      <xdr:rowOff>103168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AB08146-A1A4-4832-870D-AC4BFC4B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11677" y="11411451"/>
          <a:ext cx="679544" cy="458267"/>
        </a:xfrm>
        <a:prstGeom prst="rect">
          <a:avLst/>
        </a:prstGeom>
      </xdr:spPr>
    </xdr:pic>
    <xdr:clientData/>
  </xdr:twoCellAnchor>
  <xdr:twoCellAnchor editAs="oneCell">
    <xdr:from>
      <xdr:col>1</xdr:col>
      <xdr:colOff>117231</xdr:colOff>
      <xdr:row>26</xdr:row>
      <xdr:rowOff>179998</xdr:rowOff>
    </xdr:from>
    <xdr:to>
      <xdr:col>1</xdr:col>
      <xdr:colOff>917443</xdr:colOff>
      <xdr:row>29</xdr:row>
      <xdr:rowOff>103620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3AF3B32-FDF6-4F72-A93D-2066990B2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22056" y="4888523"/>
          <a:ext cx="800212" cy="466547"/>
        </a:xfrm>
        <a:prstGeom prst="rect">
          <a:avLst/>
        </a:prstGeom>
      </xdr:spPr>
    </xdr:pic>
    <xdr:clientData/>
  </xdr:twoCellAnchor>
  <xdr:twoCellAnchor editAs="oneCell">
    <xdr:from>
      <xdr:col>1</xdr:col>
      <xdr:colOff>109904</xdr:colOff>
      <xdr:row>39</xdr:row>
      <xdr:rowOff>87923</xdr:rowOff>
    </xdr:from>
    <xdr:to>
      <xdr:col>1</xdr:col>
      <xdr:colOff>1154625</xdr:colOff>
      <xdr:row>41</xdr:row>
      <xdr:rowOff>74051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B55B886-AC5D-46B8-87C3-26F70934A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1554" y="7142773"/>
          <a:ext cx="1044721" cy="3512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F75D-E559-49C6-94F7-09CD4A2C24CD}">
  <dimension ref="A1"/>
  <sheetViews>
    <sheetView topLeftCell="A2" workbookViewId="0">
      <selection activeCell="B6" sqref="B6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8412-B9BF-429D-BB82-8E0B6FA3999A}">
  <dimension ref="A1:O1039"/>
  <sheetViews>
    <sheetView tabSelected="1" topLeftCell="A326" workbookViewId="0">
      <selection activeCell="J5" sqref="J5"/>
    </sheetView>
  </sheetViews>
  <sheetFormatPr baseColWidth="10" defaultRowHeight="14.5" x14ac:dyDescent="0.35"/>
  <cols>
    <col min="5" max="5" width="4.453125" customWidth="1"/>
    <col min="6" max="6" width="9.36328125" customWidth="1"/>
    <col min="8" max="8" width="4.453125" customWidth="1"/>
    <col min="10" max="10" width="11.453125" bestFit="1" customWidth="1"/>
  </cols>
  <sheetData>
    <row r="1" spans="1:12" x14ac:dyDescent="0.35">
      <c r="I1" s="1"/>
      <c r="J1" s="2" t="s">
        <v>0</v>
      </c>
      <c r="K1" s="2">
        <v>1</v>
      </c>
      <c r="L1" s="3"/>
    </row>
    <row r="2" spans="1:12" x14ac:dyDescent="0.35">
      <c r="I2" s="4"/>
      <c r="L2" s="5"/>
    </row>
    <row r="3" spans="1:12" x14ac:dyDescent="0.35">
      <c r="I3" s="4" t="s">
        <v>1</v>
      </c>
      <c r="J3">
        <v>99</v>
      </c>
      <c r="L3" s="5"/>
    </row>
    <row r="4" spans="1:12" x14ac:dyDescent="0.35">
      <c r="I4" s="4" t="s">
        <v>2</v>
      </c>
      <c r="J4">
        <v>2.2999999999999998</v>
      </c>
      <c r="L4" s="5"/>
    </row>
    <row r="5" spans="1:12" x14ac:dyDescent="0.35">
      <c r="I5" s="4"/>
      <c r="L5" s="5"/>
    </row>
    <row r="6" spans="1:12" x14ac:dyDescent="0.35">
      <c r="I6" s="4"/>
      <c r="J6">
        <f>8*J3*J4^3+8*J3</f>
        <v>10428.263999999997</v>
      </c>
      <c r="K6">
        <f>12*J3^2*J4^2+12*J4^2</f>
        <v>622230.95999999985</v>
      </c>
      <c r="L6" s="5"/>
    </row>
    <row r="7" spans="1:12" x14ac:dyDescent="0.35">
      <c r="I7" s="4" t="s">
        <v>3</v>
      </c>
      <c r="J7">
        <f>-16*J3+24*J4^3-48*J3^2*J4</f>
        <v>-1083322.392</v>
      </c>
      <c r="K7">
        <f>72*J3*J4^2-16*J3^3</f>
        <v>-15487076.880000001</v>
      </c>
      <c r="L7" s="5"/>
    </row>
    <row r="8" spans="1:12" x14ac:dyDescent="0.35">
      <c r="I8" s="4"/>
      <c r="L8" s="5"/>
    </row>
    <row r="9" spans="1:12" x14ac:dyDescent="0.35">
      <c r="A9" t="s">
        <v>4</v>
      </c>
      <c r="C9" t="s">
        <v>5</v>
      </c>
      <c r="I9" s="4" t="s">
        <v>6</v>
      </c>
      <c r="J9">
        <f>J6*K7-J7*K6</f>
        <v>512573405670.71985</v>
      </c>
      <c r="K9" t="str">
        <f>IF(J9&lt;&gt;0,"Continuar", "Agregar otros valores")</f>
        <v>Continuar</v>
      </c>
      <c r="L9" s="5"/>
    </row>
    <row r="10" spans="1:12" x14ac:dyDescent="0.35">
      <c r="I10" s="4"/>
      <c r="L10" s="5"/>
    </row>
    <row r="11" spans="1:12" x14ac:dyDescent="0.35">
      <c r="A11" t="s">
        <v>7</v>
      </c>
      <c r="E11" s="6" t="s">
        <v>8</v>
      </c>
      <c r="I11" s="4" t="s">
        <v>9</v>
      </c>
      <c r="J11">
        <f>K7/J9</f>
        <v>-3.0214358975051838E-5</v>
      </c>
      <c r="K11">
        <f>(-K6)/J9</f>
        <v>-1.2139353175879059E-6</v>
      </c>
      <c r="L11" s="5"/>
    </row>
    <row r="12" spans="1:12" x14ac:dyDescent="0.35">
      <c r="I12" s="4"/>
      <c r="J12">
        <f>(-J7)/J9</f>
        <v>2.1134970718631717E-6</v>
      </c>
      <c r="K12">
        <f>J6/J9</f>
        <v>2.0344918180751608E-8</v>
      </c>
      <c r="L12" s="5"/>
    </row>
    <row r="13" spans="1:12" x14ac:dyDescent="0.35">
      <c r="A13" t="s">
        <v>10</v>
      </c>
      <c r="E13" s="6" t="s">
        <v>8</v>
      </c>
      <c r="I13" s="4"/>
      <c r="L13" s="5"/>
    </row>
    <row r="14" spans="1:12" x14ac:dyDescent="0.35">
      <c r="I14" s="4"/>
      <c r="L14" s="5"/>
    </row>
    <row r="15" spans="1:12" x14ac:dyDescent="0.35">
      <c r="I15" s="4" t="s">
        <v>11</v>
      </c>
      <c r="J15">
        <f>4*J3^2*J4^3+4*J3^2+4*J4^3-41</f>
        <v>516206.73599999986</v>
      </c>
      <c r="L15" s="5"/>
    </row>
    <row r="16" spans="1:12" x14ac:dyDescent="0.35">
      <c r="I16" s="4" t="s">
        <v>12</v>
      </c>
      <c r="J16">
        <f>-8*J3^2+24*J3*J4^3-16*J3^3*J4-63</f>
        <v>-35756565.407999992</v>
      </c>
      <c r="L16" s="5"/>
    </row>
    <row r="17" spans="1:15" x14ac:dyDescent="0.35">
      <c r="A17" t="s">
        <v>13</v>
      </c>
      <c r="B17" t="s">
        <v>14</v>
      </c>
      <c r="E17" t="s">
        <v>15</v>
      </c>
      <c r="I17" s="4"/>
      <c r="L17" s="5"/>
    </row>
    <row r="18" spans="1:15" x14ac:dyDescent="0.35">
      <c r="I18" s="4"/>
      <c r="J18">
        <f>J3</f>
        <v>99</v>
      </c>
      <c r="K18" t="s">
        <v>16</v>
      </c>
      <c r="L18" s="5">
        <f>J11*J15+K11*J16</f>
        <v>27.809301957569389</v>
      </c>
    </row>
    <row r="19" spans="1:15" x14ac:dyDescent="0.35">
      <c r="I19" s="4"/>
      <c r="J19">
        <f>J4</f>
        <v>2.2999999999999998</v>
      </c>
      <c r="K19" t="s">
        <v>16</v>
      </c>
      <c r="L19" s="5">
        <f>J12*J15+K12*J16</f>
        <v>0.36353702736159188</v>
      </c>
    </row>
    <row r="20" spans="1:15" x14ac:dyDescent="0.35">
      <c r="A20" t="s">
        <v>17</v>
      </c>
      <c r="B20" t="s">
        <v>18</v>
      </c>
      <c r="E20" t="s">
        <v>15</v>
      </c>
      <c r="I20" s="4"/>
      <c r="L20" s="5"/>
    </row>
    <row r="21" spans="1:15" x14ac:dyDescent="0.35">
      <c r="I21" s="4" t="s">
        <v>19</v>
      </c>
      <c r="J21">
        <f>J18-L18</f>
        <v>71.190698042430611</v>
      </c>
      <c r="L21" s="5"/>
    </row>
    <row r="22" spans="1:15" x14ac:dyDescent="0.35">
      <c r="A22" t="s">
        <v>20</v>
      </c>
      <c r="B22" t="s">
        <v>14</v>
      </c>
      <c r="E22" t="s">
        <v>15</v>
      </c>
      <c r="I22" s="4" t="s">
        <v>21</v>
      </c>
      <c r="J22">
        <f>J19-L19</f>
        <v>1.9364629726384079</v>
      </c>
      <c r="L22" s="5"/>
      <c r="O22" t="s">
        <v>855</v>
      </c>
    </row>
    <row r="23" spans="1:15" x14ac:dyDescent="0.35">
      <c r="I23" s="4"/>
      <c r="L23" s="5"/>
    </row>
    <row r="24" spans="1:15" x14ac:dyDescent="0.35">
      <c r="I24" s="4" t="s">
        <v>22</v>
      </c>
      <c r="J24">
        <f>ABS(J21)</f>
        <v>71.190698042430611</v>
      </c>
      <c r="L24" s="5"/>
    </row>
    <row r="25" spans="1:15" x14ac:dyDescent="0.35">
      <c r="A25" t="s">
        <v>23</v>
      </c>
      <c r="B25" t="s">
        <v>18</v>
      </c>
      <c r="E25" t="s">
        <v>15</v>
      </c>
      <c r="I25" s="7" t="s">
        <v>24</v>
      </c>
      <c r="J25" s="8">
        <f>ABS(J22)</f>
        <v>1.9364629726384079</v>
      </c>
      <c r="K25" s="8" t="s">
        <v>25</v>
      </c>
      <c r="L25" s="9">
        <f>MAX(J24:J25)</f>
        <v>71.190698042430611</v>
      </c>
    </row>
    <row r="27" spans="1:15" x14ac:dyDescent="0.35">
      <c r="I27" s="1"/>
      <c r="J27" s="2" t="s">
        <v>0</v>
      </c>
      <c r="K27" s="2">
        <f>K1+1</f>
        <v>2</v>
      </c>
      <c r="L27" s="3"/>
    </row>
    <row r="28" spans="1:15" x14ac:dyDescent="0.35">
      <c r="I28" s="4"/>
      <c r="L28" s="5"/>
    </row>
    <row r="29" spans="1:15" x14ac:dyDescent="0.35">
      <c r="A29" t="s">
        <v>26</v>
      </c>
      <c r="I29" s="4" t="s">
        <v>1</v>
      </c>
      <c r="J29">
        <f>J21</f>
        <v>71.190698042430611</v>
      </c>
      <c r="L29" s="5"/>
    </row>
    <row r="30" spans="1:15" x14ac:dyDescent="0.35">
      <c r="I30" s="4" t="s">
        <v>2</v>
      </c>
      <c r="J30">
        <f>J22</f>
        <v>1.9364629726384079</v>
      </c>
      <c r="L30" s="5"/>
    </row>
    <row r="31" spans="1:15" x14ac:dyDescent="0.35">
      <c r="I31" s="4"/>
      <c r="L31" s="5"/>
    </row>
    <row r="32" spans="1:15" x14ac:dyDescent="0.35">
      <c r="I32" s="4"/>
      <c r="J32">
        <f>8*J29*J30^3+8*J29</f>
        <v>4705.1475173587387</v>
      </c>
      <c r="K32">
        <f>12*J29^2*J30^2+12*J30^2</f>
        <v>228103.43542267632</v>
      </c>
      <c r="L32" s="5"/>
    </row>
    <row r="33" spans="9:12" x14ac:dyDescent="0.35">
      <c r="I33" s="4" t="s">
        <v>3</v>
      </c>
      <c r="J33">
        <f>-16*J29+24*J30^3-48*J29^2*J30</f>
        <v>-472047.23785682285</v>
      </c>
      <c r="K33">
        <f>72*J29*J30^2-16*J29^3</f>
        <v>-5753621.9506244985</v>
      </c>
      <c r="L33" s="5"/>
    </row>
    <row r="34" spans="9:12" x14ac:dyDescent="0.35">
      <c r="I34" s="4"/>
      <c r="L34" s="5"/>
    </row>
    <row r="35" spans="9:12" x14ac:dyDescent="0.35">
      <c r="I35" s="4" t="s">
        <v>6</v>
      </c>
      <c r="J35">
        <f>J32*K33-J33*K32</f>
        <v>80603956600.124908</v>
      </c>
      <c r="K35" t="str">
        <f>IF(J35&lt;&gt;0,"Continuar", "Agregar otros valores")</f>
        <v>Continuar</v>
      </c>
      <c r="L35" s="5"/>
    </row>
    <row r="36" spans="9:12" x14ac:dyDescent="0.35">
      <c r="I36" s="4"/>
      <c r="L36" s="5"/>
    </row>
    <row r="37" spans="9:12" x14ac:dyDescent="0.35">
      <c r="I37" s="4" t="s">
        <v>9</v>
      </c>
      <c r="J37">
        <f>K33/J35</f>
        <v>-7.1381383660458952E-5</v>
      </c>
      <c r="K37">
        <f>(-K32)/J35</f>
        <v>-2.8299285177065718E-6</v>
      </c>
      <c r="L37" s="5"/>
    </row>
    <row r="38" spans="9:12" x14ac:dyDescent="0.35">
      <c r="I38" s="4"/>
      <c r="J38">
        <f>(-J33)/J35</f>
        <v>5.8563779964132841E-6</v>
      </c>
      <c r="K38">
        <f>J32/J35</f>
        <v>5.8373654542802522E-8</v>
      </c>
      <c r="L38" s="5"/>
    </row>
    <row r="39" spans="9:12" x14ac:dyDescent="0.35">
      <c r="I39" s="4"/>
      <c r="L39" s="5"/>
    </row>
    <row r="40" spans="9:12" x14ac:dyDescent="0.35">
      <c r="I40" s="4"/>
      <c r="L40" s="5"/>
    </row>
    <row r="41" spans="9:12" x14ac:dyDescent="0.35">
      <c r="I41" s="4" t="s">
        <v>11</v>
      </c>
      <c r="J41">
        <f>4*J29^2*J30^3+4*J29^2+4*J30^3-41</f>
        <v>167469.41416028375</v>
      </c>
      <c r="L41" s="5"/>
    </row>
    <row r="42" spans="9:12" x14ac:dyDescent="0.35">
      <c r="I42" s="4" t="s">
        <v>12</v>
      </c>
      <c r="J42">
        <f>-8*J29^2+24*J29*J30^3-16*J29^3*J30-63</f>
        <v>-11207097.521444175</v>
      </c>
      <c r="L42" s="5"/>
    </row>
    <row r="43" spans="9:12" x14ac:dyDescent="0.35">
      <c r="I43" s="4"/>
      <c r="L43" s="5"/>
    </row>
    <row r="44" spans="9:12" x14ac:dyDescent="0.35">
      <c r="I44" s="4"/>
      <c r="J44">
        <f>J29</f>
        <v>71.190698042430611</v>
      </c>
      <c r="K44" t="s">
        <v>16</v>
      </c>
      <c r="L44" s="5">
        <f>J37*J41+K37*J42</f>
        <v>19.761086373085998</v>
      </c>
    </row>
    <row r="45" spans="9:12" x14ac:dyDescent="0.35">
      <c r="I45" s="4"/>
      <c r="J45">
        <f>J30</f>
        <v>1.9364629726384079</v>
      </c>
      <c r="K45" t="s">
        <v>16</v>
      </c>
      <c r="L45" s="5">
        <f>J38*J41+K38*J42</f>
        <v>0.32656495301622834</v>
      </c>
    </row>
    <row r="46" spans="9:12" x14ac:dyDescent="0.35">
      <c r="I46" s="4"/>
      <c r="L46" s="5"/>
    </row>
    <row r="47" spans="9:12" x14ac:dyDescent="0.35">
      <c r="I47" s="4" t="s">
        <v>19</v>
      </c>
      <c r="J47">
        <f>J44-L44</f>
        <v>51.429611669344609</v>
      </c>
      <c r="L47" s="5"/>
    </row>
    <row r="48" spans="9:12" x14ac:dyDescent="0.35">
      <c r="I48" s="4" t="s">
        <v>21</v>
      </c>
      <c r="J48">
        <f>J45-L45</f>
        <v>1.6098980196221797</v>
      </c>
      <c r="L48" s="5"/>
    </row>
    <row r="49" spans="9:12" x14ac:dyDescent="0.35">
      <c r="I49" s="4"/>
      <c r="L49" s="5"/>
    </row>
    <row r="50" spans="9:12" x14ac:dyDescent="0.35">
      <c r="I50" s="4" t="s">
        <v>22</v>
      </c>
      <c r="J50">
        <f>ABS(J47-J29)</f>
        <v>19.761086373086002</v>
      </c>
      <c r="L50" s="5"/>
    </row>
    <row r="51" spans="9:12" x14ac:dyDescent="0.35">
      <c r="I51" s="7" t="s">
        <v>24</v>
      </c>
      <c r="J51" s="8">
        <f>ABS(J48-J30)</f>
        <v>0.32656495301622823</v>
      </c>
      <c r="K51" s="8" t="s">
        <v>25</v>
      </c>
      <c r="L51" s="9">
        <f>MAX(J50:J51)</f>
        <v>19.761086373086002</v>
      </c>
    </row>
    <row r="53" spans="9:12" x14ac:dyDescent="0.35">
      <c r="I53" s="1"/>
      <c r="J53" s="2" t="s">
        <v>0</v>
      </c>
      <c r="K53" s="2">
        <f>K27+1</f>
        <v>3</v>
      </c>
      <c r="L53" s="3"/>
    </row>
    <row r="54" spans="9:12" x14ac:dyDescent="0.35">
      <c r="I54" s="4"/>
      <c r="L54" s="5"/>
    </row>
    <row r="55" spans="9:12" x14ac:dyDescent="0.35">
      <c r="I55" s="4" t="s">
        <v>1</v>
      </c>
      <c r="J55">
        <f>J47</f>
        <v>51.429611669344609</v>
      </c>
      <c r="L55" s="5"/>
    </row>
    <row r="56" spans="9:12" x14ac:dyDescent="0.35">
      <c r="I56" s="4" t="s">
        <v>2</v>
      </c>
      <c r="J56">
        <f>J48</f>
        <v>1.6098980196221797</v>
      </c>
      <c r="L56" s="5"/>
    </row>
    <row r="57" spans="9:12" x14ac:dyDescent="0.35">
      <c r="I57" s="4"/>
      <c r="L57" s="5"/>
    </row>
    <row r="58" spans="9:12" x14ac:dyDescent="0.35">
      <c r="I58" s="4"/>
      <c r="J58">
        <f>8*J55*J56^3+8*J55</f>
        <v>2128.1524019535541</v>
      </c>
      <c r="K58">
        <f>12*J55^2*J56^2+12*J56^2</f>
        <v>82294.087061676968</v>
      </c>
      <c r="L58" s="5"/>
    </row>
    <row r="59" spans="9:12" x14ac:dyDescent="0.35">
      <c r="I59" s="4" t="s">
        <v>3</v>
      </c>
      <c r="J59">
        <f>-16*J55+24*J56^3-48*J55^2*J56</f>
        <v>-205115.76965639094</v>
      </c>
      <c r="K59">
        <f>72*J55*J56^2-16*J55^3</f>
        <v>-2166908.0901644742</v>
      </c>
      <c r="L59" s="5"/>
    </row>
    <row r="60" spans="9:12" x14ac:dyDescent="0.35">
      <c r="I60" s="4"/>
      <c r="L60" s="5"/>
    </row>
    <row r="61" spans="9:12" x14ac:dyDescent="0.35">
      <c r="I61" s="4" t="s">
        <v>6</v>
      </c>
      <c r="J61">
        <f>J58*K59-J59*K58</f>
        <v>12268304348.9298</v>
      </c>
      <c r="K61" t="str">
        <f>IF(J61&lt;&gt;0,"Continuar", "Agregar otros valores")</f>
        <v>Continuar</v>
      </c>
      <c r="L61" s="5"/>
    </row>
    <row r="62" spans="9:12" x14ac:dyDescent="0.35">
      <c r="I62" s="4"/>
      <c r="L62" s="5"/>
    </row>
    <row r="63" spans="9:12" x14ac:dyDescent="0.35">
      <c r="I63" s="4" t="s">
        <v>9</v>
      </c>
      <c r="J63">
        <f>K59/J61</f>
        <v>-1.7662653521906635E-4</v>
      </c>
      <c r="K63">
        <f>(-K58)/J61</f>
        <v>-6.7078615529175163E-6</v>
      </c>
      <c r="L63" s="5"/>
    </row>
    <row r="64" spans="9:12" x14ac:dyDescent="0.35">
      <c r="I64" s="4"/>
      <c r="J64">
        <f>(-J59)/J61</f>
        <v>1.671916214519766E-5</v>
      </c>
      <c r="K64">
        <f>J58/J61</f>
        <v>1.7346752586384922E-7</v>
      </c>
      <c r="L64" s="5"/>
    </row>
    <row r="65" spans="9:12" x14ac:dyDescent="0.35">
      <c r="I65" s="4"/>
      <c r="L65" s="5"/>
    </row>
    <row r="66" spans="9:12" x14ac:dyDescent="0.35">
      <c r="I66" s="4"/>
      <c r="L66" s="5"/>
    </row>
    <row r="67" spans="9:12" x14ac:dyDescent="0.35">
      <c r="I67" s="4" t="s">
        <v>11</v>
      </c>
      <c r="J67">
        <f>4*J55^2*J56^3+4*J55^2+4*J56^3-41</f>
        <v>54700.715754908008</v>
      </c>
      <c r="L67" s="5"/>
    </row>
    <row r="68" spans="9:12" x14ac:dyDescent="0.35">
      <c r="I68" s="4" t="s">
        <v>12</v>
      </c>
      <c r="J68">
        <f>-8*J55^2+24*J55*J56^3-16*J55^3*J56-63</f>
        <v>-3520024.3757623364</v>
      </c>
      <c r="L68" s="5"/>
    </row>
    <row r="69" spans="9:12" x14ac:dyDescent="0.35">
      <c r="I69" s="4"/>
      <c r="L69" s="5"/>
    </row>
    <row r="70" spans="9:12" x14ac:dyDescent="0.35">
      <c r="I70" s="4"/>
      <c r="J70">
        <f>J55</f>
        <v>51.429611669344609</v>
      </c>
      <c r="K70" t="s">
        <v>16</v>
      </c>
      <c r="L70" s="5">
        <f>J63*J67+K63*J68</f>
        <v>13.950238277716259</v>
      </c>
    </row>
    <row r="71" spans="9:12" x14ac:dyDescent="0.35">
      <c r="I71" s="4"/>
      <c r="J71">
        <f>J56</f>
        <v>1.6098980196221797</v>
      </c>
      <c r="K71" t="s">
        <v>16</v>
      </c>
      <c r="L71" s="5">
        <f>J64*J67+K64*J68</f>
        <v>0.30394021672074234</v>
      </c>
    </row>
    <row r="72" spans="9:12" x14ac:dyDescent="0.35">
      <c r="I72" s="4"/>
      <c r="L72" s="5"/>
    </row>
    <row r="73" spans="9:12" x14ac:dyDescent="0.35">
      <c r="I73" s="4" t="s">
        <v>19</v>
      </c>
      <c r="J73">
        <f>J70-L70</f>
        <v>37.47937339162835</v>
      </c>
      <c r="L73" s="5"/>
    </row>
    <row r="74" spans="9:12" x14ac:dyDescent="0.35">
      <c r="I74" s="4" t="s">
        <v>21</v>
      </c>
      <c r="J74">
        <f>J71-L71</f>
        <v>1.3059578029014374</v>
      </c>
      <c r="L74" s="5"/>
    </row>
    <row r="75" spans="9:12" x14ac:dyDescent="0.35">
      <c r="I75" s="4"/>
      <c r="L75" s="5"/>
    </row>
    <row r="76" spans="9:12" x14ac:dyDescent="0.35">
      <c r="I76" s="4" t="s">
        <v>22</v>
      </c>
      <c r="J76">
        <f>ABS(J73-J55)</f>
        <v>13.950238277716259</v>
      </c>
      <c r="L76" s="5"/>
    </row>
    <row r="77" spans="9:12" x14ac:dyDescent="0.35">
      <c r="I77" s="7" t="s">
        <v>24</v>
      </c>
      <c r="J77">
        <f>ABS(J74-J56)</f>
        <v>0.30394021672074234</v>
      </c>
      <c r="K77" s="8" t="s">
        <v>25</v>
      </c>
      <c r="L77" s="9">
        <f>MAX(J76:J77)</f>
        <v>13.950238277716259</v>
      </c>
    </row>
    <row r="79" spans="9:12" x14ac:dyDescent="0.35">
      <c r="I79" s="1"/>
      <c r="J79" s="2" t="s">
        <v>0</v>
      </c>
      <c r="K79" s="2">
        <f>K53+1</f>
        <v>4</v>
      </c>
      <c r="L79" s="3"/>
    </row>
    <row r="80" spans="9:12" x14ac:dyDescent="0.35">
      <c r="I80" s="4"/>
      <c r="L80" s="5"/>
    </row>
    <row r="81" spans="9:12" x14ac:dyDescent="0.35">
      <c r="I81" s="4" t="s">
        <v>1</v>
      </c>
      <c r="J81">
        <f>J73</f>
        <v>37.47937339162835</v>
      </c>
      <c r="L81" s="5"/>
    </row>
    <row r="82" spans="9:12" x14ac:dyDescent="0.35">
      <c r="I82" s="4" t="s">
        <v>2</v>
      </c>
      <c r="J82">
        <f>J74</f>
        <v>1.3059578029014374</v>
      </c>
      <c r="L82" s="5"/>
    </row>
    <row r="83" spans="9:12" x14ac:dyDescent="0.35">
      <c r="I83" s="4"/>
      <c r="L83" s="5"/>
    </row>
    <row r="84" spans="9:12" x14ac:dyDescent="0.35">
      <c r="I84" s="4"/>
      <c r="J84">
        <f>8*J81*J82^3+8*J81</f>
        <v>967.67085788915711</v>
      </c>
      <c r="K84">
        <f>12*J81^2*J82^2+12*J82^2</f>
        <v>28769.561313211634</v>
      </c>
      <c r="L84" s="5"/>
    </row>
    <row r="85" spans="9:12" x14ac:dyDescent="0.35">
      <c r="I85" s="4" t="s">
        <v>3</v>
      </c>
      <c r="J85">
        <f>-16*J81+24*J82^3-48*J81^2*J82</f>
        <v>-88601.417138853474</v>
      </c>
      <c r="K85">
        <f>72*J81*J82^2-16*J81^3</f>
        <v>-837756.08290635573</v>
      </c>
      <c r="L85" s="5"/>
    </row>
    <row r="86" spans="9:12" x14ac:dyDescent="0.35">
      <c r="I86" s="4"/>
      <c r="L86" s="5"/>
    </row>
    <row r="87" spans="9:12" x14ac:dyDescent="0.35">
      <c r="I87" s="4" t="s">
        <v>6</v>
      </c>
      <c r="J87">
        <f>J84*K85-J85*K84</f>
        <v>1738351755.3658319</v>
      </c>
      <c r="K87" t="str">
        <f>IF(J87&lt;&gt;0,"Continuar", "Agregar otros valores")</f>
        <v>Continuar</v>
      </c>
      <c r="L87" s="5"/>
    </row>
    <row r="88" spans="9:12" x14ac:dyDescent="0.35">
      <c r="I88" s="4"/>
      <c r="L88" s="5"/>
    </row>
    <row r="89" spans="9:12" x14ac:dyDescent="0.35">
      <c r="I89" s="4" t="s">
        <v>9</v>
      </c>
      <c r="J89">
        <f>K85/J87</f>
        <v>-4.8192552532617429E-4</v>
      </c>
      <c r="K89">
        <f>(-K84)/J87</f>
        <v>-1.6549907821824676E-5</v>
      </c>
      <c r="L89" s="5"/>
    </row>
    <row r="90" spans="9:12" x14ac:dyDescent="0.35">
      <c r="I90" s="4"/>
      <c r="J90">
        <f>(-J85)/J87</f>
        <v>5.0968635585613983E-5</v>
      </c>
      <c r="K90">
        <f>J84/J87</f>
        <v>5.5665998259685541E-7</v>
      </c>
      <c r="L90" s="5"/>
    </row>
    <row r="91" spans="9:12" x14ac:dyDescent="0.35">
      <c r="I91" s="4"/>
      <c r="L91" s="5"/>
    </row>
    <row r="92" spans="9:12" x14ac:dyDescent="0.35">
      <c r="I92" s="4"/>
      <c r="L92" s="5"/>
    </row>
    <row r="93" spans="9:12" x14ac:dyDescent="0.35">
      <c r="I93" s="4" t="s">
        <v>11</v>
      </c>
      <c r="J93">
        <f>4*J81^2*J82^3+4*J81^2+4*J82^3-41</f>
        <v>18101.75808032975</v>
      </c>
      <c r="L93" s="5"/>
    </row>
    <row r="94" spans="9:12" x14ac:dyDescent="0.35">
      <c r="I94" s="4" t="s">
        <v>12</v>
      </c>
      <c r="J94">
        <f>-8*J81^2+24*J81*J82^3-16*J81^3*J82-63</f>
        <v>-1109381.7360628683</v>
      </c>
      <c r="L94" s="5"/>
    </row>
    <row r="95" spans="9:12" x14ac:dyDescent="0.35">
      <c r="I95" s="4"/>
      <c r="L95" s="5"/>
    </row>
    <row r="96" spans="9:12" x14ac:dyDescent="0.35">
      <c r="I96" s="4"/>
      <c r="J96">
        <f>J81</f>
        <v>37.47937339162835</v>
      </c>
      <c r="K96" t="s">
        <v>16</v>
      </c>
      <c r="L96" s="5">
        <f>J89*J93+K89*J94</f>
        <v>9.6364661988660671</v>
      </c>
    </row>
    <row r="97" spans="9:12" x14ac:dyDescent="0.35">
      <c r="I97" s="4"/>
      <c r="J97">
        <f>J82</f>
        <v>1.3059578029014374</v>
      </c>
      <c r="K97" t="s">
        <v>16</v>
      </c>
      <c r="L97" s="5">
        <f>J90*J93+K90*J94</f>
        <v>0.3050734931652449</v>
      </c>
    </row>
    <row r="98" spans="9:12" x14ac:dyDescent="0.35">
      <c r="I98" s="4"/>
      <c r="L98" s="5"/>
    </row>
    <row r="99" spans="9:12" x14ac:dyDescent="0.35">
      <c r="I99" s="4" t="s">
        <v>19</v>
      </c>
      <c r="J99">
        <f>J96-L96</f>
        <v>27.842907192762283</v>
      </c>
      <c r="L99" s="5"/>
    </row>
    <row r="100" spans="9:12" x14ac:dyDescent="0.35">
      <c r="I100" s="4" t="s">
        <v>21</v>
      </c>
      <c r="J100">
        <f>J97-L97</f>
        <v>1.0008843097361924</v>
      </c>
      <c r="L100" s="5"/>
    </row>
    <row r="101" spans="9:12" x14ac:dyDescent="0.35">
      <c r="I101" s="4"/>
      <c r="L101" s="5"/>
    </row>
    <row r="102" spans="9:12" x14ac:dyDescent="0.35">
      <c r="I102" s="4" t="s">
        <v>22</v>
      </c>
      <c r="J102">
        <f>ABS(J99-J81)</f>
        <v>9.6364661988660671</v>
      </c>
      <c r="L102" s="5"/>
    </row>
    <row r="103" spans="9:12" x14ac:dyDescent="0.35">
      <c r="I103" s="7" t="s">
        <v>24</v>
      </c>
      <c r="J103">
        <f>ABS(J100-J82)</f>
        <v>0.30507349316524501</v>
      </c>
      <c r="K103" s="8" t="s">
        <v>25</v>
      </c>
      <c r="L103" s="9">
        <f>MAX(J102:J103)</f>
        <v>9.6364661988660671</v>
      </c>
    </row>
    <row r="105" spans="9:12" x14ac:dyDescent="0.35">
      <c r="I105" s="1"/>
      <c r="J105" s="2" t="s">
        <v>0</v>
      </c>
      <c r="K105" s="2">
        <f>K79+1</f>
        <v>5</v>
      </c>
      <c r="L105" s="3"/>
    </row>
    <row r="106" spans="9:12" x14ac:dyDescent="0.35">
      <c r="I106" s="4"/>
      <c r="L106" s="5"/>
    </row>
    <row r="107" spans="9:12" x14ac:dyDescent="0.35">
      <c r="I107" s="4" t="s">
        <v>1</v>
      </c>
      <c r="J107">
        <f>J99</f>
        <v>27.842907192762283</v>
      </c>
      <c r="L107" s="5"/>
    </row>
    <row r="108" spans="9:12" x14ac:dyDescent="0.35">
      <c r="I108" s="4" t="s">
        <v>2</v>
      </c>
      <c r="J108">
        <f>J100</f>
        <v>1.0008843097361924</v>
      </c>
      <c r="L108" s="5"/>
    </row>
    <row r="109" spans="9:12" x14ac:dyDescent="0.35">
      <c r="I109" s="4"/>
      <c r="L109" s="5"/>
    </row>
    <row r="110" spans="9:12" x14ac:dyDescent="0.35">
      <c r="I110" s="4"/>
      <c r="J110">
        <f>8*J107*J108^3+8*J107</f>
        <v>446.077959890339</v>
      </c>
      <c r="K110">
        <f>12*J107^2*J108^2+12*J108^2</f>
        <v>9331.2112679441088</v>
      </c>
      <c r="L110" s="5"/>
    </row>
    <row r="111" spans="9:12" x14ac:dyDescent="0.35">
      <c r="I111" s="4" t="s">
        <v>3</v>
      </c>
      <c r="J111">
        <f>-16*J107+24*J108^3-48*J107^2*J108</f>
        <v>-37665.247851851302</v>
      </c>
      <c r="K111">
        <f>72*J107*J108^2-16*J107^3</f>
        <v>-343345.15246547054</v>
      </c>
      <c r="L111" s="5"/>
    </row>
    <row r="112" spans="9:12" x14ac:dyDescent="0.35">
      <c r="I112" s="4"/>
      <c r="L112" s="5"/>
    </row>
    <row r="113" spans="9:12" x14ac:dyDescent="0.35">
      <c r="I113" s="4" t="s">
        <v>6</v>
      </c>
      <c r="J113">
        <f>J110*K111-J111*K110</f>
        <v>198303680.01506799</v>
      </c>
      <c r="K113" t="str">
        <f>IF(J113&lt;&gt;0,"Continuar", "Agregar otros valores")</f>
        <v>Continuar</v>
      </c>
      <c r="L113" s="5"/>
    </row>
    <row r="114" spans="9:12" x14ac:dyDescent="0.35">
      <c r="I114" s="4"/>
      <c r="L114" s="5"/>
    </row>
    <row r="115" spans="9:12" x14ac:dyDescent="0.35">
      <c r="I115" s="4" t="s">
        <v>9</v>
      </c>
      <c r="J115">
        <f>K111/J113</f>
        <v>-1.7314108968597135E-3</v>
      </c>
      <c r="K115">
        <f>(-K110)/J113</f>
        <v>-4.7055159375938366E-5</v>
      </c>
      <c r="L115" s="5"/>
    </row>
    <row r="116" spans="9:12" x14ac:dyDescent="0.35">
      <c r="I116" s="4"/>
      <c r="J116">
        <f>(-J111)/J113</f>
        <v>1.8993721069114465E-4</v>
      </c>
      <c r="K116">
        <f>J110/J113</f>
        <v>2.2494688946591613E-6</v>
      </c>
      <c r="L116" s="5"/>
    </row>
    <row r="117" spans="9:12" x14ac:dyDescent="0.35">
      <c r="I117" s="4"/>
      <c r="L117" s="5"/>
    </row>
    <row r="118" spans="9:12" x14ac:dyDescent="0.35">
      <c r="I118" s="4"/>
      <c r="L118" s="5"/>
    </row>
    <row r="119" spans="9:12" x14ac:dyDescent="0.35">
      <c r="I119" s="4" t="s">
        <v>11</v>
      </c>
      <c r="J119">
        <f>4*J107^2*J108^3+4*J107^2+4*J108^3-41</f>
        <v>6173.0642400853676</v>
      </c>
      <c r="L119" s="5"/>
    </row>
    <row r="120" spans="9:12" x14ac:dyDescent="0.35">
      <c r="I120" s="4" t="s">
        <v>12</v>
      </c>
      <c r="J120">
        <f>-8*J107^2+24*J107*J108^3-16*J107^3*J108-63</f>
        <v>-351253.60398831783</v>
      </c>
      <c r="L120" s="5"/>
    </row>
    <row r="121" spans="9:12" x14ac:dyDescent="0.35">
      <c r="I121" s="4"/>
      <c r="L121" s="5"/>
    </row>
    <row r="122" spans="9:12" x14ac:dyDescent="0.35">
      <c r="I122" s="4"/>
      <c r="J122">
        <f>J107</f>
        <v>27.842907192762283</v>
      </c>
      <c r="K122" t="s">
        <v>16</v>
      </c>
      <c r="L122" s="5">
        <f>J115*J119+K115*J120</f>
        <v>5.8401836247442027</v>
      </c>
    </row>
    <row r="123" spans="9:12" x14ac:dyDescent="0.35">
      <c r="I123" s="4"/>
      <c r="J123">
        <f>J108</f>
        <v>1.0008843097361924</v>
      </c>
      <c r="K123" t="s">
        <v>16</v>
      </c>
      <c r="L123" s="5">
        <f>J116*J119+K116*J120</f>
        <v>0.38236054687041721</v>
      </c>
    </row>
    <row r="124" spans="9:12" x14ac:dyDescent="0.35">
      <c r="I124" s="4"/>
      <c r="L124" s="5"/>
    </row>
    <row r="125" spans="9:12" x14ac:dyDescent="0.35">
      <c r="I125" s="4" t="s">
        <v>19</v>
      </c>
      <c r="J125">
        <f>J122-L122</f>
        <v>22.00272356801808</v>
      </c>
      <c r="L125" s="5"/>
    </row>
    <row r="126" spans="9:12" x14ac:dyDescent="0.35">
      <c r="I126" s="4" t="s">
        <v>21</v>
      </c>
      <c r="J126">
        <f>J123-L123</f>
        <v>0.61852376286577515</v>
      </c>
      <c r="L126" s="5"/>
    </row>
    <row r="127" spans="9:12" x14ac:dyDescent="0.35">
      <c r="I127" s="4"/>
      <c r="L127" s="5"/>
    </row>
    <row r="128" spans="9:12" x14ac:dyDescent="0.35">
      <c r="I128" s="4" t="s">
        <v>22</v>
      </c>
      <c r="J128">
        <f>ABS(J125-J107)</f>
        <v>5.8401836247442027</v>
      </c>
      <c r="L128" s="5"/>
    </row>
    <row r="129" spans="9:12" x14ac:dyDescent="0.35">
      <c r="I129" s="7" t="s">
        <v>24</v>
      </c>
      <c r="J129">
        <f>ABS(J126-J108)</f>
        <v>0.38236054687041721</v>
      </c>
      <c r="K129" s="8" t="s">
        <v>25</v>
      </c>
      <c r="L129" s="9">
        <f>MAX(J128:J129)</f>
        <v>5.8401836247442027</v>
      </c>
    </row>
    <row r="131" spans="9:12" x14ac:dyDescent="0.35">
      <c r="I131" s="1"/>
      <c r="J131" s="2" t="s">
        <v>0</v>
      </c>
      <c r="K131" s="2">
        <f>K105+1</f>
        <v>6</v>
      </c>
      <c r="L131" s="3"/>
    </row>
    <row r="132" spans="9:12" x14ac:dyDescent="0.35">
      <c r="I132" s="4"/>
      <c r="L132" s="5"/>
    </row>
    <row r="133" spans="9:12" x14ac:dyDescent="0.35">
      <c r="I133" s="4" t="s">
        <v>1</v>
      </c>
      <c r="J133">
        <f>J125</f>
        <v>22.00272356801808</v>
      </c>
      <c r="L133" s="5"/>
    </row>
    <row r="134" spans="9:12" x14ac:dyDescent="0.35">
      <c r="I134" s="4" t="s">
        <v>2</v>
      </c>
      <c r="J134">
        <f>J126</f>
        <v>0.61852376286577515</v>
      </c>
      <c r="L134" s="5"/>
    </row>
    <row r="135" spans="9:12" x14ac:dyDescent="0.35">
      <c r="I135" s="4"/>
      <c r="L135" s="5"/>
    </row>
    <row r="136" spans="9:12" x14ac:dyDescent="0.35">
      <c r="I136" s="4"/>
      <c r="J136">
        <f>8*J133*J134^3+8*J133</f>
        <v>217.67376338867817</v>
      </c>
      <c r="K136">
        <f>12*J133^2*J134^2+12*J134^2</f>
        <v>2227.1171641165929</v>
      </c>
      <c r="L136" s="5"/>
    </row>
    <row r="137" spans="9:12" x14ac:dyDescent="0.35">
      <c r="I137" s="4" t="s">
        <v>3</v>
      </c>
      <c r="J137">
        <f>-16*J133+24*J134^3-48*J133^2*J134</f>
        <v>-14719.466601859294</v>
      </c>
      <c r="K137">
        <f>72*J133*J134^2-16*J133^3</f>
        <v>-169825.21325858374</v>
      </c>
      <c r="L137" s="5"/>
    </row>
    <row r="138" spans="9:12" x14ac:dyDescent="0.35">
      <c r="I138" s="4"/>
      <c r="L138" s="5"/>
    </row>
    <row r="139" spans="9:12" x14ac:dyDescent="0.35">
      <c r="I139" s="4" t="s">
        <v>6</v>
      </c>
      <c r="J139">
        <f>J136*K137-J137*K136</f>
        <v>-4184516.5726389959</v>
      </c>
      <c r="K139" t="str">
        <f>IF(J139&lt;&gt;0,"Continuar", "Agregar otros valores")</f>
        <v>Continuar</v>
      </c>
      <c r="L139" s="5"/>
    </row>
    <row r="140" spans="9:12" x14ac:dyDescent="0.35">
      <c r="I140" s="4"/>
      <c r="L140" s="5"/>
    </row>
    <row r="141" spans="9:12" x14ac:dyDescent="0.35">
      <c r="I141" s="4" t="s">
        <v>9</v>
      </c>
      <c r="J141">
        <f>K137/J139</f>
        <v>4.0584189430389141E-2</v>
      </c>
      <c r="K141">
        <f>(-K136)/J139</f>
        <v>5.3222806636228593E-4</v>
      </c>
      <c r="L141" s="5"/>
    </row>
    <row r="142" spans="9:12" x14ac:dyDescent="0.35">
      <c r="I142" s="4"/>
      <c r="J142">
        <f>(-J137)/J139</f>
        <v>-3.5176026540567279E-3</v>
      </c>
      <c r="K142">
        <f>J136/J139</f>
        <v>-5.2018855609741466E-5</v>
      </c>
      <c r="L142" s="5"/>
    </row>
    <row r="143" spans="9:12" x14ac:dyDescent="0.35">
      <c r="I143" s="4"/>
      <c r="L143" s="5"/>
    </row>
    <row r="144" spans="9:12" x14ac:dyDescent="0.35">
      <c r="I144" s="4"/>
      <c r="L144" s="5"/>
    </row>
    <row r="145" spans="9:12" x14ac:dyDescent="0.35">
      <c r="I145" s="4" t="s">
        <v>11</v>
      </c>
      <c r="J145">
        <f>4*J133^2*J134^3+4*J133^2+4*J134^3-41</f>
        <v>2354.6543405399229</v>
      </c>
      <c r="L145" s="5"/>
    </row>
    <row r="146" spans="9:12" x14ac:dyDescent="0.35">
      <c r="I146" s="4" t="s">
        <v>12</v>
      </c>
      <c r="J146">
        <f>-8*J133^2+24*J133*J134^3-16*J133^3*J134-63</f>
        <v>-109226.80053853408</v>
      </c>
      <c r="L146" s="5"/>
    </row>
    <row r="147" spans="9:12" x14ac:dyDescent="0.35">
      <c r="I147" s="4"/>
      <c r="L147" s="5"/>
    </row>
    <row r="148" spans="9:12" x14ac:dyDescent="0.35">
      <c r="I148" s="4"/>
      <c r="J148">
        <f>J133</f>
        <v>22.00272356801808</v>
      </c>
      <c r="K148" t="s">
        <v>16</v>
      </c>
      <c r="L148" s="5">
        <f>J141*J145+K141*J146</f>
        <v>37.428168953997165</v>
      </c>
    </row>
    <row r="149" spans="9:12" x14ac:dyDescent="0.35">
      <c r="I149" s="4"/>
      <c r="J149">
        <f>J134</f>
        <v>0.61852376286577515</v>
      </c>
      <c r="K149" t="s">
        <v>16</v>
      </c>
      <c r="L149" s="5">
        <f>J142*J145+K142*J146</f>
        <v>-2.6008851917413907</v>
      </c>
    </row>
    <row r="150" spans="9:12" x14ac:dyDescent="0.35">
      <c r="I150" s="4"/>
      <c r="L150" s="5"/>
    </row>
    <row r="151" spans="9:12" x14ac:dyDescent="0.35">
      <c r="I151" s="4" t="s">
        <v>19</v>
      </c>
      <c r="J151">
        <f>J148-L148</f>
        <v>-15.425445385979085</v>
      </c>
      <c r="L151" s="5"/>
    </row>
    <row r="152" spans="9:12" x14ac:dyDescent="0.35">
      <c r="I152" s="4" t="s">
        <v>21</v>
      </c>
      <c r="J152">
        <f>J149-L149</f>
        <v>3.2194089546071658</v>
      </c>
      <c r="L152" s="5"/>
    </row>
    <row r="153" spans="9:12" x14ac:dyDescent="0.35">
      <c r="I153" s="4"/>
      <c r="L153" s="5"/>
    </row>
    <row r="154" spans="9:12" x14ac:dyDescent="0.35">
      <c r="I154" s="4" t="s">
        <v>22</v>
      </c>
      <c r="J154">
        <f>ABS(J151-J133)</f>
        <v>37.428168953997165</v>
      </c>
      <c r="L154" s="5"/>
    </row>
    <row r="155" spans="9:12" x14ac:dyDescent="0.35">
      <c r="I155" s="7" t="s">
        <v>24</v>
      </c>
      <c r="J155">
        <f>ABS(J152-J134)</f>
        <v>2.6008851917413907</v>
      </c>
      <c r="K155" s="8" t="s">
        <v>25</v>
      </c>
      <c r="L155" s="9">
        <f>MAX(J154:J155)</f>
        <v>37.428168953997165</v>
      </c>
    </row>
    <row r="157" spans="9:12" x14ac:dyDescent="0.35">
      <c r="I157" s="1"/>
      <c r="J157" s="2" t="s">
        <v>0</v>
      </c>
      <c r="K157" s="2">
        <f>K131+1</f>
        <v>7</v>
      </c>
      <c r="L157" s="3"/>
    </row>
    <row r="158" spans="9:12" x14ac:dyDescent="0.35">
      <c r="I158" s="4"/>
      <c r="L158" s="5"/>
    </row>
    <row r="159" spans="9:12" x14ac:dyDescent="0.35">
      <c r="I159" s="4" t="s">
        <v>1</v>
      </c>
      <c r="J159">
        <f>J151</f>
        <v>-15.425445385979085</v>
      </c>
      <c r="L159" s="5"/>
    </row>
    <row r="160" spans="9:12" x14ac:dyDescent="0.35">
      <c r="I160" s="4" t="s">
        <v>2</v>
      </c>
      <c r="J160">
        <f>J152</f>
        <v>3.2194089546071658</v>
      </c>
      <c r="L160" s="5"/>
    </row>
    <row r="161" spans="9:12" x14ac:dyDescent="0.35">
      <c r="I161" s="4"/>
      <c r="L161" s="5"/>
    </row>
    <row r="162" spans="9:12" x14ac:dyDescent="0.35">
      <c r="I162" s="4"/>
      <c r="J162">
        <f>8*J159*J160^3+8*J159</f>
        <v>-4241.1172175168913</v>
      </c>
      <c r="K162">
        <f>12*J159^2*J160^2+12*J160^2</f>
        <v>29718.73607476773</v>
      </c>
      <c r="L162" s="5"/>
    </row>
    <row r="163" spans="9:12" x14ac:dyDescent="0.35">
      <c r="I163" s="4" t="s">
        <v>3</v>
      </c>
      <c r="J163">
        <f>-16*J159+24*J160^3-48*J159^2*J160</f>
        <v>-35722.294656076352</v>
      </c>
      <c r="K163">
        <f>72*J159*J160^2-16*J159^3</f>
        <v>47215.114518248301</v>
      </c>
      <c r="L163" s="5"/>
    </row>
    <row r="164" spans="9:12" x14ac:dyDescent="0.35">
      <c r="I164" s="4"/>
      <c r="L164" s="5"/>
    </row>
    <row r="165" spans="9:12" x14ac:dyDescent="0.35">
      <c r="I165" s="4" t="s">
        <v>6</v>
      </c>
      <c r="J165">
        <f>J162*K163-J163*K162</f>
        <v>861376611.75864422</v>
      </c>
      <c r="K165" t="str">
        <f>IF(J165&lt;&gt;0,"Continuar", "Agregar otros valores")</f>
        <v>Continuar</v>
      </c>
      <c r="L165" s="5"/>
    </row>
    <row r="166" spans="9:12" x14ac:dyDescent="0.35">
      <c r="I166" s="4"/>
      <c r="L166" s="5"/>
    </row>
    <row r="167" spans="9:12" x14ac:dyDescent="0.35">
      <c r="I167" s="4" t="s">
        <v>9</v>
      </c>
      <c r="J167">
        <f>K163/J165</f>
        <v>5.4813555271544651E-5</v>
      </c>
      <c r="K167">
        <f>(-K162)/J165</f>
        <v>-3.4501443003069199E-5</v>
      </c>
      <c r="L167" s="5"/>
    </row>
    <row r="168" spans="9:12" x14ac:dyDescent="0.35">
      <c r="I168" s="4"/>
      <c r="J168">
        <f>(-J163)/J165</f>
        <v>4.1471168555579098E-5</v>
      </c>
      <c r="K168">
        <f>J162/J165</f>
        <v>-4.9236503053617191E-6</v>
      </c>
      <c r="L168" s="5"/>
    </row>
    <row r="169" spans="9:12" x14ac:dyDescent="0.35">
      <c r="I169" s="4"/>
      <c r="L169" s="5"/>
    </row>
    <row r="170" spans="9:12" x14ac:dyDescent="0.35">
      <c r="I170" s="4"/>
      <c r="L170" s="5"/>
    </row>
    <row r="171" spans="9:12" x14ac:dyDescent="0.35">
      <c r="I171" s="4" t="s">
        <v>11</v>
      </c>
      <c r="J171">
        <f>4*J159^2*J160^3+4*J159^2+4*J160^3-41</f>
        <v>32803.032474328043</v>
      </c>
      <c r="L171" s="5"/>
    </row>
    <row r="172" spans="9:12" x14ac:dyDescent="0.35">
      <c r="I172" s="4" t="s">
        <v>12</v>
      </c>
      <c r="J172">
        <f>-8*J159^2+24*J159*J160^3-16*J159^3*J160-63</f>
        <v>174744.48947657915</v>
      </c>
      <c r="L172" s="5"/>
    </row>
    <row r="173" spans="9:12" x14ac:dyDescent="0.35">
      <c r="I173" s="4"/>
      <c r="L173" s="5"/>
    </row>
    <row r="174" spans="9:12" x14ac:dyDescent="0.35">
      <c r="I174" s="4"/>
      <c r="J174">
        <f>J159</f>
        <v>-15.425445385979085</v>
      </c>
      <c r="K174" t="s">
        <v>16</v>
      </c>
      <c r="L174" s="5">
        <f>J167*J171+K167*J172</f>
        <v>-4.2308862101707669</v>
      </c>
    </row>
    <row r="175" spans="9:12" x14ac:dyDescent="0.35">
      <c r="I175" s="4"/>
      <c r="J175">
        <f>J160</f>
        <v>3.2194089546071658</v>
      </c>
      <c r="K175" t="s">
        <v>16</v>
      </c>
      <c r="L175" s="5">
        <f>J168*J171+K168*J172</f>
        <v>0.49999932990535656</v>
      </c>
    </row>
    <row r="176" spans="9:12" x14ac:dyDescent="0.35">
      <c r="I176" s="4"/>
      <c r="L176" s="5"/>
    </row>
    <row r="177" spans="9:12" x14ac:dyDescent="0.35">
      <c r="I177" s="4" t="s">
        <v>19</v>
      </c>
      <c r="J177">
        <f>J174-L174</f>
        <v>-11.194559175808319</v>
      </c>
      <c r="L177" s="5"/>
    </row>
    <row r="178" spans="9:12" x14ac:dyDescent="0.35">
      <c r="I178" s="4" t="s">
        <v>21</v>
      </c>
      <c r="J178">
        <f>J175-L175</f>
        <v>2.7194096247018091</v>
      </c>
      <c r="L178" s="5"/>
    </row>
    <row r="179" spans="9:12" x14ac:dyDescent="0.35">
      <c r="I179" s="4"/>
      <c r="L179" s="5"/>
    </row>
    <row r="180" spans="9:12" x14ac:dyDescent="0.35">
      <c r="I180" s="4" t="s">
        <v>22</v>
      </c>
      <c r="J180">
        <f>ABS(J177-J159)</f>
        <v>4.230886210170766</v>
      </c>
      <c r="L180" s="5"/>
    </row>
    <row r="181" spans="9:12" x14ac:dyDescent="0.35">
      <c r="I181" s="7" t="s">
        <v>24</v>
      </c>
      <c r="J181">
        <f>ABS(J178-J160)</f>
        <v>0.49999932990535667</v>
      </c>
      <c r="K181" s="8" t="s">
        <v>25</v>
      </c>
      <c r="L181" s="9">
        <f>MAX(J180:J181)</f>
        <v>4.230886210170766</v>
      </c>
    </row>
    <row r="183" spans="9:12" x14ac:dyDescent="0.35">
      <c r="I183" s="1"/>
      <c r="J183" s="2" t="s">
        <v>0</v>
      </c>
      <c r="K183" s="2">
        <f t="shared" ref="K183" si="0">K157+1</f>
        <v>8</v>
      </c>
      <c r="L183" s="3"/>
    </row>
    <row r="184" spans="9:12" x14ac:dyDescent="0.35">
      <c r="I184" s="4"/>
      <c r="L184" s="5"/>
    </row>
    <row r="185" spans="9:12" x14ac:dyDescent="0.35">
      <c r="I185" s="4" t="s">
        <v>1</v>
      </c>
      <c r="J185">
        <f t="shared" ref="J185:J186" si="1">J177</f>
        <v>-11.194559175808319</v>
      </c>
      <c r="L185" s="5"/>
    </row>
    <row r="186" spans="9:12" x14ac:dyDescent="0.35">
      <c r="I186" s="4" t="s">
        <v>2</v>
      </c>
      <c r="J186">
        <f t="shared" si="1"/>
        <v>2.7194096247018091</v>
      </c>
      <c r="L186" s="5"/>
    </row>
    <row r="187" spans="9:12" x14ac:dyDescent="0.35">
      <c r="I187" s="4"/>
      <c r="L187" s="5"/>
    </row>
    <row r="188" spans="9:12" x14ac:dyDescent="0.35">
      <c r="I188" s="4"/>
      <c r="J188">
        <f t="shared" ref="J188" si="2">8*J185*J186^3+8*J185</f>
        <v>-1890.5861719957616</v>
      </c>
      <c r="K188">
        <f t="shared" ref="K188" si="3">12*J185^2*J186^2+12*J186^2</f>
        <v>11209.759132504658</v>
      </c>
      <c r="L188" s="5"/>
    </row>
    <row r="189" spans="9:12" x14ac:dyDescent="0.35">
      <c r="I189" s="4" t="s">
        <v>3</v>
      </c>
      <c r="J189">
        <f t="shared" ref="J189" si="4">-16*J185+24*J186^3-48*J185^2*J186</f>
        <v>-15696.22098437334</v>
      </c>
      <c r="K189">
        <f t="shared" ref="K189" si="5">72*J185*J186^2-16*J185^3</f>
        <v>16485.520869502063</v>
      </c>
      <c r="L189" s="5"/>
    </row>
    <row r="190" spans="9:12" x14ac:dyDescent="0.35">
      <c r="I190" s="4"/>
      <c r="L190" s="5"/>
    </row>
    <row r="191" spans="9:12" x14ac:dyDescent="0.35">
      <c r="I191" s="4" t="s">
        <v>6</v>
      </c>
      <c r="J191">
        <f t="shared" ref="J191" si="6">J188*K189-J189*K188</f>
        <v>144783558.73136216</v>
      </c>
      <c r="K191" t="str">
        <f t="shared" ref="K191" si="7">IF(J191&lt;&gt;0,"Continuar", "Agregar otros valores")</f>
        <v>Continuar</v>
      </c>
      <c r="L191" s="5"/>
    </row>
    <row r="192" spans="9:12" x14ac:dyDescent="0.35">
      <c r="I192" s="4"/>
      <c r="L192" s="5"/>
    </row>
    <row r="193" spans="9:12" x14ac:dyDescent="0.35">
      <c r="I193" s="4" t="s">
        <v>9</v>
      </c>
      <c r="J193">
        <f t="shared" ref="J193" si="8">K189/J191</f>
        <v>1.1386321080897057E-4</v>
      </c>
      <c r="K193">
        <f t="shared" ref="K193" si="9">(-K188)/J191</f>
        <v>-7.7424254733949059E-5</v>
      </c>
      <c r="L193" s="5"/>
    </row>
    <row r="194" spans="9:12" x14ac:dyDescent="0.35">
      <c r="I194" s="4"/>
      <c r="J194">
        <f t="shared" ref="J194" si="10">(-J189)/J191</f>
        <v>1.0841162575300974E-4</v>
      </c>
      <c r="K194">
        <f t="shared" ref="K194" si="11">J188/J191</f>
        <v>-1.3058017005257062E-5</v>
      </c>
      <c r="L194" s="5"/>
    </row>
    <row r="195" spans="9:12" x14ac:dyDescent="0.35">
      <c r="I195" s="4"/>
      <c r="L195" s="5"/>
    </row>
    <row r="196" spans="9:12" x14ac:dyDescent="0.35">
      <c r="I196" s="4"/>
      <c r="L196" s="5"/>
    </row>
    <row r="197" spans="9:12" x14ac:dyDescent="0.35">
      <c r="I197" s="4" t="s">
        <v>27</v>
      </c>
      <c r="J197">
        <f t="shared" ref="J197" si="12">4*J185^2*J186^3+4*J185^2+4*J186^3-41</f>
        <v>10621.581579070085</v>
      </c>
      <c r="L197" s="5"/>
    </row>
    <row r="198" spans="9:12" x14ac:dyDescent="0.35">
      <c r="I198" s="4" t="s">
        <v>28</v>
      </c>
      <c r="J198">
        <f t="shared" ref="J198" si="13">-8*J185^2+24*J185*J186^3-16*J185^3*J186-63</f>
        <v>54571.517071156828</v>
      </c>
      <c r="L198" s="5"/>
    </row>
    <row r="199" spans="9:12" x14ac:dyDescent="0.35">
      <c r="I199" s="4"/>
      <c r="L199" s="5"/>
    </row>
    <row r="200" spans="9:12" x14ac:dyDescent="0.35">
      <c r="I200" s="4"/>
      <c r="J200">
        <f t="shared" ref="J200:J201" si="14">J185</f>
        <v>-11.194559175808319</v>
      </c>
      <c r="K200" t="s">
        <v>16</v>
      </c>
      <c r="L200" s="5">
        <f t="shared" ref="L200" si="15">J193*J197+K193*J198</f>
        <v>-3.0157516564729598</v>
      </c>
    </row>
    <row r="201" spans="9:12" x14ac:dyDescent="0.35">
      <c r="I201" s="4"/>
      <c r="J201">
        <f t="shared" si="14"/>
        <v>2.7194096247018091</v>
      </c>
      <c r="K201" t="s">
        <v>16</v>
      </c>
      <c r="L201" s="5">
        <f t="shared" ref="L201" si="16">J194*J197+K194*J198</f>
        <v>0.43890712913736651</v>
      </c>
    </row>
    <row r="202" spans="9:12" x14ac:dyDescent="0.35">
      <c r="I202" s="4"/>
      <c r="L202" s="5"/>
    </row>
    <row r="203" spans="9:12" x14ac:dyDescent="0.35">
      <c r="I203" s="4" t="s">
        <v>19</v>
      </c>
      <c r="J203">
        <f t="shared" ref="J203:J204" si="17">J200-L200</f>
        <v>-8.1788075193353595</v>
      </c>
      <c r="L203" s="5"/>
    </row>
    <row r="204" spans="9:12" x14ac:dyDescent="0.35">
      <c r="I204" s="4" t="s">
        <v>21</v>
      </c>
      <c r="J204">
        <f t="shared" si="17"/>
        <v>2.2805024955644426</v>
      </c>
      <c r="L204" s="5"/>
    </row>
    <row r="205" spans="9:12" x14ac:dyDescent="0.35">
      <c r="I205" s="4"/>
      <c r="L205" s="5"/>
    </row>
    <row r="206" spans="9:12" x14ac:dyDescent="0.35">
      <c r="I206" s="4" t="s">
        <v>22</v>
      </c>
      <c r="J206">
        <f t="shared" ref="J206:J207" si="18">ABS(J203-J185)</f>
        <v>3.0157516564729594</v>
      </c>
      <c r="L206" s="5"/>
    </row>
    <row r="207" spans="9:12" x14ac:dyDescent="0.35">
      <c r="I207" s="7" t="s">
        <v>24</v>
      </c>
      <c r="J207">
        <f t="shared" si="18"/>
        <v>0.43890712913736651</v>
      </c>
      <c r="K207" s="8" t="s">
        <v>25</v>
      </c>
      <c r="L207" s="9">
        <f t="shared" ref="L207" si="19">MAX(J206:J207)</f>
        <v>3.0157516564729594</v>
      </c>
    </row>
    <row r="209" spans="9:12" x14ac:dyDescent="0.35">
      <c r="I209" s="1"/>
      <c r="J209" s="2" t="s">
        <v>0</v>
      </c>
      <c r="K209" s="2">
        <f t="shared" ref="K209" si="20">K183+1</f>
        <v>9</v>
      </c>
      <c r="L209" s="3"/>
    </row>
    <row r="210" spans="9:12" x14ac:dyDescent="0.35">
      <c r="I210" s="4"/>
      <c r="L210" s="5"/>
    </row>
    <row r="211" spans="9:12" x14ac:dyDescent="0.35">
      <c r="I211" s="4" t="s">
        <v>1</v>
      </c>
      <c r="J211">
        <f t="shared" ref="J211:J212" si="21">J203</f>
        <v>-8.1788075193353595</v>
      </c>
      <c r="L211" s="5"/>
    </row>
    <row r="212" spans="9:12" x14ac:dyDescent="0.35">
      <c r="I212" s="4" t="s">
        <v>2</v>
      </c>
      <c r="J212">
        <f t="shared" si="21"/>
        <v>2.2805024955644426</v>
      </c>
      <c r="L212" s="5"/>
    </row>
    <row r="213" spans="9:12" x14ac:dyDescent="0.35">
      <c r="I213" s="4"/>
      <c r="L213" s="5"/>
    </row>
    <row r="214" spans="9:12" x14ac:dyDescent="0.35">
      <c r="I214" s="4"/>
      <c r="J214">
        <f t="shared" ref="J214" si="22">8*J211*J212^3+8*J211</f>
        <v>-841.44816547684559</v>
      </c>
      <c r="K214">
        <f t="shared" ref="K214" si="23">12*J211^2*J212^2+12*J212^2</f>
        <v>4237.0799711405762</v>
      </c>
      <c r="L214" s="5"/>
    </row>
    <row r="215" spans="9:12" x14ac:dyDescent="0.35">
      <c r="I215" s="4" t="s">
        <v>3</v>
      </c>
      <c r="J215">
        <f t="shared" ref="J215" si="24">-16*J211+24*J212^3-48*J211^2*J212</f>
        <v>-6906.8661045602794</v>
      </c>
      <c r="K215">
        <f t="shared" ref="K215" si="25">72*J211*J212^2-16*J211^3</f>
        <v>5691.1126470345007</v>
      </c>
      <c r="L215" s="5"/>
    </row>
    <row r="216" spans="9:12" x14ac:dyDescent="0.35">
      <c r="I216" s="4"/>
      <c r="L216" s="5"/>
    </row>
    <row r="217" spans="9:12" x14ac:dyDescent="0.35">
      <c r="I217" s="4" t="s">
        <v>6</v>
      </c>
      <c r="J217">
        <f t="shared" ref="J217" si="26">J214*K215-J215*K214</f>
        <v>24476167.738612838</v>
      </c>
      <c r="K217" t="str">
        <f t="shared" ref="K217" si="27">IF(J217&lt;&gt;0,"Continuar", "Agregar otros valores")</f>
        <v>Continuar</v>
      </c>
      <c r="L217" s="5"/>
    </row>
    <row r="218" spans="9:12" x14ac:dyDescent="0.35">
      <c r="I218" s="4"/>
      <c r="L218" s="5"/>
    </row>
    <row r="219" spans="9:12" x14ac:dyDescent="0.35">
      <c r="I219" s="4" t="s">
        <v>9</v>
      </c>
      <c r="J219">
        <f t="shared" ref="J219" si="28">K215/J217</f>
        <v>2.3251649146268838E-4</v>
      </c>
      <c r="K219">
        <f t="shared" ref="K219" si="29">(-K214)/J217</f>
        <v>-1.7311043200836916E-4</v>
      </c>
      <c r="L219" s="5"/>
    </row>
    <row r="220" spans="9:12" x14ac:dyDescent="0.35">
      <c r="I220" s="4"/>
      <c r="J220">
        <f t="shared" ref="J220" si="30">(-J215)/J217</f>
        <v>2.8218739871046985E-4</v>
      </c>
      <c r="K220">
        <f t="shared" ref="K220" si="31">J214/J217</f>
        <v>-3.4378264377940311E-5</v>
      </c>
      <c r="L220" s="5"/>
    </row>
    <row r="221" spans="9:12" x14ac:dyDescent="0.35">
      <c r="I221" s="4"/>
      <c r="L221" s="5"/>
    </row>
    <row r="222" spans="9:12" x14ac:dyDescent="0.35">
      <c r="I222" s="4"/>
      <c r="L222" s="5"/>
    </row>
    <row r="223" spans="9:12" x14ac:dyDescent="0.35">
      <c r="I223" s="4" t="s">
        <v>29</v>
      </c>
      <c r="J223">
        <f t="shared" ref="J223" si="32">4*J211^2*J212^3+4*J211^2+4*J212^3-41</f>
        <v>3447.4620524507468</v>
      </c>
      <c r="L223" s="5"/>
    </row>
    <row r="224" spans="9:12" x14ac:dyDescent="0.35">
      <c r="I224" s="4" t="s">
        <v>30</v>
      </c>
      <c r="J224">
        <f t="shared" ref="J224" si="33">-8*J211^2+24*J211*J212^3-16*J211^3*J212-63</f>
        <v>17036.559686526823</v>
      </c>
      <c r="L224" s="5"/>
    </row>
    <row r="225" spans="9:12" x14ac:dyDescent="0.35">
      <c r="I225" s="4"/>
      <c r="L225" s="5"/>
    </row>
    <row r="226" spans="9:12" x14ac:dyDescent="0.35">
      <c r="I226" s="4"/>
      <c r="J226">
        <f t="shared" ref="J226:J227" si="34">J211</f>
        <v>-8.1788075193353595</v>
      </c>
      <c r="K226" t="s">
        <v>16</v>
      </c>
      <c r="L226" s="5">
        <f t="shared" ref="L226" si="35">J219*J223+K219*J224</f>
        <v>-2.1476144263844184</v>
      </c>
    </row>
    <row r="227" spans="9:12" x14ac:dyDescent="0.35">
      <c r="I227" s="4"/>
      <c r="J227">
        <f t="shared" si="34"/>
        <v>2.2805024955644426</v>
      </c>
      <c r="K227" t="s">
        <v>16</v>
      </c>
      <c r="L227" s="5">
        <f t="shared" ref="L227" si="36">J220*J223+K220*J224</f>
        <v>0.38714299574015454</v>
      </c>
    </row>
    <row r="228" spans="9:12" x14ac:dyDescent="0.35">
      <c r="I228" s="4"/>
      <c r="L228" s="5"/>
    </row>
    <row r="229" spans="9:12" x14ac:dyDescent="0.35">
      <c r="I229" s="4" t="s">
        <v>19</v>
      </c>
      <c r="J229">
        <f t="shared" ref="J229:J230" si="37">J226-L226</f>
        <v>-6.0311930929509412</v>
      </c>
      <c r="L229" s="5"/>
    </row>
    <row r="230" spans="9:12" x14ac:dyDescent="0.35">
      <c r="I230" s="4" t="s">
        <v>21</v>
      </c>
      <c r="J230">
        <f t="shared" si="37"/>
        <v>1.893359499824288</v>
      </c>
      <c r="L230" s="5"/>
    </row>
    <row r="231" spans="9:12" x14ac:dyDescent="0.35">
      <c r="I231" s="4"/>
      <c r="L231" s="5"/>
    </row>
    <row r="232" spans="9:12" x14ac:dyDescent="0.35">
      <c r="I232" s="4" t="s">
        <v>22</v>
      </c>
      <c r="J232">
        <f t="shared" ref="J232:J233" si="38">ABS(J229-J211)</f>
        <v>2.1476144263844184</v>
      </c>
      <c r="L232" s="5"/>
    </row>
    <row r="233" spans="9:12" x14ac:dyDescent="0.35">
      <c r="I233" s="7" t="s">
        <v>24</v>
      </c>
      <c r="J233">
        <f t="shared" si="38"/>
        <v>0.38714299574015465</v>
      </c>
      <c r="K233" s="8" t="s">
        <v>25</v>
      </c>
      <c r="L233" s="9">
        <f t="shared" ref="L233" si="39">MAX(J232:J233)</f>
        <v>2.1476144263844184</v>
      </c>
    </row>
    <row r="235" spans="9:12" x14ac:dyDescent="0.35">
      <c r="I235" s="1"/>
      <c r="J235" s="2" t="s">
        <v>0</v>
      </c>
      <c r="K235" s="2">
        <f t="shared" ref="K235" si="40">K209+1</f>
        <v>10</v>
      </c>
      <c r="L235" s="3"/>
    </row>
    <row r="236" spans="9:12" x14ac:dyDescent="0.35">
      <c r="I236" s="4"/>
      <c r="L236" s="5"/>
    </row>
    <row r="237" spans="9:12" x14ac:dyDescent="0.35">
      <c r="I237" s="4" t="s">
        <v>1</v>
      </c>
      <c r="J237">
        <f t="shared" ref="J237:J238" si="41">J229</f>
        <v>-6.0311930929509412</v>
      </c>
      <c r="L237" s="5"/>
    </row>
    <row r="238" spans="9:12" x14ac:dyDescent="0.35">
      <c r="I238" s="4" t="s">
        <v>2</v>
      </c>
      <c r="J238">
        <f t="shared" si="41"/>
        <v>1.893359499824288</v>
      </c>
      <c r="L238" s="5"/>
    </row>
    <row r="239" spans="9:12" x14ac:dyDescent="0.35">
      <c r="I239" s="4"/>
      <c r="L239" s="5"/>
    </row>
    <row r="240" spans="9:12" x14ac:dyDescent="0.35">
      <c r="I240" s="4"/>
      <c r="J240">
        <f t="shared" ref="J240" si="42">8*J237*J238^3+8*J237</f>
        <v>-375.73534144114672</v>
      </c>
      <c r="K240">
        <f t="shared" ref="K240" si="43">12*J237^2*J238^2+12*J238^2</f>
        <v>1607.7998532087622</v>
      </c>
      <c r="L240" s="5"/>
    </row>
    <row r="241" spans="9:12" x14ac:dyDescent="0.35">
      <c r="I241" s="4" t="s">
        <v>3</v>
      </c>
      <c r="J241">
        <f t="shared" ref="J241" si="44">-16*J237+24*J238^3-48*J237^2*J238</f>
        <v>-3046.4369375486244</v>
      </c>
      <c r="K241">
        <f t="shared" ref="K241" si="45">72*J237*J238^2-16*J237^3</f>
        <v>1953.493237485018</v>
      </c>
      <c r="L241" s="5"/>
    </row>
    <row r="242" spans="9:12" x14ac:dyDescent="0.35">
      <c r="I242" s="4"/>
      <c r="L242" s="5"/>
    </row>
    <row r="243" spans="9:12" x14ac:dyDescent="0.35">
      <c r="I243" s="4" t="s">
        <v>6</v>
      </c>
      <c r="J243">
        <f t="shared" ref="J243" si="46">J240*K241-J241*K240</f>
        <v>4164064.4124110257</v>
      </c>
      <c r="K243" t="str">
        <f t="shared" ref="K243" si="47">IF(J243&lt;&gt;0,"Continuar", "Agregar otros valores")</f>
        <v>Continuar</v>
      </c>
      <c r="L243" s="5"/>
    </row>
    <row r="244" spans="9:12" x14ac:dyDescent="0.35">
      <c r="I244" s="4"/>
      <c r="L244" s="5"/>
    </row>
    <row r="245" spans="9:12" x14ac:dyDescent="0.35">
      <c r="I245" s="4" t="s">
        <v>9</v>
      </c>
      <c r="J245">
        <f t="shared" ref="J245" si="48">K241/J243</f>
        <v>4.691313687806117E-4</v>
      </c>
      <c r="K245">
        <f t="shared" ref="K245" si="49">(-K240)/J243</f>
        <v>-3.8611310824508444E-4</v>
      </c>
      <c r="L245" s="5"/>
    </row>
    <row r="246" spans="9:12" x14ac:dyDescent="0.35">
      <c r="I246" s="4"/>
      <c r="J246">
        <f t="shared" ref="J246" si="50">(-J241)/J243</f>
        <v>7.3160178033478444E-4</v>
      </c>
      <c r="K246">
        <f t="shared" ref="K246" si="51">J240/J243</f>
        <v>-9.0232836053463696E-5</v>
      </c>
      <c r="L246" s="5"/>
    </row>
    <row r="247" spans="9:12" x14ac:dyDescent="0.35">
      <c r="I247" s="4"/>
      <c r="L247" s="5"/>
    </row>
    <row r="248" spans="9:12" x14ac:dyDescent="0.35">
      <c r="I248" s="4"/>
      <c r="L248" s="5"/>
    </row>
    <row r="249" spans="9:12" x14ac:dyDescent="0.35">
      <c r="I249" s="4" t="s">
        <v>31</v>
      </c>
      <c r="J249">
        <f t="shared" ref="J249" si="52">4*J237^2*J238^3+4*J237^2+4*J238^3-41</f>
        <v>1119.2155357941383</v>
      </c>
      <c r="L249" s="5"/>
    </row>
    <row r="250" spans="9:12" x14ac:dyDescent="0.35">
      <c r="I250" s="4" t="s">
        <v>32</v>
      </c>
      <c r="J250">
        <f t="shared" ref="J250" si="53">-8*J237^2+24*J237*J238^3-16*J237^3*J238-63</f>
        <v>5309.5774382243253</v>
      </c>
      <c r="L250" s="5"/>
    </row>
    <row r="251" spans="9:12" x14ac:dyDescent="0.35">
      <c r="I251" s="4"/>
      <c r="L251" s="5"/>
    </row>
    <row r="252" spans="9:12" x14ac:dyDescent="0.35">
      <c r="I252" s="4"/>
      <c r="J252">
        <f t="shared" ref="J252:J253" si="54">J237</f>
        <v>-6.0311930929509412</v>
      </c>
      <c r="K252" t="s">
        <v>16</v>
      </c>
      <c r="L252" s="5">
        <f t="shared" ref="L252" si="55">J245*J249+K245*J250</f>
        <v>-1.5250383318731373</v>
      </c>
    </row>
    <row r="253" spans="9:12" x14ac:dyDescent="0.35">
      <c r="I253" s="4"/>
      <c r="J253">
        <f t="shared" si="54"/>
        <v>1.893359499824288</v>
      </c>
      <c r="K253" t="s">
        <v>16</v>
      </c>
      <c r="L253" s="5">
        <f t="shared" ref="L253" si="56">J246*J249+K246*J250</f>
        <v>0.3397218480688759</v>
      </c>
    </row>
    <row r="254" spans="9:12" x14ac:dyDescent="0.35">
      <c r="I254" s="4"/>
      <c r="L254" s="5"/>
    </row>
    <row r="255" spans="9:12" x14ac:dyDescent="0.35">
      <c r="I255" s="4" t="s">
        <v>19</v>
      </c>
      <c r="J255">
        <f t="shared" ref="J255:J256" si="57">J252-L252</f>
        <v>-4.5061547610778039</v>
      </c>
      <c r="L255" s="5"/>
    </row>
    <row r="256" spans="9:12" x14ac:dyDescent="0.35">
      <c r="I256" s="4" t="s">
        <v>21</v>
      </c>
      <c r="J256">
        <f t="shared" si="57"/>
        <v>1.553637651755412</v>
      </c>
      <c r="L256" s="5"/>
    </row>
    <row r="257" spans="9:12" x14ac:dyDescent="0.35">
      <c r="I257" s="4"/>
      <c r="L257" s="5"/>
    </row>
    <row r="258" spans="9:12" x14ac:dyDescent="0.35">
      <c r="I258" s="4" t="s">
        <v>22</v>
      </c>
      <c r="J258">
        <f t="shared" ref="J258:J259" si="58">ABS(J255-J237)</f>
        <v>1.5250383318731373</v>
      </c>
      <c r="L258" s="5"/>
    </row>
    <row r="259" spans="9:12" x14ac:dyDescent="0.35">
      <c r="I259" s="7" t="s">
        <v>24</v>
      </c>
      <c r="J259">
        <f t="shared" si="58"/>
        <v>0.33972184806887595</v>
      </c>
      <c r="K259" s="8" t="s">
        <v>25</v>
      </c>
      <c r="L259" s="9">
        <f t="shared" ref="L259" si="59">MAX(J258:J259)</f>
        <v>1.5250383318731373</v>
      </c>
    </row>
    <row r="261" spans="9:12" x14ac:dyDescent="0.35">
      <c r="I261" s="1"/>
      <c r="J261" s="2" t="s">
        <v>0</v>
      </c>
      <c r="K261" s="2">
        <f t="shared" ref="K261" si="60">K235+1</f>
        <v>11</v>
      </c>
      <c r="L261" s="3"/>
    </row>
    <row r="262" spans="9:12" x14ac:dyDescent="0.35">
      <c r="I262" s="4"/>
      <c r="L262" s="5"/>
    </row>
    <row r="263" spans="9:12" x14ac:dyDescent="0.35">
      <c r="I263" s="4" t="s">
        <v>1</v>
      </c>
      <c r="J263">
        <f t="shared" ref="J263:J264" si="61">J255</f>
        <v>-4.5061547610778039</v>
      </c>
      <c r="L263" s="5"/>
    </row>
    <row r="264" spans="9:12" x14ac:dyDescent="0.35">
      <c r="I264" s="4" t="s">
        <v>2</v>
      </c>
      <c r="J264">
        <f t="shared" si="61"/>
        <v>1.553637651755412</v>
      </c>
      <c r="L264" s="5"/>
    </row>
    <row r="265" spans="9:12" x14ac:dyDescent="0.35">
      <c r="I265" s="4"/>
      <c r="L265" s="5"/>
    </row>
    <row r="266" spans="9:12" x14ac:dyDescent="0.35">
      <c r="I266" s="4"/>
      <c r="J266">
        <f t="shared" ref="J266" si="62">8*J263*J264^3+8*J263</f>
        <v>-171.23946690668129</v>
      </c>
      <c r="K266">
        <f t="shared" ref="K266" si="63">12*J263^2*J264^2+12*J264^2</f>
        <v>617.12201569539729</v>
      </c>
      <c r="L266" s="5"/>
    </row>
    <row r="267" spans="9:12" x14ac:dyDescent="0.35">
      <c r="I267" s="4" t="s">
        <v>3</v>
      </c>
      <c r="J267">
        <f t="shared" ref="J267" si="64">-16*J263+24*J264^3-48*J263^2*J264</f>
        <v>-1352.1673274046775</v>
      </c>
      <c r="K267">
        <f t="shared" ref="K267" si="65">72*J263*J264^2-16*J263^3</f>
        <v>680.85301542309207</v>
      </c>
      <c r="L267" s="5"/>
    </row>
    <row r="268" spans="9:12" x14ac:dyDescent="0.35">
      <c r="I268" s="4"/>
      <c r="L268" s="5"/>
    </row>
    <row r="269" spans="9:12" x14ac:dyDescent="0.35">
      <c r="I269" s="4" t="s">
        <v>6</v>
      </c>
      <c r="J269">
        <f t="shared" ref="J269" si="66">J266*K267-J267*K266</f>
        <v>717863.31924257602</v>
      </c>
      <c r="K269" t="str">
        <f t="shared" ref="K269" si="67">IF(J269&lt;&gt;0,"Continuar", "Agregar otros valores")</f>
        <v>Continuar</v>
      </c>
      <c r="L269" s="5"/>
    </row>
    <row r="270" spans="9:12" x14ac:dyDescent="0.35">
      <c r="I270" s="4"/>
      <c r="L270" s="5"/>
    </row>
    <row r="271" spans="9:12" x14ac:dyDescent="0.35">
      <c r="I271" s="4" t="s">
        <v>9</v>
      </c>
      <c r="J271">
        <f t="shared" ref="J271" si="68">K267/J269</f>
        <v>9.4844380144881366E-4</v>
      </c>
      <c r="K271">
        <f t="shared" ref="K271" si="69">(-K266)/J269</f>
        <v>-8.5966506318574441E-4</v>
      </c>
      <c r="L271" s="5"/>
    </row>
    <row r="272" spans="9:12" x14ac:dyDescent="0.35">
      <c r="I272" s="4"/>
      <c r="J272">
        <f t="shared" ref="J272" si="70">(-J267)/J269</f>
        <v>1.883599971135677E-3</v>
      </c>
      <c r="K272">
        <f t="shared" ref="K272" si="71">J266/J269</f>
        <v>-2.3854048858124911E-4</v>
      </c>
      <c r="L272" s="5"/>
    </row>
    <row r="273" spans="9:12" x14ac:dyDescent="0.35">
      <c r="I273" s="4"/>
      <c r="L273" s="5"/>
    </row>
    <row r="274" spans="9:12" x14ac:dyDescent="0.35">
      <c r="I274" s="4"/>
      <c r="L274" s="5"/>
    </row>
    <row r="275" spans="9:12" x14ac:dyDescent="0.35">
      <c r="I275" s="4" t="s">
        <v>33</v>
      </c>
      <c r="J275">
        <f t="shared" ref="J275" si="72">4*J263^2*J264^3+4*J263^2+4*J264^3-41</f>
        <v>359.81638936032442</v>
      </c>
      <c r="L275" s="5"/>
    </row>
    <row r="276" spans="9:12" x14ac:dyDescent="0.35">
      <c r="I276" s="4" t="s">
        <v>34</v>
      </c>
      <c r="J276">
        <f t="shared" ref="J276" si="73">-8*J263^2+24*J263*J264^3-16*J263^3*J264-63</f>
        <v>1643.4968071346041</v>
      </c>
      <c r="L276" s="5"/>
    </row>
    <row r="277" spans="9:12" x14ac:dyDescent="0.35">
      <c r="I277" s="4"/>
      <c r="L277" s="5"/>
    </row>
    <row r="278" spans="9:12" x14ac:dyDescent="0.35">
      <c r="I278" s="4"/>
      <c r="J278">
        <f t="shared" ref="J278:J279" si="74">J263</f>
        <v>-4.5061547610778039</v>
      </c>
      <c r="K278" t="s">
        <v>16</v>
      </c>
      <c r="L278" s="5">
        <f t="shared" ref="L278" si="75">J271*J275+K271*J276</f>
        <v>-1.0715911624024461</v>
      </c>
    </row>
    <row r="279" spans="9:12" x14ac:dyDescent="0.35">
      <c r="I279" s="4"/>
      <c r="J279">
        <f t="shared" si="74"/>
        <v>1.553637651755412</v>
      </c>
      <c r="K279" t="s">
        <v>16</v>
      </c>
      <c r="L279" s="5">
        <f t="shared" ref="L279" si="76">J272*J275+K272*J276</f>
        <v>0.28570960925763916</v>
      </c>
    </row>
    <row r="280" spans="9:12" x14ac:dyDescent="0.35">
      <c r="I280" s="4"/>
      <c r="L280" s="5"/>
    </row>
    <row r="281" spans="9:12" x14ac:dyDescent="0.35">
      <c r="I281" s="4" t="s">
        <v>19</v>
      </c>
      <c r="J281">
        <f t="shared" ref="J281:J282" si="77">J278-L278</f>
        <v>-3.434563598675358</v>
      </c>
      <c r="L281" s="5"/>
    </row>
    <row r="282" spans="9:12" x14ac:dyDescent="0.35">
      <c r="I282" s="4" t="s">
        <v>21</v>
      </c>
      <c r="J282">
        <f t="shared" si="77"/>
        <v>1.2679280424977728</v>
      </c>
      <c r="L282" s="5"/>
    </row>
    <row r="283" spans="9:12" x14ac:dyDescent="0.35">
      <c r="I283" s="4"/>
      <c r="L283" s="5"/>
    </row>
    <row r="284" spans="9:12" x14ac:dyDescent="0.35">
      <c r="I284" s="4" t="s">
        <v>22</v>
      </c>
      <c r="J284">
        <f t="shared" ref="J284:J285" si="78">ABS(J281-J263)</f>
        <v>1.0715911624024459</v>
      </c>
      <c r="L284" s="5"/>
    </row>
    <row r="285" spans="9:12" x14ac:dyDescent="0.35">
      <c r="I285" s="7" t="s">
        <v>24</v>
      </c>
      <c r="J285">
        <f t="shared" si="78"/>
        <v>0.28570960925763922</v>
      </c>
      <c r="K285" s="8" t="s">
        <v>25</v>
      </c>
      <c r="L285" s="9">
        <f t="shared" ref="L285" si="79">MAX(J284:J285)</f>
        <v>1.0715911624024459</v>
      </c>
    </row>
    <row r="287" spans="9:12" x14ac:dyDescent="0.35">
      <c r="I287" s="1"/>
      <c r="J287" s="2" t="s">
        <v>0</v>
      </c>
      <c r="K287" s="2">
        <f t="shared" ref="K287" si="80">K261+1</f>
        <v>12</v>
      </c>
      <c r="L287" s="3"/>
    </row>
    <row r="288" spans="9:12" x14ac:dyDescent="0.35">
      <c r="I288" s="4"/>
      <c r="L288" s="5"/>
    </row>
    <row r="289" spans="9:12" x14ac:dyDescent="0.35">
      <c r="I289" s="4" t="s">
        <v>1</v>
      </c>
      <c r="J289">
        <f t="shared" ref="J289:J290" si="81">J281</f>
        <v>-3.434563598675358</v>
      </c>
      <c r="L289" s="5"/>
    </row>
    <row r="290" spans="9:12" x14ac:dyDescent="0.35">
      <c r="I290" s="4" t="s">
        <v>2</v>
      </c>
      <c r="J290">
        <f t="shared" si="81"/>
        <v>1.2679280424977728</v>
      </c>
      <c r="L290" s="5"/>
    </row>
    <row r="291" spans="9:12" x14ac:dyDescent="0.35">
      <c r="I291" s="4"/>
      <c r="L291" s="5"/>
    </row>
    <row r="292" spans="9:12" x14ac:dyDescent="0.35">
      <c r="I292" s="4"/>
      <c r="J292">
        <f t="shared" ref="J292" si="82">8*J289*J290^3+8*J289</f>
        <v>-83.483903506199141</v>
      </c>
      <c r="K292">
        <f t="shared" ref="K292" si="83">12*J289^2*J290^2+12*J290^2</f>
        <v>246.86095222739397</v>
      </c>
      <c r="L292" s="5"/>
    </row>
    <row r="293" spans="9:12" x14ac:dyDescent="0.35">
      <c r="I293" s="4" t="s">
        <v>3</v>
      </c>
      <c r="J293">
        <f t="shared" ref="J293" si="84">-16*J289+24*J290^3-48*J289^2*J290</f>
        <v>-614.0508353492346</v>
      </c>
      <c r="K293">
        <f t="shared" ref="K293" si="85">72*J289*J290^2-16*J289^3</f>
        <v>250.68688849740056</v>
      </c>
      <c r="L293" s="5"/>
    </row>
    <row r="294" spans="9:12" x14ac:dyDescent="0.35">
      <c r="I294" s="4"/>
      <c r="L294" s="5"/>
    </row>
    <row r="295" spans="9:12" x14ac:dyDescent="0.35">
      <c r="I295" s="4" t="s">
        <v>6</v>
      </c>
      <c r="J295">
        <f t="shared" ref="J295" si="86">J292*K293-J293*K292</f>
        <v>130656.85392075247</v>
      </c>
      <c r="K295" t="str">
        <f t="shared" ref="K295" si="87">IF(J295&lt;&gt;0,"Continuar", "Agregar otros valores")</f>
        <v>Continuar</v>
      </c>
      <c r="L295" s="5"/>
    </row>
    <row r="296" spans="9:12" x14ac:dyDescent="0.35">
      <c r="I296" s="4"/>
      <c r="L296" s="5"/>
    </row>
    <row r="297" spans="9:12" x14ac:dyDescent="0.35">
      <c r="I297" s="4" t="s">
        <v>9</v>
      </c>
      <c r="J297">
        <f t="shared" ref="J297" si="88">K293/J295</f>
        <v>1.9186661929687218E-3</v>
      </c>
      <c r="K297">
        <f t="shared" ref="K297" si="89">(-K292)/J295</f>
        <v>-1.8893838694227472E-3</v>
      </c>
      <c r="L297" s="5"/>
    </row>
    <row r="298" spans="9:12" x14ac:dyDescent="0.35">
      <c r="I298" s="4"/>
      <c r="J298">
        <f t="shared" ref="J298" si="90">(-J293)/J295</f>
        <v>4.699721575430524E-3</v>
      </c>
      <c r="K298">
        <f t="shared" ref="K298" si="91">J292/J295</f>
        <v>-6.3895540877507105E-4</v>
      </c>
      <c r="L298" s="5"/>
    </row>
    <row r="299" spans="9:12" x14ac:dyDescent="0.35">
      <c r="I299" s="4"/>
      <c r="L299" s="5"/>
    </row>
    <row r="300" spans="9:12" x14ac:dyDescent="0.35">
      <c r="I300" s="4"/>
      <c r="L300" s="5"/>
    </row>
    <row r="301" spans="9:12" x14ac:dyDescent="0.35">
      <c r="I301" s="4" t="s">
        <v>35</v>
      </c>
      <c r="J301">
        <f t="shared" ref="J301" si="92">4*J289^2*J290^3+4*J289^2+4*J290^3-41</f>
        <v>110.51888309565527</v>
      </c>
      <c r="L301" s="5"/>
    </row>
    <row r="302" spans="9:12" x14ac:dyDescent="0.35">
      <c r="I302" s="4" t="s">
        <v>36</v>
      </c>
      <c r="J302">
        <f t="shared" ref="J302" si="93">-8*J289^2+24*J289*J290^3-16*J289^3*J290-63</f>
        <v>496.52748720637749</v>
      </c>
      <c r="L302" s="5"/>
    </row>
    <row r="303" spans="9:12" x14ac:dyDescent="0.35">
      <c r="I303" s="4"/>
      <c r="L303" s="5"/>
    </row>
    <row r="304" spans="9:12" x14ac:dyDescent="0.35">
      <c r="I304" s="4"/>
      <c r="J304">
        <f t="shared" ref="J304:J305" si="94">J289</f>
        <v>-3.434563598675358</v>
      </c>
      <c r="K304" t="s">
        <v>16</v>
      </c>
      <c r="L304" s="5">
        <f t="shared" ref="L304" si="95">J297*J301+K297*J302</f>
        <v>-0.7260821803724431</v>
      </c>
    </row>
    <row r="305" spans="9:12" x14ac:dyDescent="0.35">
      <c r="I305" s="4"/>
      <c r="J305">
        <f t="shared" si="94"/>
        <v>1.2679280424977728</v>
      </c>
      <c r="K305" t="s">
        <v>16</v>
      </c>
      <c r="L305" s="5">
        <f t="shared" ref="L305" si="96">J298*J301+K298*J302</f>
        <v>0.20214905582112513</v>
      </c>
    </row>
    <row r="306" spans="9:12" x14ac:dyDescent="0.35">
      <c r="I306" s="4"/>
      <c r="L306" s="5"/>
    </row>
    <row r="307" spans="9:12" x14ac:dyDescent="0.35">
      <c r="I307" s="4" t="s">
        <v>19</v>
      </c>
      <c r="J307">
        <f t="shared" ref="J307:J308" si="97">J304-L304</f>
        <v>-2.7084814183029149</v>
      </c>
      <c r="L307" s="5"/>
    </row>
    <row r="308" spans="9:12" x14ac:dyDescent="0.35">
      <c r="I308" s="4" t="s">
        <v>21</v>
      </c>
      <c r="J308">
        <f t="shared" si="97"/>
        <v>1.0657789866766476</v>
      </c>
      <c r="L308" s="5"/>
    </row>
    <row r="309" spans="9:12" x14ac:dyDescent="0.35">
      <c r="I309" s="4"/>
      <c r="L309" s="5"/>
    </row>
    <row r="310" spans="9:12" x14ac:dyDescent="0.35">
      <c r="I310" s="4" t="s">
        <v>22</v>
      </c>
      <c r="J310">
        <f t="shared" ref="J310:J311" si="98">ABS(J307-J289)</f>
        <v>0.7260821803724431</v>
      </c>
      <c r="L310" s="5"/>
    </row>
    <row r="311" spans="9:12" x14ac:dyDescent="0.35">
      <c r="I311" s="7" t="s">
        <v>24</v>
      </c>
      <c r="J311">
        <f t="shared" si="98"/>
        <v>0.20214905582112519</v>
      </c>
      <c r="K311" s="8" t="s">
        <v>25</v>
      </c>
      <c r="L311" s="9">
        <f t="shared" ref="L311" si="99">MAX(J310:J311)</f>
        <v>0.7260821803724431</v>
      </c>
    </row>
    <row r="313" spans="9:12" x14ac:dyDescent="0.35">
      <c r="I313" s="1"/>
      <c r="J313" s="2" t="s">
        <v>0</v>
      </c>
      <c r="K313" s="2">
        <f t="shared" ref="K313" si="100">K287+1</f>
        <v>13</v>
      </c>
      <c r="L313" s="3"/>
    </row>
    <row r="314" spans="9:12" x14ac:dyDescent="0.35">
      <c r="I314" s="4"/>
      <c r="L314" s="5"/>
    </row>
    <row r="315" spans="9:12" x14ac:dyDescent="0.35">
      <c r="I315" s="4" t="s">
        <v>1</v>
      </c>
      <c r="J315">
        <f t="shared" ref="J315:J316" si="101">J307</f>
        <v>-2.7084814183029149</v>
      </c>
      <c r="L315" s="5"/>
    </row>
    <row r="316" spans="9:12" x14ac:dyDescent="0.35">
      <c r="I316" s="4" t="s">
        <v>2</v>
      </c>
      <c r="J316">
        <f t="shared" si="101"/>
        <v>1.0657789866766476</v>
      </c>
      <c r="L316" s="5"/>
    </row>
    <row r="317" spans="9:12" x14ac:dyDescent="0.35">
      <c r="I317" s="4"/>
      <c r="L317" s="5"/>
    </row>
    <row r="318" spans="9:12" x14ac:dyDescent="0.35">
      <c r="I318" s="4"/>
      <c r="J318">
        <f t="shared" ref="J318" si="102">8*J315*J316^3+8*J315</f>
        <v>-47.898999915335338</v>
      </c>
      <c r="K318">
        <f t="shared" ref="K318" si="103">12*J315^2*J316^2+12*J316^2</f>
        <v>113.62308289649395</v>
      </c>
      <c r="L318" s="5"/>
    </row>
    <row r="319" spans="9:12" x14ac:dyDescent="0.35">
      <c r="I319" s="4" t="s">
        <v>3</v>
      </c>
      <c r="J319">
        <f t="shared" ref="J319" si="104">-16*J315+24*J316^3-48*J315^2*J316</f>
        <v>-302.89389850934197</v>
      </c>
      <c r="K319">
        <f t="shared" ref="K319" si="105">72*J315*J316^2-16*J315^3</f>
        <v>96.395493975643205</v>
      </c>
      <c r="L319" s="5"/>
    </row>
    <row r="320" spans="9:12" x14ac:dyDescent="0.35">
      <c r="I320" s="4"/>
      <c r="L320" s="5"/>
    </row>
    <row r="321" spans="9:12" x14ac:dyDescent="0.35">
      <c r="I321" s="4" t="s">
        <v>6</v>
      </c>
      <c r="J321">
        <f t="shared" ref="J321" si="106">J318*K319-J319*K318</f>
        <v>29798.490781391145</v>
      </c>
      <c r="K321" t="str">
        <f t="shared" ref="K321" si="107">IF(J321&lt;&gt;0,"Continuar", "Agregar otros valores")</f>
        <v>Continuar</v>
      </c>
      <c r="L321" s="5"/>
    </row>
    <row r="322" spans="9:12" x14ac:dyDescent="0.35">
      <c r="I322" s="4"/>
      <c r="L322" s="5"/>
    </row>
    <row r="323" spans="9:12" x14ac:dyDescent="0.35">
      <c r="I323" s="4" t="s">
        <v>9</v>
      </c>
      <c r="J323">
        <f t="shared" ref="J323" si="108">K319/J321</f>
        <v>3.2349119518442597E-3</v>
      </c>
      <c r="K323">
        <f t="shared" ref="K323" si="109">(-K318)/J321</f>
        <v>-3.8130482422771028E-3</v>
      </c>
      <c r="L323" s="5"/>
    </row>
    <row r="324" spans="9:12" x14ac:dyDescent="0.35">
      <c r="I324" s="4"/>
      <c r="J324">
        <f t="shared" ref="J324" si="110">(-J319)/J321</f>
        <v>1.0164739574612823E-2</v>
      </c>
      <c r="K324">
        <f t="shared" ref="K324" si="111">J318/J321</f>
        <v>-1.6074303986310535E-3</v>
      </c>
      <c r="L324" s="5"/>
    </row>
    <row r="325" spans="9:12" x14ac:dyDescent="0.35">
      <c r="I325" s="4"/>
      <c r="L325" s="5"/>
    </row>
    <row r="326" spans="9:12" x14ac:dyDescent="0.35">
      <c r="I326" s="4"/>
      <c r="L326" s="5"/>
    </row>
    <row r="327" spans="9:12" x14ac:dyDescent="0.35">
      <c r="I327" s="4" t="s">
        <v>37</v>
      </c>
      <c r="J327">
        <f t="shared" ref="J327" si="112">4*J315^2*J316^3+4*J315^2+4*J316^3-41</f>
        <v>28.7091844240027</v>
      </c>
      <c r="L327" s="5"/>
    </row>
    <row r="328" spans="9:12" x14ac:dyDescent="0.35">
      <c r="I328" s="4" t="s">
        <v>38</v>
      </c>
      <c r="J328">
        <f t="shared" ref="J328" si="113">-8*J315^2+24*J315*J316^3-16*J315^3*J316-63</f>
        <v>138.43621055669067</v>
      </c>
      <c r="L328" s="5"/>
    </row>
    <row r="329" spans="9:12" x14ac:dyDescent="0.35">
      <c r="I329" s="4"/>
      <c r="L329" s="5"/>
    </row>
    <row r="330" spans="9:12" x14ac:dyDescent="0.35">
      <c r="I330" s="4"/>
      <c r="J330">
        <f t="shared" ref="J330:J331" si="114">J315</f>
        <v>-2.7084814183029149</v>
      </c>
      <c r="K330" t="s">
        <v>16</v>
      </c>
      <c r="L330" s="5">
        <f t="shared" ref="L330" si="115">J323*J327+K323*J328</f>
        <v>-0.43499226550978487</v>
      </c>
    </row>
    <row r="331" spans="9:12" x14ac:dyDescent="0.35">
      <c r="I331" s="4"/>
      <c r="J331">
        <f t="shared" si="114"/>
        <v>1.0657789866766476</v>
      </c>
      <c r="K331" t="s">
        <v>16</v>
      </c>
      <c r="L331" s="5">
        <f t="shared" ref="L331" si="116">J324*J327+K324*J328</f>
        <v>6.9294809949404595E-2</v>
      </c>
    </row>
    <row r="332" spans="9:12" x14ac:dyDescent="0.35">
      <c r="I332" s="4"/>
      <c r="L332" s="5"/>
    </row>
    <row r="333" spans="9:12" x14ac:dyDescent="0.35">
      <c r="I333" s="4" t="s">
        <v>19</v>
      </c>
      <c r="J333">
        <f t="shared" ref="J333:J334" si="117">J330-L330</f>
        <v>-2.2734891527931298</v>
      </c>
      <c r="L333" s="5"/>
    </row>
    <row r="334" spans="9:12" x14ac:dyDescent="0.35">
      <c r="I334" s="4" t="s">
        <v>21</v>
      </c>
      <c r="J334">
        <f t="shared" si="117"/>
        <v>0.99648417672724299</v>
      </c>
      <c r="L334" s="5"/>
    </row>
    <row r="335" spans="9:12" x14ac:dyDescent="0.35">
      <c r="I335" s="4"/>
      <c r="L335" s="5"/>
    </row>
    <row r="336" spans="9:12" x14ac:dyDescent="0.35">
      <c r="I336" s="4" t="s">
        <v>22</v>
      </c>
      <c r="J336">
        <f t="shared" ref="J336:J337" si="118">ABS(J333-J315)</f>
        <v>0.43499226550978509</v>
      </c>
      <c r="L336" s="5"/>
    </row>
    <row r="337" spans="9:12" x14ac:dyDescent="0.35">
      <c r="I337" s="7" t="s">
        <v>24</v>
      </c>
      <c r="J337">
        <f t="shared" si="118"/>
        <v>6.9294809949404623E-2</v>
      </c>
      <c r="K337" s="8" t="s">
        <v>25</v>
      </c>
      <c r="L337" s="9">
        <f t="shared" ref="L337" si="119">MAX(J336:J337)</f>
        <v>0.43499226550978509</v>
      </c>
    </row>
    <row r="339" spans="9:12" x14ac:dyDescent="0.35">
      <c r="I339" s="1"/>
      <c r="J339" s="2" t="s">
        <v>0</v>
      </c>
      <c r="K339" s="2">
        <f t="shared" ref="K339" si="120">K313+1</f>
        <v>14</v>
      </c>
      <c r="L339" s="3"/>
    </row>
    <row r="340" spans="9:12" x14ac:dyDescent="0.35">
      <c r="I340" s="4"/>
      <c r="L340" s="5"/>
    </row>
    <row r="341" spans="9:12" x14ac:dyDescent="0.35">
      <c r="I341" s="4" t="s">
        <v>1</v>
      </c>
      <c r="J341">
        <f t="shared" ref="J341:J342" si="121">J333</f>
        <v>-2.2734891527931298</v>
      </c>
      <c r="L341" s="5"/>
    </row>
    <row r="342" spans="9:12" x14ac:dyDescent="0.35">
      <c r="I342" s="4" t="s">
        <v>2</v>
      </c>
      <c r="J342">
        <f t="shared" si="121"/>
        <v>0.99648417672724299</v>
      </c>
      <c r="L342" s="5"/>
    </row>
    <row r="343" spans="9:12" x14ac:dyDescent="0.35">
      <c r="I343" s="4"/>
      <c r="L343" s="5"/>
    </row>
    <row r="344" spans="9:12" x14ac:dyDescent="0.35">
      <c r="I344" s="4"/>
      <c r="J344">
        <f t="shared" ref="J344" si="122">8*J341*J342^3+8*J341</f>
        <v>-36.184663651599948</v>
      </c>
      <c r="K344">
        <f t="shared" ref="K344" si="123">12*J341^2*J342^2+12*J342^2</f>
        <v>73.505432276274533</v>
      </c>
      <c r="L344" s="5"/>
    </row>
    <row r="345" spans="9:12" x14ac:dyDescent="0.35">
      <c r="I345" s="4" t="s">
        <v>3</v>
      </c>
      <c r="J345">
        <f t="shared" ref="J345" si="124">-16*J341+24*J342^3-48*J341^2*J342</f>
        <v>-187.10428817059966</v>
      </c>
      <c r="K345">
        <f t="shared" ref="K345" si="125">72*J341*J342^2-16*J341^3</f>
        <v>25.475435843792894</v>
      </c>
      <c r="L345" s="5"/>
    </row>
    <row r="346" spans="9:12" x14ac:dyDescent="0.35">
      <c r="I346" s="4"/>
      <c r="L346" s="5"/>
    </row>
    <row r="347" spans="9:12" x14ac:dyDescent="0.35">
      <c r="I347" s="4" t="s">
        <v>6</v>
      </c>
      <c r="J347">
        <f t="shared" ref="J347" si="126">J344*K345-J345*K344</f>
        <v>12831.361505339009</v>
      </c>
      <c r="K347" t="str">
        <f t="shared" ref="K347" si="127">IF(J347&lt;&gt;0,"Continuar", "Agregar otros valores")</f>
        <v>Continuar</v>
      </c>
      <c r="L347" s="5"/>
    </row>
    <row r="348" spans="9:12" x14ac:dyDescent="0.35">
      <c r="I348" s="4"/>
      <c r="L348" s="5"/>
    </row>
    <row r="349" spans="9:12" x14ac:dyDescent="0.35">
      <c r="I349" s="4" t="s">
        <v>9</v>
      </c>
      <c r="J349">
        <f t="shared" ref="J349" si="128">K345/J347</f>
        <v>1.985403952120966E-3</v>
      </c>
      <c r="K349">
        <f t="shared" ref="K349" si="129">(-K344)/J347</f>
        <v>-5.7285762111596349E-3</v>
      </c>
      <c r="L349" s="5"/>
    </row>
    <row r="350" spans="9:12" x14ac:dyDescent="0.35">
      <c r="I350" s="4"/>
      <c r="J350">
        <f t="shared" ref="J350" si="130">(-J345)/J347</f>
        <v>1.458179539971244E-2</v>
      </c>
      <c r="K350">
        <f t="shared" ref="K350" si="131">J344/J347</f>
        <v>-2.8200174733245451E-3</v>
      </c>
      <c r="L350" s="5"/>
    </row>
    <row r="351" spans="9:12" x14ac:dyDescent="0.35">
      <c r="I351" s="4"/>
      <c r="L351" s="5"/>
    </row>
    <row r="352" spans="9:12" x14ac:dyDescent="0.35">
      <c r="I352" s="4"/>
      <c r="L352" s="5"/>
    </row>
    <row r="353" spans="9:12" x14ac:dyDescent="0.35">
      <c r="I353" s="4" t="s">
        <v>39</v>
      </c>
      <c r="J353">
        <f t="shared" ref="J353" si="132">4*J341^2*J342^3+4*J341^2+4*J342^3-41</f>
        <v>4.0906784337399387</v>
      </c>
      <c r="L353" s="5"/>
    </row>
    <row r="354" spans="9:12" x14ac:dyDescent="0.35">
      <c r="I354" s="4" t="s">
        <v>40</v>
      </c>
      <c r="J354">
        <f t="shared" ref="J354" si="133">-8*J341^2+24*J341*J342^3-16*J341^3*J342-63</f>
        <v>29.016347866154888</v>
      </c>
      <c r="L354" s="5"/>
    </row>
    <row r="355" spans="9:12" x14ac:dyDescent="0.35">
      <c r="I355" s="4"/>
      <c r="L355" s="5"/>
    </row>
    <row r="356" spans="9:12" x14ac:dyDescent="0.35">
      <c r="I356" s="4"/>
      <c r="J356">
        <f t="shared" ref="J356:J357" si="134">J341</f>
        <v>-2.2734891527931298</v>
      </c>
      <c r="K356" t="s">
        <v>16</v>
      </c>
      <c r="L356" s="5">
        <f t="shared" ref="L356" si="135">J349*J353+K349*J354</f>
        <v>-0.15810071099158426</v>
      </c>
    </row>
    <row r="357" spans="9:12" x14ac:dyDescent="0.35">
      <c r="I357" s="4"/>
      <c r="J357">
        <f t="shared" si="134"/>
        <v>0.99648417672724299</v>
      </c>
      <c r="K357" t="s">
        <v>16</v>
      </c>
      <c r="L357" s="5">
        <f t="shared" ref="L357" si="136">J350*J353+K350*J354</f>
        <v>-2.217717202780823E-2</v>
      </c>
    </row>
    <row r="358" spans="9:12" x14ac:dyDescent="0.35">
      <c r="I358" s="4"/>
      <c r="L358" s="5"/>
    </row>
    <row r="359" spans="9:12" x14ac:dyDescent="0.35">
      <c r="I359" s="4" t="s">
        <v>19</v>
      </c>
      <c r="J359">
        <f t="shared" ref="J359:J360" si="137">J356-L356</f>
        <v>-2.1153884418015454</v>
      </c>
      <c r="L359" s="5"/>
    </row>
    <row r="360" spans="9:12" x14ac:dyDescent="0.35">
      <c r="I360" s="4" t="s">
        <v>21</v>
      </c>
      <c r="J360">
        <f t="shared" si="137"/>
        <v>1.0186613487550513</v>
      </c>
      <c r="L360" s="5"/>
    </row>
    <row r="361" spans="9:12" x14ac:dyDescent="0.35">
      <c r="I361" s="4"/>
      <c r="L361" s="5"/>
    </row>
    <row r="362" spans="9:12" x14ac:dyDescent="0.35">
      <c r="I362" s="4" t="s">
        <v>22</v>
      </c>
      <c r="J362">
        <f t="shared" ref="J362:J363" si="138">ABS(J359-J341)</f>
        <v>0.1581007109915844</v>
      </c>
      <c r="L362" s="5"/>
    </row>
    <row r="363" spans="9:12" x14ac:dyDescent="0.35">
      <c r="I363" s="7" t="s">
        <v>24</v>
      </c>
      <c r="J363">
        <f t="shared" si="138"/>
        <v>2.2177172027808334E-2</v>
      </c>
      <c r="K363" s="8" t="s">
        <v>25</v>
      </c>
      <c r="L363" s="9">
        <f t="shared" ref="L363" si="139">MAX(J362:J363)</f>
        <v>0.1581007109915844</v>
      </c>
    </row>
    <row r="365" spans="9:12" x14ac:dyDescent="0.35">
      <c r="I365" s="1"/>
      <c r="J365" s="2" t="s">
        <v>0</v>
      </c>
      <c r="K365" s="2">
        <f t="shared" ref="K365" si="140">K339+1</f>
        <v>15</v>
      </c>
      <c r="L365" s="3"/>
    </row>
    <row r="366" spans="9:12" x14ac:dyDescent="0.35">
      <c r="I366" s="4"/>
      <c r="L366" s="5"/>
    </row>
    <row r="367" spans="9:12" x14ac:dyDescent="0.35">
      <c r="I367" s="4" t="s">
        <v>1</v>
      </c>
      <c r="J367">
        <f t="shared" ref="J367:J368" si="141">J359</f>
        <v>-2.1153884418015454</v>
      </c>
      <c r="L367" s="5"/>
    </row>
    <row r="368" spans="9:12" x14ac:dyDescent="0.35">
      <c r="I368" s="4" t="s">
        <v>2</v>
      </c>
      <c r="J368">
        <f t="shared" si="141"/>
        <v>1.0186613487550513</v>
      </c>
      <c r="L368" s="5"/>
    </row>
    <row r="369" spans="9:12" x14ac:dyDescent="0.35">
      <c r="I369" s="4"/>
      <c r="L369" s="5"/>
    </row>
    <row r="370" spans="9:12" x14ac:dyDescent="0.35">
      <c r="I370" s="4"/>
      <c r="J370">
        <f t="shared" ref="J370" si="142">8*J367*J368^3+8*J367</f>
        <v>-34.811429293177483</v>
      </c>
      <c r="K370">
        <f t="shared" ref="K370" si="143">12*J367^2*J368^2+12*J368^2</f>
        <v>68.173340547615709</v>
      </c>
      <c r="L370" s="5"/>
    </row>
    <row r="371" spans="9:12" x14ac:dyDescent="0.35">
      <c r="I371" s="4" t="s">
        <v>3</v>
      </c>
      <c r="J371">
        <f t="shared" ref="J371" si="144">-16*J367+24*J368^3-48*J367^2*J368</f>
        <v>-159.58695431646282</v>
      </c>
      <c r="K371">
        <f t="shared" ref="K371" si="145">72*J367*J368^2-16*J367^3</f>
        <v>-6.588199128948645</v>
      </c>
      <c r="L371" s="5"/>
    </row>
    <row r="372" spans="9:12" x14ac:dyDescent="0.35">
      <c r="I372" s="4"/>
      <c r="L372" s="5"/>
    </row>
    <row r="373" spans="9:12" x14ac:dyDescent="0.35">
      <c r="I373" s="4" t="s">
        <v>6</v>
      </c>
      <c r="J373">
        <f t="shared" ref="J373" si="146">J370*K371-J371*K370</f>
        <v>11108.920411719781</v>
      </c>
      <c r="K373" t="str">
        <f t="shared" ref="K373" si="147">IF(J373&lt;&gt;0,"Continuar", "Agregar otros valores")</f>
        <v>Continuar</v>
      </c>
      <c r="L373" s="5"/>
    </row>
    <row r="374" spans="9:12" x14ac:dyDescent="0.35">
      <c r="I374" s="4"/>
      <c r="L374" s="5"/>
    </row>
    <row r="375" spans="9:12" x14ac:dyDescent="0.35">
      <c r="I375" s="4" t="s">
        <v>9</v>
      </c>
      <c r="J375">
        <f t="shared" ref="J375" si="148">K371/J373</f>
        <v>-5.9305485004629006E-4</v>
      </c>
      <c r="K375">
        <f t="shared" ref="K375" si="149">(-K370)/J373</f>
        <v>-6.1368106009377504E-3</v>
      </c>
      <c r="L375" s="5"/>
    </row>
    <row r="376" spans="9:12" x14ac:dyDescent="0.35">
      <c r="I376" s="4"/>
      <c r="J376">
        <f t="shared" ref="J376" si="150">(-J371)/J373</f>
        <v>1.4365658263975E-2</v>
      </c>
      <c r="K376">
        <f t="shared" ref="K376" si="151">J370/J373</f>
        <v>-3.1336464753543318E-3</v>
      </c>
      <c r="L376" s="5"/>
    </row>
    <row r="377" spans="9:12" x14ac:dyDescent="0.35">
      <c r="I377" s="4"/>
      <c r="L377" s="5"/>
    </row>
    <row r="378" spans="9:12" x14ac:dyDescent="0.35">
      <c r="I378" s="4"/>
      <c r="L378" s="5"/>
    </row>
    <row r="379" spans="9:12" x14ac:dyDescent="0.35">
      <c r="I379" s="4" t="s">
        <v>41</v>
      </c>
      <c r="J379">
        <f t="shared" ref="J379" si="152">4*J367^2*J368^3+4*J367^2+4*J368^3-41</f>
        <v>4.7988715954161876E-2</v>
      </c>
      <c r="L379" s="5"/>
    </row>
    <row r="380" spans="9:12" x14ac:dyDescent="0.35">
      <c r="I380" s="4" t="s">
        <v>42</v>
      </c>
      <c r="J380">
        <f t="shared" ref="J380" si="153">-8*J367^2+24*J367*J368^3-16*J367^3*J368-63</f>
        <v>1.8198406643684848</v>
      </c>
      <c r="L380" s="5"/>
    </row>
    <row r="381" spans="9:12" x14ac:dyDescent="0.35">
      <c r="I381" s="4"/>
      <c r="L381" s="5"/>
    </row>
    <row r="382" spans="9:12" x14ac:dyDescent="0.35">
      <c r="I382" s="4"/>
      <c r="J382">
        <f t="shared" ref="J382:J383" si="154">J367</f>
        <v>-2.1153884418015454</v>
      </c>
      <c r="K382" t="s">
        <v>16</v>
      </c>
      <c r="L382" s="5">
        <f t="shared" ref="L382" si="155">J375*J379+K375*J380</f>
        <v>-1.1196477421858225E-2</v>
      </c>
    </row>
    <row r="383" spans="9:12" x14ac:dyDescent="0.35">
      <c r="I383" s="4"/>
      <c r="J383">
        <f t="shared" si="154"/>
        <v>1.0186613487550513</v>
      </c>
      <c r="K383" t="s">
        <v>16</v>
      </c>
      <c r="L383" s="5">
        <f t="shared" ref="L383" si="156">J376*J379+K376*J380</f>
        <v>-5.0133477896803329E-3</v>
      </c>
    </row>
    <row r="384" spans="9:12" x14ac:dyDescent="0.35">
      <c r="I384" s="4"/>
      <c r="L384" s="5"/>
    </row>
    <row r="385" spans="9:12" x14ac:dyDescent="0.35">
      <c r="I385" s="4" t="s">
        <v>19</v>
      </c>
      <c r="J385">
        <f t="shared" ref="J385:J386" si="157">J382-L382</f>
        <v>-2.1041919643796874</v>
      </c>
      <c r="L385" s="5"/>
    </row>
    <row r="386" spans="9:12" x14ac:dyDescent="0.35">
      <c r="I386" s="4" t="s">
        <v>21</v>
      </c>
      <c r="J386">
        <f t="shared" si="157"/>
        <v>1.0236746965447316</v>
      </c>
      <c r="L386" s="5"/>
    </row>
    <row r="387" spans="9:12" x14ac:dyDescent="0.35">
      <c r="I387" s="4"/>
      <c r="L387" s="5"/>
    </row>
    <row r="388" spans="9:12" x14ac:dyDescent="0.35">
      <c r="I388" s="4" t="s">
        <v>22</v>
      </c>
      <c r="J388">
        <f t="shared" ref="J388:J389" si="158">ABS(J385-J367)</f>
        <v>1.1196477421858031E-2</v>
      </c>
      <c r="L388" s="5"/>
    </row>
    <row r="389" spans="9:12" x14ac:dyDescent="0.35">
      <c r="I389" s="7" t="s">
        <v>24</v>
      </c>
      <c r="J389">
        <f t="shared" si="158"/>
        <v>5.0133477896803225E-3</v>
      </c>
      <c r="K389" s="8" t="s">
        <v>25</v>
      </c>
      <c r="L389" s="9">
        <f t="shared" ref="L389" si="159">MAX(J388:J389)</f>
        <v>1.1196477421858031E-2</v>
      </c>
    </row>
    <row r="391" spans="9:12" x14ac:dyDescent="0.35">
      <c r="I391" s="1"/>
      <c r="J391" s="2" t="s">
        <v>0</v>
      </c>
      <c r="K391" s="2">
        <f t="shared" ref="K391" si="160">K365+1</f>
        <v>16</v>
      </c>
      <c r="L391" s="3"/>
    </row>
    <row r="392" spans="9:12" x14ac:dyDescent="0.35">
      <c r="I392" s="4"/>
      <c r="L392" s="5"/>
    </row>
    <row r="393" spans="9:12" x14ac:dyDescent="0.35">
      <c r="I393" s="4" t="s">
        <v>1</v>
      </c>
      <c r="J393">
        <f t="shared" ref="J393:J394" si="161">J385</f>
        <v>-2.1041919643796874</v>
      </c>
      <c r="L393" s="5"/>
    </row>
    <row r="394" spans="9:12" x14ac:dyDescent="0.35">
      <c r="I394" s="4" t="s">
        <v>2</v>
      </c>
      <c r="J394">
        <f t="shared" si="161"/>
        <v>1.0236746965447316</v>
      </c>
      <c r="L394" s="5"/>
    </row>
    <row r="395" spans="9:12" x14ac:dyDescent="0.35">
      <c r="I395" s="4"/>
      <c r="L395" s="5"/>
    </row>
    <row r="396" spans="9:12" x14ac:dyDescent="0.35">
      <c r="I396" s="4"/>
      <c r="J396">
        <f t="shared" ref="J396" si="162">8*J393*J394^3+8*J393</f>
        <v>-34.891186500248054</v>
      </c>
      <c r="K396">
        <f t="shared" ref="K396" si="163">12*J393^2*J394^2+12*J394^2</f>
        <v>68.251927831096538</v>
      </c>
      <c r="L396" s="5"/>
    </row>
    <row r="397" spans="9:12" x14ac:dyDescent="0.35">
      <c r="I397" s="4" t="s">
        <v>3</v>
      </c>
      <c r="J397">
        <f t="shared" ref="J397" si="164">-16*J393+24*J394^3-48*J393^2*J394</f>
        <v>-158.14510730356434</v>
      </c>
      <c r="K397">
        <f t="shared" ref="K397" si="165">72*J393*J394^2-16*J393^3</f>
        <v>-9.6951286654073954</v>
      </c>
      <c r="L397" s="5"/>
    </row>
    <row r="398" spans="9:12" x14ac:dyDescent="0.35">
      <c r="I398" s="4"/>
      <c r="L398" s="5"/>
    </row>
    <row r="399" spans="9:12" x14ac:dyDescent="0.35">
      <c r="I399" s="4" t="s">
        <v>6</v>
      </c>
      <c r="J399">
        <f t="shared" ref="J399" si="166">J396*K397-J397*K396</f>
        <v>11131.982992932521</v>
      </c>
      <c r="K399" t="str">
        <f t="shared" ref="K399" si="167">IF(J399&lt;&gt;0,"Continuar", "Agregar otros valores")</f>
        <v>Continuar</v>
      </c>
      <c r="L399" s="5"/>
    </row>
    <row r="400" spans="9:12" x14ac:dyDescent="0.35">
      <c r="I400" s="4"/>
      <c r="L400" s="5"/>
    </row>
    <row r="401" spans="9:12" x14ac:dyDescent="0.35">
      <c r="I401" s="4" t="s">
        <v>9</v>
      </c>
      <c r="J401">
        <f t="shared" ref="J401" si="168">K397/J399</f>
        <v>-8.7092557287975051E-4</v>
      </c>
      <c r="K401">
        <f t="shared" ref="K401" si="169">(-K396)/J399</f>
        <v>-6.1311563154945849E-3</v>
      </c>
      <c r="L401" s="5"/>
    </row>
    <row r="402" spans="9:12" x14ac:dyDescent="0.35">
      <c r="I402" s="4"/>
      <c r="J402">
        <f t="shared" ref="J402" si="170">(-J397)/J399</f>
        <v>1.4206373420078669E-2</v>
      </c>
      <c r="K402">
        <f t="shared" ref="K402" si="171">J396/J399</f>
        <v>-3.1343190626862967E-3</v>
      </c>
      <c r="L402" s="5"/>
    </row>
    <row r="403" spans="9:12" x14ac:dyDescent="0.35">
      <c r="I403" s="4"/>
      <c r="L403" s="5"/>
    </row>
    <row r="404" spans="9:12" x14ac:dyDescent="0.35">
      <c r="I404" s="4"/>
      <c r="L404" s="5"/>
    </row>
    <row r="405" spans="9:12" x14ac:dyDescent="0.35">
      <c r="I405" s="4" t="s">
        <v>43</v>
      </c>
      <c r="J405">
        <f t="shared" ref="J405" si="172">4*J393^2*J394^3+4*J393^2+4*J394^3-41</f>
        <v>-2.4753779625541483E-4</v>
      </c>
      <c r="L405" s="5"/>
    </row>
    <row r="406" spans="9:12" x14ac:dyDescent="0.35">
      <c r="I406" s="4" t="s">
        <v>44</v>
      </c>
      <c r="J406">
        <f t="shared" ref="J406" si="173">-8*J393^2+24*J393*J394^3-16*J393^3*J394-63</f>
        <v>2.5623305991473444E-4</v>
      </c>
      <c r="L406" s="5"/>
    </row>
    <row r="407" spans="9:12" x14ac:dyDescent="0.35">
      <c r="I407" s="4"/>
      <c r="L407" s="5"/>
    </row>
    <row r="408" spans="9:12" x14ac:dyDescent="0.35">
      <c r="I408" s="4"/>
      <c r="J408">
        <f t="shared" ref="J408:J409" si="174">J393</f>
        <v>-2.1041919643796874</v>
      </c>
      <c r="K408" t="s">
        <v>16</v>
      </c>
      <c r="L408" s="5">
        <f t="shared" ref="L408" si="175">J401*J405+K401*J406</f>
        <v>-1.3554179465215883E-6</v>
      </c>
    </row>
    <row r="409" spans="9:12" x14ac:dyDescent="0.35">
      <c r="I409" s="4"/>
      <c r="J409">
        <f t="shared" si="174"/>
        <v>1.0236746965447316</v>
      </c>
      <c r="K409" t="s">
        <v>16</v>
      </c>
      <c r="L409" s="5">
        <f t="shared" ref="L409" si="176">J402*J405+K402*J406</f>
        <v>-4.3197305333689667E-6</v>
      </c>
    </row>
    <row r="410" spans="9:12" x14ac:dyDescent="0.35">
      <c r="I410" s="4"/>
      <c r="L410" s="5"/>
    </row>
    <row r="411" spans="9:12" x14ac:dyDescent="0.35">
      <c r="I411" s="4" t="s">
        <v>19</v>
      </c>
      <c r="J411">
        <f t="shared" ref="J411:J412" si="177">J408-L408</f>
        <v>-2.104190608961741</v>
      </c>
      <c r="L411" s="5"/>
    </row>
    <row r="412" spans="9:12" x14ac:dyDescent="0.35">
      <c r="I412" s="4" t="s">
        <v>21</v>
      </c>
      <c r="J412">
        <f t="shared" si="177"/>
        <v>1.0236790162752649</v>
      </c>
      <c r="L412" s="5"/>
    </row>
    <row r="413" spans="9:12" x14ac:dyDescent="0.35">
      <c r="I413" s="4"/>
      <c r="L413" s="5"/>
    </row>
    <row r="414" spans="9:12" x14ac:dyDescent="0.35">
      <c r="I414" s="4" t="s">
        <v>22</v>
      </c>
      <c r="J414">
        <f t="shared" ref="J414:J415" si="178">ABS(J411-J393)</f>
        <v>1.3554179463248772E-6</v>
      </c>
      <c r="L414" s="5"/>
    </row>
    <row r="415" spans="9:12" x14ac:dyDescent="0.35">
      <c r="I415" s="7" t="s">
        <v>24</v>
      </c>
      <c r="J415">
        <f t="shared" si="178"/>
        <v>4.3197305332753899E-6</v>
      </c>
      <c r="K415" s="8" t="s">
        <v>25</v>
      </c>
      <c r="L415" s="9">
        <f t="shared" ref="L415" si="179">MAX(J414:J415)</f>
        <v>4.3197305332753899E-6</v>
      </c>
    </row>
    <row r="417" spans="9:12" x14ac:dyDescent="0.35">
      <c r="I417" s="1"/>
      <c r="J417" s="2" t="s">
        <v>0</v>
      </c>
      <c r="K417" s="2">
        <f t="shared" ref="K417" si="180">K391+1</f>
        <v>17</v>
      </c>
      <c r="L417" s="3"/>
    </row>
    <row r="418" spans="9:12" x14ac:dyDescent="0.35">
      <c r="I418" s="4"/>
      <c r="L418" s="5"/>
    </row>
    <row r="419" spans="9:12" x14ac:dyDescent="0.35">
      <c r="I419" s="4" t="s">
        <v>1</v>
      </c>
      <c r="J419">
        <f t="shared" ref="J419:J420" si="181">J411</f>
        <v>-2.104190608961741</v>
      </c>
      <c r="L419" s="5"/>
    </row>
    <row r="420" spans="9:12" x14ac:dyDescent="0.35">
      <c r="I420" s="4" t="s">
        <v>2</v>
      </c>
      <c r="J420">
        <f t="shared" si="181"/>
        <v>1.0236790162752649</v>
      </c>
      <c r="L420" s="5"/>
    </row>
    <row r="421" spans="9:12" x14ac:dyDescent="0.35">
      <c r="I421" s="4"/>
      <c r="L421" s="5"/>
    </row>
    <row r="422" spans="9:12" x14ac:dyDescent="0.35">
      <c r="I422" s="4"/>
      <c r="J422">
        <f t="shared" ref="J422" si="182">8*J419*J420^3+8*J419</f>
        <v>-34.891392626371726</v>
      </c>
      <c r="K422">
        <f t="shared" ref="K422" si="183">12*J419^2*J420^2+12*J420^2</f>
        <v>68.252432125606504</v>
      </c>
      <c r="L422" s="5"/>
    </row>
    <row r="423" spans="9:12" x14ac:dyDescent="0.35">
      <c r="I423" s="4" t="s">
        <v>3</v>
      </c>
      <c r="J423">
        <f t="shared" ref="J423" si="184">-16*J419+24*J420^3-48*J419^2*J420</f>
        <v>-158.14544084123685</v>
      </c>
      <c r="K423">
        <f t="shared" ref="K423" si="185">72*J419*J420^2-16*J419^3</f>
        <v>-9.6966543447996401</v>
      </c>
      <c r="L423" s="5"/>
    </row>
    <row r="424" spans="9:12" x14ac:dyDescent="0.35">
      <c r="I424" s="4"/>
      <c r="L424" s="5"/>
    </row>
    <row r="425" spans="9:12" x14ac:dyDescent="0.35">
      <c r="I425" s="4" t="s">
        <v>6</v>
      </c>
      <c r="J425">
        <f t="shared" ref="J425" si="186">J422*K423-J423*K422</f>
        <v>11132.140740897255</v>
      </c>
      <c r="K425" t="str">
        <f t="shared" ref="K425" si="187">IF(J425&lt;&gt;0,"Continuar", "Agregar otros valores")</f>
        <v>Continuar</v>
      </c>
      <c r="L425" s="5"/>
    </row>
    <row r="426" spans="9:12" x14ac:dyDescent="0.35">
      <c r="I426" s="4"/>
      <c r="L426" s="5"/>
    </row>
    <row r="427" spans="9:12" x14ac:dyDescent="0.35">
      <c r="I427" s="4" t="s">
        <v>9</v>
      </c>
      <c r="J427">
        <f t="shared" ref="J427" si="188">K423/J425</f>
        <v>-8.7105028318372533E-4</v>
      </c>
      <c r="K427">
        <f t="shared" ref="K427" si="189">(-K422)/J425</f>
        <v>-6.1311147347302879E-3</v>
      </c>
      <c r="L427" s="5"/>
    </row>
    <row r="428" spans="9:12" x14ac:dyDescent="0.35">
      <c r="I428" s="4"/>
      <c r="J428">
        <f t="shared" ref="J428" si="190">(-J423)/J425</f>
        <v>1.4206202070392641E-2</v>
      </c>
      <c r="K428">
        <f t="shared" ref="K428" si="191">J422/J425</f>
        <v>-3.134293164133987E-3</v>
      </c>
      <c r="L428" s="5"/>
    </row>
    <row r="429" spans="9:12" x14ac:dyDescent="0.35">
      <c r="I429" s="4"/>
      <c r="L429" s="5"/>
    </row>
    <row r="430" spans="9:12" x14ac:dyDescent="0.35">
      <c r="I430" s="4"/>
      <c r="L430" s="5"/>
    </row>
    <row r="431" spans="9:12" x14ac:dyDescent="0.35">
      <c r="I431" s="4" t="s">
        <v>45</v>
      </c>
      <c r="J431">
        <f t="shared" ref="J431" si="192">4*J419^2*J420^3+4*J419^2+4*J420^3-41</f>
        <v>9.4951957407829468E-10</v>
      </c>
      <c r="L431" s="5"/>
    </row>
    <row r="432" spans="9:12" x14ac:dyDescent="0.35">
      <c r="I432" s="4" t="s">
        <v>46</v>
      </c>
      <c r="J432">
        <f t="shared" ref="J432" si="193">-8*J419^2+24*J419*J420^3-16*J419^3*J420-63</f>
        <v>-3.5212508464610437E-9</v>
      </c>
      <c r="L432" s="5"/>
    </row>
    <row r="433" spans="9:12" x14ac:dyDescent="0.35">
      <c r="I433" s="4"/>
      <c r="L433" s="5"/>
    </row>
    <row r="434" spans="9:12" x14ac:dyDescent="0.35">
      <c r="I434" s="4"/>
      <c r="J434">
        <f t="shared" ref="J434:J435" si="194">J419</f>
        <v>-2.104190608961741</v>
      </c>
      <c r="K434" t="s">
        <v>16</v>
      </c>
      <c r="L434" s="5">
        <f t="shared" ref="L434" si="195">J427*J431+K427*J432</f>
        <v>2.0762113655529413E-11</v>
      </c>
    </row>
    <row r="435" spans="9:12" x14ac:dyDescent="0.35">
      <c r="I435" s="4"/>
      <c r="J435">
        <f t="shared" si="194"/>
        <v>1.0236790162752649</v>
      </c>
      <c r="K435" t="s">
        <v>16</v>
      </c>
      <c r="L435" s="5">
        <f t="shared" ref="L435" si="196">J428*J431+K428*J432</f>
        <v>2.4525699396413271E-11</v>
      </c>
    </row>
    <row r="436" spans="9:12" x14ac:dyDescent="0.35">
      <c r="I436" s="4"/>
      <c r="L436" s="5"/>
    </row>
    <row r="437" spans="9:12" x14ac:dyDescent="0.35">
      <c r="I437" s="4" t="s">
        <v>19</v>
      </c>
      <c r="J437">
        <f t="shared" ref="J437:J438" si="197">J434-L434</f>
        <v>-2.1041906089825031</v>
      </c>
      <c r="L437" s="5"/>
    </row>
    <row r="438" spans="9:12" x14ac:dyDescent="0.35">
      <c r="I438" s="4" t="s">
        <v>21</v>
      </c>
      <c r="J438">
        <f t="shared" si="197"/>
        <v>1.0236790162507392</v>
      </c>
      <c r="L438" s="5"/>
    </row>
    <row r="439" spans="9:12" x14ac:dyDescent="0.35">
      <c r="I439" s="4"/>
      <c r="L439" s="5"/>
    </row>
    <row r="440" spans="9:12" x14ac:dyDescent="0.35">
      <c r="I440" s="4" t="s">
        <v>22</v>
      </c>
      <c r="J440">
        <f t="shared" ref="J440:J441" si="198">ABS(J437-J419)</f>
        <v>2.0762058738910127E-11</v>
      </c>
      <c r="L440" s="5"/>
    </row>
    <row r="441" spans="9:12" x14ac:dyDescent="0.35">
      <c r="I441" s="7" t="s">
        <v>24</v>
      </c>
      <c r="J441">
        <f t="shared" si="198"/>
        <v>2.4525714792389408E-11</v>
      </c>
      <c r="K441" s="8" t="s">
        <v>25</v>
      </c>
      <c r="L441" s="9">
        <f t="shared" ref="L441" si="199">MAX(J440:J441)</f>
        <v>2.4525714792389408E-11</v>
      </c>
    </row>
    <row r="443" spans="9:12" x14ac:dyDescent="0.35">
      <c r="I443" s="1"/>
      <c r="J443" s="2" t="s">
        <v>0</v>
      </c>
      <c r="K443" s="2">
        <f t="shared" ref="K443" si="200">K417+1</f>
        <v>18</v>
      </c>
      <c r="L443" s="3"/>
    </row>
    <row r="444" spans="9:12" x14ac:dyDescent="0.35">
      <c r="I444" s="4"/>
      <c r="L444" s="5"/>
    </row>
    <row r="445" spans="9:12" x14ac:dyDescent="0.35">
      <c r="I445" s="4" t="s">
        <v>1</v>
      </c>
      <c r="J445">
        <f t="shared" ref="J445:J446" si="201">J437</f>
        <v>-2.1041906089825031</v>
      </c>
      <c r="L445" s="5"/>
    </row>
    <row r="446" spans="9:12" x14ac:dyDescent="0.35">
      <c r="I446" s="4" t="s">
        <v>2</v>
      </c>
      <c r="J446">
        <f t="shared" si="201"/>
        <v>1.0236790162507392</v>
      </c>
      <c r="L446" s="5"/>
    </row>
    <row r="447" spans="9:12" x14ac:dyDescent="0.35">
      <c r="I447" s="4"/>
      <c r="L447" s="5"/>
    </row>
    <row r="448" spans="9:12" x14ac:dyDescent="0.35">
      <c r="I448" s="4"/>
      <c r="J448">
        <f t="shared" ref="J448" si="202">8*J445*J446^3+8*J445</f>
        <v>-34.891392625418085</v>
      </c>
      <c r="K448">
        <f t="shared" ref="K448" si="203">12*J445^2*J446^2+12*J446^2</f>
        <v>68.252432123434801</v>
      </c>
      <c r="L448" s="5"/>
    </row>
    <row r="449" spans="9:12" x14ac:dyDescent="0.35">
      <c r="I449" s="4" t="s">
        <v>3</v>
      </c>
      <c r="J449">
        <f t="shared" ref="J449" si="204">-16*J445+24*J446^3-48*J445^2*J446</f>
        <v>-158.14544084183612</v>
      </c>
      <c r="K449">
        <f t="shared" ref="K449" si="205">72*J445*J446^2-16*J445^3</f>
        <v>-9.6966543343463343</v>
      </c>
      <c r="L449" s="5"/>
    </row>
    <row r="450" spans="9:12" x14ac:dyDescent="0.35">
      <c r="I450" s="4"/>
      <c r="L450" s="5"/>
    </row>
    <row r="451" spans="9:12" x14ac:dyDescent="0.35">
      <c r="I451" s="4" t="s">
        <v>6</v>
      </c>
      <c r="J451">
        <f t="shared" ref="J451" si="206">J448*K449-J449*K448</f>
        <v>11132.140740220733</v>
      </c>
      <c r="K451" t="str">
        <f t="shared" ref="K451" si="207">IF(J451&lt;&gt;0,"Continuar", "Agregar otros valores")</f>
        <v>Continuar</v>
      </c>
      <c r="L451" s="5"/>
    </row>
    <row r="452" spans="9:12" x14ac:dyDescent="0.35">
      <c r="I452" s="4"/>
      <c r="L452" s="5"/>
    </row>
    <row r="453" spans="9:12" x14ac:dyDescent="0.35">
      <c r="I453" s="4" t="s">
        <v>9</v>
      </c>
      <c r="J453">
        <f t="shared" ref="J453" si="208">K449/J451</f>
        <v>-8.7105028229764051E-4</v>
      </c>
      <c r="K453">
        <f t="shared" ref="K453" si="209">(-K448)/J451</f>
        <v>-6.1311147349078039E-3</v>
      </c>
      <c r="L453" s="5"/>
    </row>
    <row r="454" spans="9:12" x14ac:dyDescent="0.35">
      <c r="I454" s="4"/>
      <c r="J454">
        <f t="shared" ref="J454" si="210">(-J449)/J451</f>
        <v>1.4206202071309812E-2</v>
      </c>
      <c r="K454">
        <f t="shared" ref="K454" si="211">J448/J451</f>
        <v>-3.1342931642387986E-3</v>
      </c>
      <c r="L454" s="5"/>
    </row>
    <row r="455" spans="9:12" x14ac:dyDescent="0.35">
      <c r="I455" s="4"/>
      <c r="L455" s="5"/>
    </row>
    <row r="456" spans="9:12" x14ac:dyDescent="0.35">
      <c r="I456" s="4"/>
      <c r="L456" s="5"/>
    </row>
    <row r="457" spans="9:12" x14ac:dyDescent="0.35">
      <c r="I457" s="4" t="s">
        <v>47</v>
      </c>
      <c r="J457">
        <f t="shared" ref="J457" si="212">4*J445^2*J446^3+4*J445^2+4*J446^3-41</f>
        <v>0</v>
      </c>
      <c r="L457" s="5"/>
    </row>
    <row r="458" spans="9:12" x14ac:dyDescent="0.35">
      <c r="I458" s="4" t="s">
        <v>48</v>
      </c>
      <c r="J458">
        <f t="shared" ref="J458" si="213">-8*J445^2+24*J445*J446^3-16*J445^3*J446-63</f>
        <v>0</v>
      </c>
      <c r="L458" s="5"/>
    </row>
    <row r="459" spans="9:12" x14ac:dyDescent="0.35">
      <c r="I459" s="4"/>
      <c r="L459" s="5"/>
    </row>
    <row r="460" spans="9:12" x14ac:dyDescent="0.35">
      <c r="I460" s="4"/>
      <c r="J460">
        <f t="shared" ref="J460:J461" si="214">J445</f>
        <v>-2.1041906089825031</v>
      </c>
      <c r="K460" t="s">
        <v>16</v>
      </c>
      <c r="L460" s="5">
        <f t="shared" ref="L460" si="215">J453*J457+K453*J458</f>
        <v>0</v>
      </c>
    </row>
    <row r="461" spans="9:12" x14ac:dyDescent="0.35">
      <c r="I461" s="4"/>
      <c r="J461">
        <f t="shared" si="214"/>
        <v>1.0236790162507392</v>
      </c>
      <c r="K461" t="s">
        <v>16</v>
      </c>
      <c r="L461" s="5">
        <f t="shared" ref="L461" si="216">J454*J457+K454*J458</f>
        <v>0</v>
      </c>
    </row>
    <row r="462" spans="9:12" x14ac:dyDescent="0.35">
      <c r="I462" s="4"/>
      <c r="L462" s="5"/>
    </row>
    <row r="463" spans="9:12" x14ac:dyDescent="0.35">
      <c r="I463" s="4" t="s">
        <v>19</v>
      </c>
      <c r="J463">
        <f t="shared" ref="J463:J464" si="217">J460-L460</f>
        <v>-2.1041906089825031</v>
      </c>
      <c r="L463" s="5"/>
    </row>
    <row r="464" spans="9:12" x14ac:dyDescent="0.35">
      <c r="I464" s="4" t="s">
        <v>21</v>
      </c>
      <c r="J464">
        <f t="shared" si="217"/>
        <v>1.0236790162507392</v>
      </c>
      <c r="L464" s="5"/>
    </row>
    <row r="465" spans="9:12" x14ac:dyDescent="0.35">
      <c r="I465" s="4"/>
      <c r="L465" s="5"/>
    </row>
    <row r="466" spans="9:12" x14ac:dyDescent="0.35">
      <c r="I466" s="4" t="s">
        <v>22</v>
      </c>
      <c r="J466">
        <f t="shared" ref="J466:J467" si="218">ABS(J463-J445)</f>
        <v>0</v>
      </c>
      <c r="L466" s="5"/>
    </row>
    <row r="467" spans="9:12" x14ac:dyDescent="0.35">
      <c r="I467" s="7" t="s">
        <v>24</v>
      </c>
      <c r="J467">
        <f t="shared" si="218"/>
        <v>0</v>
      </c>
      <c r="K467" s="8" t="s">
        <v>25</v>
      </c>
      <c r="L467" s="9">
        <f t="shared" ref="L467" si="219">MAX(J466:J467)</f>
        <v>0</v>
      </c>
    </row>
    <row r="469" spans="9:12" x14ac:dyDescent="0.35">
      <c r="I469" s="1"/>
      <c r="J469" s="2" t="s">
        <v>0</v>
      </c>
      <c r="K469" s="2">
        <f t="shared" ref="K469" si="220">K443+1</f>
        <v>19</v>
      </c>
      <c r="L469" s="3"/>
    </row>
    <row r="470" spans="9:12" x14ac:dyDescent="0.35">
      <c r="I470" s="4"/>
      <c r="L470" s="5"/>
    </row>
    <row r="471" spans="9:12" x14ac:dyDescent="0.35">
      <c r="I471" s="4" t="s">
        <v>1</v>
      </c>
      <c r="J471">
        <f t="shared" ref="J471:J472" si="221">J463</f>
        <v>-2.1041906089825031</v>
      </c>
      <c r="L471" s="5"/>
    </row>
    <row r="472" spans="9:12" x14ac:dyDescent="0.35">
      <c r="I472" s="4" t="s">
        <v>2</v>
      </c>
      <c r="J472">
        <f t="shared" si="221"/>
        <v>1.0236790162507392</v>
      </c>
      <c r="L472" s="5"/>
    </row>
    <row r="473" spans="9:12" x14ac:dyDescent="0.35">
      <c r="I473" s="4"/>
      <c r="L473" s="5"/>
    </row>
    <row r="474" spans="9:12" x14ac:dyDescent="0.35">
      <c r="I474" s="4"/>
      <c r="J474">
        <f t="shared" ref="J474" si="222">8*J471*J472^3+8*J471</f>
        <v>-34.891392625418085</v>
      </c>
      <c r="K474">
        <f t="shared" ref="K474" si="223">12*J471^2*J472^2+12*J472^2</f>
        <v>68.252432123434801</v>
      </c>
      <c r="L474" s="5"/>
    </row>
    <row r="475" spans="9:12" x14ac:dyDescent="0.35">
      <c r="I475" s="4" t="s">
        <v>3</v>
      </c>
      <c r="J475">
        <f t="shared" ref="J475" si="224">-16*J471+24*J472^3-48*J471^2*J472</f>
        <v>-158.14544084183612</v>
      </c>
      <c r="K475">
        <f t="shared" ref="K475" si="225">72*J471*J472^2-16*J471^3</f>
        <v>-9.6966543343463343</v>
      </c>
      <c r="L475" s="5"/>
    </row>
    <row r="476" spans="9:12" x14ac:dyDescent="0.35">
      <c r="I476" s="4"/>
      <c r="L476" s="5"/>
    </row>
    <row r="477" spans="9:12" x14ac:dyDescent="0.35">
      <c r="I477" s="4" t="s">
        <v>6</v>
      </c>
      <c r="J477">
        <f t="shared" ref="J477" si="226">J474*K475-J475*K474</f>
        <v>11132.140740220733</v>
      </c>
      <c r="K477" t="str">
        <f t="shared" ref="K477" si="227">IF(J477&lt;&gt;0,"Continuar", "Agregar otros valores")</f>
        <v>Continuar</v>
      </c>
      <c r="L477" s="5"/>
    </row>
    <row r="478" spans="9:12" x14ac:dyDescent="0.35">
      <c r="I478" s="4"/>
      <c r="L478" s="5"/>
    </row>
    <row r="479" spans="9:12" x14ac:dyDescent="0.35">
      <c r="I479" s="4" t="s">
        <v>9</v>
      </c>
      <c r="J479">
        <f t="shared" ref="J479" si="228">K475/J477</f>
        <v>-8.7105028229764051E-4</v>
      </c>
      <c r="K479">
        <f t="shared" ref="K479" si="229">(-K474)/J477</f>
        <v>-6.1311147349078039E-3</v>
      </c>
      <c r="L479" s="5"/>
    </row>
    <row r="480" spans="9:12" x14ac:dyDescent="0.35">
      <c r="I480" s="4"/>
      <c r="J480">
        <f t="shared" ref="J480" si="230">(-J475)/J477</f>
        <v>1.4206202071309812E-2</v>
      </c>
      <c r="K480">
        <f t="shared" ref="K480" si="231">J474/J477</f>
        <v>-3.1342931642387986E-3</v>
      </c>
      <c r="L480" s="5"/>
    </row>
    <row r="481" spans="9:12" x14ac:dyDescent="0.35">
      <c r="I481" s="4"/>
      <c r="L481" s="5"/>
    </row>
    <row r="482" spans="9:12" x14ac:dyDescent="0.35">
      <c r="I482" s="4"/>
      <c r="L482" s="5"/>
    </row>
    <row r="483" spans="9:12" x14ac:dyDescent="0.35">
      <c r="I483" s="4" t="s">
        <v>49</v>
      </c>
      <c r="J483">
        <f t="shared" ref="J483" si="232">4*J471^2*J472^3+4*J471^2+4*J472^3-41</f>
        <v>0</v>
      </c>
      <c r="L483" s="5"/>
    </row>
    <row r="484" spans="9:12" x14ac:dyDescent="0.35">
      <c r="I484" s="4" t="s">
        <v>50</v>
      </c>
      <c r="J484">
        <f t="shared" ref="J484" si="233">-8*J471^2+24*J471*J472^3-16*J471^3*J472-63</f>
        <v>0</v>
      </c>
      <c r="L484" s="5"/>
    </row>
    <row r="485" spans="9:12" x14ac:dyDescent="0.35">
      <c r="I485" s="4"/>
      <c r="L485" s="5"/>
    </row>
    <row r="486" spans="9:12" x14ac:dyDescent="0.35">
      <c r="I486" s="4"/>
      <c r="J486">
        <f t="shared" ref="J486:J487" si="234">J471</f>
        <v>-2.1041906089825031</v>
      </c>
      <c r="K486" t="s">
        <v>16</v>
      </c>
      <c r="L486" s="5">
        <f t="shared" ref="L486" si="235">J479*J483+K479*J484</f>
        <v>0</v>
      </c>
    </row>
    <row r="487" spans="9:12" x14ac:dyDescent="0.35">
      <c r="I487" s="4"/>
      <c r="J487">
        <f t="shared" si="234"/>
        <v>1.0236790162507392</v>
      </c>
      <c r="K487" t="s">
        <v>16</v>
      </c>
      <c r="L487" s="5">
        <f t="shared" ref="L487" si="236">J480*J483+K480*J484</f>
        <v>0</v>
      </c>
    </row>
    <row r="488" spans="9:12" x14ac:dyDescent="0.35">
      <c r="I488" s="4"/>
      <c r="L488" s="5"/>
    </row>
    <row r="489" spans="9:12" x14ac:dyDescent="0.35">
      <c r="I489" s="4" t="s">
        <v>19</v>
      </c>
      <c r="J489">
        <f t="shared" ref="J489:J490" si="237">J486-L486</f>
        <v>-2.1041906089825031</v>
      </c>
      <c r="L489" s="5"/>
    </row>
    <row r="490" spans="9:12" x14ac:dyDescent="0.35">
      <c r="I490" s="4" t="s">
        <v>21</v>
      </c>
      <c r="J490">
        <f t="shared" si="237"/>
        <v>1.0236790162507392</v>
      </c>
      <c r="L490" s="5"/>
    </row>
    <row r="491" spans="9:12" x14ac:dyDescent="0.35">
      <c r="I491" s="4"/>
      <c r="L491" s="5"/>
    </row>
    <row r="492" spans="9:12" x14ac:dyDescent="0.35">
      <c r="I492" s="4" t="s">
        <v>22</v>
      </c>
      <c r="J492">
        <f t="shared" ref="J492:J493" si="238">ABS(J489-J471)</f>
        <v>0</v>
      </c>
      <c r="L492" s="5"/>
    </row>
    <row r="493" spans="9:12" x14ac:dyDescent="0.35">
      <c r="I493" s="7" t="s">
        <v>24</v>
      </c>
      <c r="J493">
        <f t="shared" si="238"/>
        <v>0</v>
      </c>
      <c r="K493" s="8" t="s">
        <v>25</v>
      </c>
      <c r="L493" s="9">
        <f t="shared" ref="L493" si="239">MAX(J492:J493)</f>
        <v>0</v>
      </c>
    </row>
    <row r="495" spans="9:12" x14ac:dyDescent="0.35">
      <c r="I495" s="1"/>
      <c r="J495" s="2" t="s">
        <v>0</v>
      </c>
      <c r="K495" s="2">
        <f t="shared" ref="K495" si="240">K469+1</f>
        <v>20</v>
      </c>
      <c r="L495" s="3"/>
    </row>
    <row r="496" spans="9:12" x14ac:dyDescent="0.35">
      <c r="I496" s="4"/>
      <c r="L496" s="5"/>
    </row>
    <row r="497" spans="9:12" x14ac:dyDescent="0.35">
      <c r="I497" s="4" t="s">
        <v>1</v>
      </c>
      <c r="J497">
        <f t="shared" ref="J497:J498" si="241">J489</f>
        <v>-2.1041906089825031</v>
      </c>
      <c r="L497" s="5"/>
    </row>
    <row r="498" spans="9:12" x14ac:dyDescent="0.35">
      <c r="I498" s="4" t="s">
        <v>2</v>
      </c>
      <c r="J498">
        <f t="shared" si="241"/>
        <v>1.0236790162507392</v>
      </c>
      <c r="L498" s="5"/>
    </row>
    <row r="499" spans="9:12" x14ac:dyDescent="0.35">
      <c r="I499" s="4"/>
      <c r="L499" s="5"/>
    </row>
    <row r="500" spans="9:12" x14ac:dyDescent="0.35">
      <c r="I500" s="4"/>
      <c r="J500">
        <f t="shared" ref="J500" si="242">8*J497*J498^3+8*J497</f>
        <v>-34.891392625418085</v>
      </c>
      <c r="K500">
        <f t="shared" ref="K500" si="243">12*J497^2*J498^2+12*J498^2</f>
        <v>68.252432123434801</v>
      </c>
      <c r="L500" s="5"/>
    </row>
    <row r="501" spans="9:12" x14ac:dyDescent="0.35">
      <c r="I501" s="4" t="s">
        <v>3</v>
      </c>
      <c r="J501">
        <f t="shared" ref="J501" si="244">-16*J497+24*J498^3-48*J497^2*J498</f>
        <v>-158.14544084183612</v>
      </c>
      <c r="K501">
        <f t="shared" ref="K501" si="245">72*J497*J498^2-16*J497^3</f>
        <v>-9.6966543343463343</v>
      </c>
      <c r="L501" s="5"/>
    </row>
    <row r="502" spans="9:12" x14ac:dyDescent="0.35">
      <c r="I502" s="4"/>
      <c r="L502" s="5"/>
    </row>
    <row r="503" spans="9:12" x14ac:dyDescent="0.35">
      <c r="I503" s="4" t="s">
        <v>6</v>
      </c>
      <c r="J503">
        <f t="shared" ref="J503" si="246">J500*K501-J501*K500</f>
        <v>11132.140740220733</v>
      </c>
      <c r="K503" t="str">
        <f t="shared" ref="K503" si="247">IF(J503&lt;&gt;0,"Continuar", "Agregar otros valores")</f>
        <v>Continuar</v>
      </c>
      <c r="L503" s="5"/>
    </row>
    <row r="504" spans="9:12" x14ac:dyDescent="0.35">
      <c r="I504" s="4"/>
      <c r="L504" s="5"/>
    </row>
    <row r="505" spans="9:12" x14ac:dyDescent="0.35">
      <c r="I505" s="4" t="s">
        <v>9</v>
      </c>
      <c r="J505">
        <f t="shared" ref="J505" si="248">K501/J503</f>
        <v>-8.7105028229764051E-4</v>
      </c>
      <c r="K505">
        <f t="shared" ref="K505" si="249">(-K500)/J503</f>
        <v>-6.1311147349078039E-3</v>
      </c>
      <c r="L505" s="5"/>
    </row>
    <row r="506" spans="9:12" x14ac:dyDescent="0.35">
      <c r="I506" s="4"/>
      <c r="J506">
        <f t="shared" ref="J506" si="250">(-J501)/J503</f>
        <v>1.4206202071309812E-2</v>
      </c>
      <c r="K506">
        <f t="shared" ref="K506" si="251">J500/J503</f>
        <v>-3.1342931642387986E-3</v>
      </c>
      <c r="L506" s="5"/>
    </row>
    <row r="507" spans="9:12" x14ac:dyDescent="0.35">
      <c r="I507" s="4"/>
      <c r="L507" s="5"/>
    </row>
    <row r="508" spans="9:12" x14ac:dyDescent="0.35">
      <c r="I508" s="4"/>
      <c r="L508" s="5"/>
    </row>
    <row r="509" spans="9:12" x14ac:dyDescent="0.35">
      <c r="I509" s="4" t="s">
        <v>51</v>
      </c>
      <c r="J509">
        <f t="shared" ref="J509" si="252">4*J497^2*J498^3+4*J497^2+4*J498^3-41</f>
        <v>0</v>
      </c>
      <c r="L509" s="5"/>
    </row>
    <row r="510" spans="9:12" x14ac:dyDescent="0.35">
      <c r="I510" s="4" t="s">
        <v>52</v>
      </c>
      <c r="J510">
        <f t="shared" ref="J510" si="253">-8*J497^2+24*J497*J498^3-16*J497^3*J498-63</f>
        <v>0</v>
      </c>
      <c r="L510" s="5"/>
    </row>
    <row r="511" spans="9:12" x14ac:dyDescent="0.35">
      <c r="I511" s="4"/>
      <c r="L511" s="5"/>
    </row>
    <row r="512" spans="9:12" x14ac:dyDescent="0.35">
      <c r="I512" s="4"/>
      <c r="J512">
        <f t="shared" ref="J512:J513" si="254">J497</f>
        <v>-2.1041906089825031</v>
      </c>
      <c r="K512" t="s">
        <v>16</v>
      </c>
      <c r="L512" s="5">
        <f t="shared" ref="L512" si="255">J505*J509+K505*J510</f>
        <v>0</v>
      </c>
    </row>
    <row r="513" spans="9:12" x14ac:dyDescent="0.35">
      <c r="I513" s="4"/>
      <c r="J513">
        <f t="shared" si="254"/>
        <v>1.0236790162507392</v>
      </c>
      <c r="K513" t="s">
        <v>16</v>
      </c>
      <c r="L513" s="5">
        <f t="shared" ref="L513" si="256">J506*J509+K506*J510</f>
        <v>0</v>
      </c>
    </row>
    <row r="514" spans="9:12" x14ac:dyDescent="0.35">
      <c r="I514" s="4"/>
      <c r="L514" s="5"/>
    </row>
    <row r="515" spans="9:12" x14ac:dyDescent="0.35">
      <c r="I515" s="4" t="s">
        <v>19</v>
      </c>
      <c r="J515">
        <f t="shared" ref="J515:J516" si="257">J512-L512</f>
        <v>-2.1041906089825031</v>
      </c>
      <c r="L515" s="5"/>
    </row>
    <row r="516" spans="9:12" x14ac:dyDescent="0.35">
      <c r="I516" s="4" t="s">
        <v>21</v>
      </c>
      <c r="J516">
        <f t="shared" si="257"/>
        <v>1.0236790162507392</v>
      </c>
      <c r="L516" s="5"/>
    </row>
    <row r="517" spans="9:12" x14ac:dyDescent="0.35">
      <c r="I517" s="4"/>
      <c r="L517" s="5"/>
    </row>
    <row r="518" spans="9:12" x14ac:dyDescent="0.35">
      <c r="I518" s="4" t="s">
        <v>22</v>
      </c>
      <c r="J518">
        <f t="shared" ref="J518:J519" si="258">ABS(J515-J497)</f>
        <v>0</v>
      </c>
      <c r="L518" s="5"/>
    </row>
    <row r="519" spans="9:12" x14ac:dyDescent="0.35">
      <c r="I519" s="7" t="s">
        <v>24</v>
      </c>
      <c r="J519">
        <f t="shared" si="258"/>
        <v>0</v>
      </c>
      <c r="K519" s="8" t="s">
        <v>25</v>
      </c>
      <c r="L519" s="9">
        <f t="shared" ref="L519" si="259">MAX(J518:J519)</f>
        <v>0</v>
      </c>
    </row>
    <row r="521" spans="9:12" x14ac:dyDescent="0.35">
      <c r="I521" s="1"/>
      <c r="J521" s="2" t="s">
        <v>0</v>
      </c>
      <c r="K521" s="2">
        <f t="shared" ref="K521" si="260">K495+1</f>
        <v>21</v>
      </c>
      <c r="L521" s="3"/>
    </row>
    <row r="522" spans="9:12" x14ac:dyDescent="0.35">
      <c r="I522" s="4"/>
      <c r="L522" s="5"/>
    </row>
    <row r="523" spans="9:12" x14ac:dyDescent="0.35">
      <c r="I523" s="4" t="s">
        <v>1</v>
      </c>
      <c r="J523">
        <f t="shared" ref="J523:J524" si="261">J515</f>
        <v>-2.1041906089825031</v>
      </c>
      <c r="L523" s="5"/>
    </row>
    <row r="524" spans="9:12" x14ac:dyDescent="0.35">
      <c r="I524" s="4" t="s">
        <v>2</v>
      </c>
      <c r="J524">
        <f t="shared" si="261"/>
        <v>1.0236790162507392</v>
      </c>
      <c r="L524" s="5"/>
    </row>
    <row r="525" spans="9:12" x14ac:dyDescent="0.35">
      <c r="I525" s="4"/>
      <c r="L525" s="5"/>
    </row>
    <row r="526" spans="9:12" x14ac:dyDescent="0.35">
      <c r="I526" s="4"/>
      <c r="J526">
        <f t="shared" ref="J526" si="262">8*J523*J524^3+8*J523</f>
        <v>-34.891392625418085</v>
      </c>
      <c r="K526">
        <f t="shared" ref="K526" si="263">12*J523^2*J524^2+12*J524^2</f>
        <v>68.252432123434801</v>
      </c>
      <c r="L526" s="5"/>
    </row>
    <row r="527" spans="9:12" x14ac:dyDescent="0.35">
      <c r="I527" s="4" t="s">
        <v>3</v>
      </c>
      <c r="J527">
        <f t="shared" ref="J527" si="264">-16*J523+24*J524^3-48*J523^2*J524</f>
        <v>-158.14544084183612</v>
      </c>
      <c r="K527">
        <f t="shared" ref="K527" si="265">72*J523*J524^2-16*J523^3</f>
        <v>-9.6966543343463343</v>
      </c>
      <c r="L527" s="5"/>
    </row>
    <row r="528" spans="9:12" x14ac:dyDescent="0.35">
      <c r="I528" s="4"/>
      <c r="L528" s="5"/>
    </row>
    <row r="529" spans="9:12" x14ac:dyDescent="0.35">
      <c r="I529" s="4" t="s">
        <v>6</v>
      </c>
      <c r="J529">
        <f t="shared" ref="J529" si="266">J526*K527-J527*K526</f>
        <v>11132.140740220733</v>
      </c>
      <c r="K529" t="str">
        <f t="shared" ref="K529" si="267">IF(J529&lt;&gt;0,"Continuar", "Agregar otros valores")</f>
        <v>Continuar</v>
      </c>
      <c r="L529" s="5"/>
    </row>
    <row r="530" spans="9:12" x14ac:dyDescent="0.35">
      <c r="I530" s="4"/>
      <c r="L530" s="5"/>
    </row>
    <row r="531" spans="9:12" x14ac:dyDescent="0.35">
      <c r="I531" s="4" t="s">
        <v>9</v>
      </c>
      <c r="J531">
        <f t="shared" ref="J531" si="268">K527/J529</f>
        <v>-8.7105028229764051E-4</v>
      </c>
      <c r="K531">
        <f t="shared" ref="K531" si="269">(-K526)/J529</f>
        <v>-6.1311147349078039E-3</v>
      </c>
      <c r="L531" s="5"/>
    </row>
    <row r="532" spans="9:12" x14ac:dyDescent="0.35">
      <c r="I532" s="4"/>
      <c r="J532">
        <f t="shared" ref="J532" si="270">(-J527)/J529</f>
        <v>1.4206202071309812E-2</v>
      </c>
      <c r="K532">
        <f t="shared" ref="K532" si="271">J526/J529</f>
        <v>-3.1342931642387986E-3</v>
      </c>
      <c r="L532" s="5"/>
    </row>
    <row r="533" spans="9:12" x14ac:dyDescent="0.35">
      <c r="I533" s="4"/>
      <c r="L533" s="5"/>
    </row>
    <row r="534" spans="9:12" x14ac:dyDescent="0.35">
      <c r="I534" s="4"/>
      <c r="L534" s="5"/>
    </row>
    <row r="535" spans="9:12" x14ac:dyDescent="0.35">
      <c r="I535" s="4" t="s">
        <v>53</v>
      </c>
      <c r="J535">
        <f t="shared" ref="J535" si="272">4*J523^2*J524^3+4*J523^2+4*J524^3-41</f>
        <v>0</v>
      </c>
      <c r="L535" s="5"/>
    </row>
    <row r="536" spans="9:12" x14ac:dyDescent="0.35">
      <c r="I536" s="4" t="s">
        <v>54</v>
      </c>
      <c r="J536">
        <f t="shared" ref="J536" si="273">-8*J523^2+24*J523*J524^3-16*J523^3*J524-63</f>
        <v>0</v>
      </c>
      <c r="L536" s="5"/>
    </row>
    <row r="537" spans="9:12" x14ac:dyDescent="0.35">
      <c r="I537" s="4"/>
      <c r="L537" s="5"/>
    </row>
    <row r="538" spans="9:12" x14ac:dyDescent="0.35">
      <c r="I538" s="4"/>
      <c r="J538">
        <f t="shared" ref="J538:J539" si="274">J523</f>
        <v>-2.1041906089825031</v>
      </c>
      <c r="K538" t="s">
        <v>16</v>
      </c>
      <c r="L538" s="5">
        <f t="shared" ref="L538" si="275">J531*J535+K531*J536</f>
        <v>0</v>
      </c>
    </row>
    <row r="539" spans="9:12" x14ac:dyDescent="0.35">
      <c r="I539" s="4"/>
      <c r="J539">
        <f t="shared" si="274"/>
        <v>1.0236790162507392</v>
      </c>
      <c r="K539" t="s">
        <v>16</v>
      </c>
      <c r="L539" s="5">
        <f t="shared" ref="L539" si="276">J532*J535+K532*J536</f>
        <v>0</v>
      </c>
    </row>
    <row r="540" spans="9:12" x14ac:dyDescent="0.35">
      <c r="I540" s="4"/>
      <c r="L540" s="5"/>
    </row>
    <row r="541" spans="9:12" x14ac:dyDescent="0.35">
      <c r="I541" s="4" t="s">
        <v>19</v>
      </c>
      <c r="J541">
        <f t="shared" ref="J541:J542" si="277">J538-L538</f>
        <v>-2.1041906089825031</v>
      </c>
      <c r="L541" s="5"/>
    </row>
    <row r="542" spans="9:12" x14ac:dyDescent="0.35">
      <c r="I542" s="4" t="s">
        <v>21</v>
      </c>
      <c r="J542">
        <f t="shared" si="277"/>
        <v>1.0236790162507392</v>
      </c>
      <c r="L542" s="5"/>
    </row>
    <row r="543" spans="9:12" x14ac:dyDescent="0.35">
      <c r="I543" s="4"/>
      <c r="L543" s="5"/>
    </row>
    <row r="544" spans="9:12" x14ac:dyDescent="0.35">
      <c r="I544" s="4" t="s">
        <v>22</v>
      </c>
      <c r="J544">
        <f t="shared" ref="J544:J545" si="278">ABS(J541-J523)</f>
        <v>0</v>
      </c>
      <c r="L544" s="5"/>
    </row>
    <row r="545" spans="9:12" x14ac:dyDescent="0.35">
      <c r="I545" s="7" t="s">
        <v>24</v>
      </c>
      <c r="J545">
        <f t="shared" si="278"/>
        <v>0</v>
      </c>
      <c r="K545" s="8" t="s">
        <v>25</v>
      </c>
      <c r="L545" s="9">
        <f t="shared" ref="L545" si="279">MAX(J544:J545)</f>
        <v>0</v>
      </c>
    </row>
    <row r="547" spans="9:12" x14ac:dyDescent="0.35">
      <c r="I547" s="1"/>
      <c r="J547" s="2" t="s">
        <v>0</v>
      </c>
      <c r="K547" s="2">
        <f t="shared" ref="K547" si="280">K521+1</f>
        <v>22</v>
      </c>
      <c r="L547" s="3"/>
    </row>
    <row r="548" spans="9:12" x14ac:dyDescent="0.35">
      <c r="I548" s="4"/>
      <c r="L548" s="5"/>
    </row>
    <row r="549" spans="9:12" x14ac:dyDescent="0.35">
      <c r="I549" s="4" t="s">
        <v>1</v>
      </c>
      <c r="J549">
        <f t="shared" ref="J549:J550" si="281">J541</f>
        <v>-2.1041906089825031</v>
      </c>
      <c r="L549" s="5"/>
    </row>
    <row r="550" spans="9:12" x14ac:dyDescent="0.35">
      <c r="I550" s="4" t="s">
        <v>2</v>
      </c>
      <c r="J550">
        <f t="shared" si="281"/>
        <v>1.0236790162507392</v>
      </c>
      <c r="L550" s="5"/>
    </row>
    <row r="551" spans="9:12" x14ac:dyDescent="0.35">
      <c r="I551" s="4"/>
      <c r="L551" s="5"/>
    </row>
    <row r="552" spans="9:12" x14ac:dyDescent="0.35">
      <c r="I552" s="4"/>
      <c r="J552">
        <f t="shared" ref="J552" si="282">8*J549*J550^3+8*J549</f>
        <v>-34.891392625418085</v>
      </c>
      <c r="K552">
        <f t="shared" ref="K552" si="283">12*J549^2*J550^2+12*J550^2</f>
        <v>68.252432123434801</v>
      </c>
      <c r="L552" s="5"/>
    </row>
    <row r="553" spans="9:12" x14ac:dyDescent="0.35">
      <c r="I553" s="4" t="s">
        <v>3</v>
      </c>
      <c r="J553">
        <f t="shared" ref="J553" si="284">-16*J549+24*J550^3-48*J549^2*J550</f>
        <v>-158.14544084183612</v>
      </c>
      <c r="K553">
        <f t="shared" ref="K553" si="285">72*J549*J550^2-16*J549^3</f>
        <v>-9.6966543343463343</v>
      </c>
      <c r="L553" s="5"/>
    </row>
    <row r="554" spans="9:12" x14ac:dyDescent="0.35">
      <c r="I554" s="4"/>
      <c r="L554" s="5"/>
    </row>
    <row r="555" spans="9:12" x14ac:dyDescent="0.35">
      <c r="I555" s="4" t="s">
        <v>6</v>
      </c>
      <c r="J555">
        <f t="shared" ref="J555" si="286">J552*K553-J553*K552</f>
        <v>11132.140740220733</v>
      </c>
      <c r="K555" t="str">
        <f t="shared" ref="K555" si="287">IF(J555&lt;&gt;0,"Continuar", "Agregar otros valores")</f>
        <v>Continuar</v>
      </c>
      <c r="L555" s="5"/>
    </row>
    <row r="556" spans="9:12" x14ac:dyDescent="0.35">
      <c r="I556" s="4"/>
      <c r="L556" s="5"/>
    </row>
    <row r="557" spans="9:12" x14ac:dyDescent="0.35">
      <c r="I557" s="4" t="s">
        <v>9</v>
      </c>
      <c r="J557">
        <f t="shared" ref="J557" si="288">K553/J555</f>
        <v>-8.7105028229764051E-4</v>
      </c>
      <c r="K557">
        <f t="shared" ref="K557" si="289">(-K552)/J555</f>
        <v>-6.1311147349078039E-3</v>
      </c>
      <c r="L557" s="5"/>
    </row>
    <row r="558" spans="9:12" x14ac:dyDescent="0.35">
      <c r="I558" s="4"/>
      <c r="J558">
        <f t="shared" ref="J558" si="290">(-J553)/J555</f>
        <v>1.4206202071309812E-2</v>
      </c>
      <c r="K558">
        <f t="shared" ref="K558" si="291">J552/J555</f>
        <v>-3.1342931642387986E-3</v>
      </c>
      <c r="L558" s="5"/>
    </row>
    <row r="559" spans="9:12" x14ac:dyDescent="0.35">
      <c r="I559" s="4"/>
      <c r="L559" s="5"/>
    </row>
    <row r="560" spans="9:12" x14ac:dyDescent="0.35">
      <c r="I560" s="4"/>
      <c r="L560" s="5"/>
    </row>
    <row r="561" spans="9:12" x14ac:dyDescent="0.35">
      <c r="I561" s="4" t="s">
        <v>55</v>
      </c>
      <c r="J561">
        <f t="shared" ref="J561" si="292">4*J549^2*J550^3+4*J549^2+4*J550^3-41</f>
        <v>0</v>
      </c>
      <c r="L561" s="5"/>
    </row>
    <row r="562" spans="9:12" x14ac:dyDescent="0.35">
      <c r="I562" s="4" t="s">
        <v>56</v>
      </c>
      <c r="J562">
        <f t="shared" ref="J562" si="293">-8*J549^2+24*J549*J550^3-16*J549^3*J550-63</f>
        <v>0</v>
      </c>
      <c r="L562" s="5"/>
    </row>
    <row r="563" spans="9:12" x14ac:dyDescent="0.35">
      <c r="I563" s="4"/>
      <c r="L563" s="5"/>
    </row>
    <row r="564" spans="9:12" x14ac:dyDescent="0.35">
      <c r="I564" s="4"/>
      <c r="J564">
        <f t="shared" ref="J564:J565" si="294">J549</f>
        <v>-2.1041906089825031</v>
      </c>
      <c r="K564" t="s">
        <v>16</v>
      </c>
      <c r="L564" s="5">
        <f t="shared" ref="L564" si="295">J557*J561+K557*J562</f>
        <v>0</v>
      </c>
    </row>
    <row r="565" spans="9:12" x14ac:dyDescent="0.35">
      <c r="I565" s="4"/>
      <c r="J565">
        <f t="shared" si="294"/>
        <v>1.0236790162507392</v>
      </c>
      <c r="K565" t="s">
        <v>16</v>
      </c>
      <c r="L565" s="5">
        <f t="shared" ref="L565" si="296">J558*J561+K558*J562</f>
        <v>0</v>
      </c>
    </row>
    <row r="566" spans="9:12" x14ac:dyDescent="0.35">
      <c r="I566" s="4"/>
      <c r="L566" s="5"/>
    </row>
    <row r="567" spans="9:12" x14ac:dyDescent="0.35">
      <c r="I567" s="4" t="s">
        <v>19</v>
      </c>
      <c r="J567">
        <f t="shared" ref="J567:J568" si="297">J564-L564</f>
        <v>-2.1041906089825031</v>
      </c>
      <c r="L567" s="5"/>
    </row>
    <row r="568" spans="9:12" x14ac:dyDescent="0.35">
      <c r="I568" s="4" t="s">
        <v>21</v>
      </c>
      <c r="J568">
        <f t="shared" si="297"/>
        <v>1.0236790162507392</v>
      </c>
      <c r="L568" s="5"/>
    </row>
    <row r="569" spans="9:12" x14ac:dyDescent="0.35">
      <c r="I569" s="4"/>
      <c r="L569" s="5"/>
    </row>
    <row r="570" spans="9:12" x14ac:dyDescent="0.35">
      <c r="I570" s="4" t="s">
        <v>22</v>
      </c>
      <c r="J570">
        <f t="shared" ref="J570:J571" si="298">ABS(J567-J549)</f>
        <v>0</v>
      </c>
      <c r="L570" s="5"/>
    </row>
    <row r="571" spans="9:12" x14ac:dyDescent="0.35">
      <c r="I571" s="7" t="s">
        <v>24</v>
      </c>
      <c r="J571">
        <f t="shared" si="298"/>
        <v>0</v>
      </c>
      <c r="K571" s="8" t="s">
        <v>25</v>
      </c>
      <c r="L571" s="9">
        <f t="shared" ref="L571" si="299">MAX(J570:J571)</f>
        <v>0</v>
      </c>
    </row>
    <row r="573" spans="9:12" x14ac:dyDescent="0.35">
      <c r="I573" s="1"/>
      <c r="J573" s="2" t="s">
        <v>0</v>
      </c>
      <c r="K573" s="2">
        <f t="shared" ref="K573" si="300">K547+1</f>
        <v>23</v>
      </c>
      <c r="L573" s="3"/>
    </row>
    <row r="574" spans="9:12" x14ac:dyDescent="0.35">
      <c r="I574" s="4"/>
      <c r="L574" s="5"/>
    </row>
    <row r="575" spans="9:12" x14ac:dyDescent="0.35">
      <c r="I575" s="4" t="s">
        <v>1</v>
      </c>
      <c r="J575">
        <f t="shared" ref="J575:J576" si="301">J567</f>
        <v>-2.1041906089825031</v>
      </c>
      <c r="L575" s="5"/>
    </row>
    <row r="576" spans="9:12" x14ac:dyDescent="0.35">
      <c r="I576" s="4" t="s">
        <v>2</v>
      </c>
      <c r="J576">
        <f t="shared" si="301"/>
        <v>1.0236790162507392</v>
      </c>
      <c r="L576" s="5"/>
    </row>
    <row r="577" spans="9:12" x14ac:dyDescent="0.35">
      <c r="I577" s="4"/>
      <c r="L577" s="5"/>
    </row>
    <row r="578" spans="9:12" x14ac:dyDescent="0.35">
      <c r="I578" s="4"/>
      <c r="J578">
        <f t="shared" ref="J578" si="302">8*J575*J576^3+8*J575</f>
        <v>-34.891392625418085</v>
      </c>
      <c r="K578">
        <f t="shared" ref="K578" si="303">12*J575^2*J576^2+12*J576^2</f>
        <v>68.252432123434801</v>
      </c>
      <c r="L578" s="5"/>
    </row>
    <row r="579" spans="9:12" x14ac:dyDescent="0.35">
      <c r="I579" s="4" t="s">
        <v>3</v>
      </c>
      <c r="J579">
        <f t="shared" ref="J579" si="304">-16*J575+24*J576^3-48*J575^2*J576</f>
        <v>-158.14544084183612</v>
      </c>
      <c r="K579">
        <f t="shared" ref="K579" si="305">72*J575*J576^2-16*J575^3</f>
        <v>-9.6966543343463343</v>
      </c>
      <c r="L579" s="5"/>
    </row>
    <row r="580" spans="9:12" x14ac:dyDescent="0.35">
      <c r="I580" s="4"/>
      <c r="L580" s="5"/>
    </row>
    <row r="581" spans="9:12" x14ac:dyDescent="0.35">
      <c r="I581" s="4" t="s">
        <v>6</v>
      </c>
      <c r="J581">
        <f t="shared" ref="J581" si="306">J578*K579-J579*K578</f>
        <v>11132.140740220733</v>
      </c>
      <c r="K581" t="str">
        <f t="shared" ref="K581" si="307">IF(J581&lt;&gt;0,"Continuar", "Agregar otros valores")</f>
        <v>Continuar</v>
      </c>
      <c r="L581" s="5"/>
    </row>
    <row r="582" spans="9:12" x14ac:dyDescent="0.35">
      <c r="I582" s="4"/>
      <c r="L582" s="5"/>
    </row>
    <row r="583" spans="9:12" x14ac:dyDescent="0.35">
      <c r="I583" s="4" t="s">
        <v>9</v>
      </c>
      <c r="J583">
        <f t="shared" ref="J583" si="308">K579/J581</f>
        <v>-8.7105028229764051E-4</v>
      </c>
      <c r="K583">
        <f t="shared" ref="K583" si="309">(-K578)/J581</f>
        <v>-6.1311147349078039E-3</v>
      </c>
      <c r="L583" s="5"/>
    </row>
    <row r="584" spans="9:12" x14ac:dyDescent="0.35">
      <c r="I584" s="4"/>
      <c r="J584">
        <f t="shared" ref="J584" si="310">(-J579)/J581</f>
        <v>1.4206202071309812E-2</v>
      </c>
      <c r="K584">
        <f t="shared" ref="K584" si="311">J578/J581</f>
        <v>-3.1342931642387986E-3</v>
      </c>
      <c r="L584" s="5"/>
    </row>
    <row r="585" spans="9:12" x14ac:dyDescent="0.35">
      <c r="I585" s="4"/>
      <c r="L585" s="5"/>
    </row>
    <row r="586" spans="9:12" x14ac:dyDescent="0.35">
      <c r="I586" s="4"/>
      <c r="L586" s="5"/>
    </row>
    <row r="587" spans="9:12" x14ac:dyDescent="0.35">
      <c r="I587" s="4" t="s">
        <v>57</v>
      </c>
      <c r="J587">
        <f t="shared" ref="J587" si="312">4*J575^2*J576^3+4*J575^2+4*J576^3-41</f>
        <v>0</v>
      </c>
      <c r="L587" s="5"/>
    </row>
    <row r="588" spans="9:12" x14ac:dyDescent="0.35">
      <c r="I588" s="4" t="s">
        <v>58</v>
      </c>
      <c r="J588">
        <f t="shared" ref="J588" si="313">-8*J575^2+24*J575*J576^3-16*J575^3*J576-63</f>
        <v>0</v>
      </c>
      <c r="L588" s="5"/>
    </row>
    <row r="589" spans="9:12" x14ac:dyDescent="0.35">
      <c r="I589" s="4"/>
      <c r="L589" s="5"/>
    </row>
    <row r="590" spans="9:12" x14ac:dyDescent="0.35">
      <c r="I590" s="4"/>
      <c r="J590">
        <f t="shared" ref="J590:J591" si="314">J575</f>
        <v>-2.1041906089825031</v>
      </c>
      <c r="K590" t="s">
        <v>16</v>
      </c>
      <c r="L590" s="5">
        <f t="shared" ref="L590" si="315">J583*J587+K583*J588</f>
        <v>0</v>
      </c>
    </row>
    <row r="591" spans="9:12" x14ac:dyDescent="0.35">
      <c r="I591" s="4"/>
      <c r="J591">
        <f t="shared" si="314"/>
        <v>1.0236790162507392</v>
      </c>
      <c r="K591" t="s">
        <v>16</v>
      </c>
      <c r="L591" s="5">
        <f t="shared" ref="L591" si="316">J584*J587+K584*J588</f>
        <v>0</v>
      </c>
    </row>
    <row r="592" spans="9:12" x14ac:dyDescent="0.35">
      <c r="I592" s="4"/>
      <c r="L592" s="5"/>
    </row>
    <row r="593" spans="9:12" x14ac:dyDescent="0.35">
      <c r="I593" s="4" t="s">
        <v>19</v>
      </c>
      <c r="J593">
        <f t="shared" ref="J593:J594" si="317">J590-L590</f>
        <v>-2.1041906089825031</v>
      </c>
      <c r="L593" s="5"/>
    </row>
    <row r="594" spans="9:12" x14ac:dyDescent="0.35">
      <c r="I594" s="4" t="s">
        <v>21</v>
      </c>
      <c r="J594">
        <f t="shared" si="317"/>
        <v>1.0236790162507392</v>
      </c>
      <c r="L594" s="5"/>
    </row>
    <row r="595" spans="9:12" x14ac:dyDescent="0.35">
      <c r="I595" s="4"/>
      <c r="L595" s="5"/>
    </row>
    <row r="596" spans="9:12" x14ac:dyDescent="0.35">
      <c r="I596" s="4" t="s">
        <v>22</v>
      </c>
      <c r="J596">
        <f t="shared" ref="J596:J597" si="318">ABS(J593-J575)</f>
        <v>0</v>
      </c>
      <c r="L596" s="5"/>
    </row>
    <row r="597" spans="9:12" x14ac:dyDescent="0.35">
      <c r="I597" s="7" t="s">
        <v>24</v>
      </c>
      <c r="J597">
        <f t="shared" si="318"/>
        <v>0</v>
      </c>
      <c r="K597" s="8" t="s">
        <v>25</v>
      </c>
      <c r="L597" s="9">
        <f t="shared" ref="L597" si="319">MAX(J596:J597)</f>
        <v>0</v>
      </c>
    </row>
    <row r="599" spans="9:12" x14ac:dyDescent="0.35">
      <c r="I599" s="1"/>
      <c r="J599" s="2" t="s">
        <v>0</v>
      </c>
      <c r="K599" s="2">
        <f t="shared" ref="K599" si="320">K573+1</f>
        <v>24</v>
      </c>
      <c r="L599" s="3"/>
    </row>
    <row r="600" spans="9:12" x14ac:dyDescent="0.35">
      <c r="I600" s="4"/>
      <c r="L600" s="5"/>
    </row>
    <row r="601" spans="9:12" x14ac:dyDescent="0.35">
      <c r="I601" s="4" t="s">
        <v>1</v>
      </c>
      <c r="J601">
        <f t="shared" ref="J601:J602" si="321">J593</f>
        <v>-2.1041906089825031</v>
      </c>
      <c r="L601" s="5"/>
    </row>
    <row r="602" spans="9:12" x14ac:dyDescent="0.35">
      <c r="I602" s="4" t="s">
        <v>2</v>
      </c>
      <c r="J602">
        <f t="shared" si="321"/>
        <v>1.0236790162507392</v>
      </c>
      <c r="L602" s="5"/>
    </row>
    <row r="603" spans="9:12" x14ac:dyDescent="0.35">
      <c r="I603" s="4"/>
      <c r="L603" s="5"/>
    </row>
    <row r="604" spans="9:12" x14ac:dyDescent="0.35">
      <c r="I604" s="4"/>
      <c r="J604">
        <f t="shared" ref="J604" si="322">8*J601*J602^3+8*J601</f>
        <v>-34.891392625418085</v>
      </c>
      <c r="K604">
        <f t="shared" ref="K604" si="323">12*J601^2*J602^2+12*J602^2</f>
        <v>68.252432123434801</v>
      </c>
      <c r="L604" s="5"/>
    </row>
    <row r="605" spans="9:12" x14ac:dyDescent="0.35">
      <c r="I605" s="4" t="s">
        <v>3</v>
      </c>
      <c r="J605">
        <f t="shared" ref="J605" si="324">-16*J601+24*J602^3-48*J601^2*J602</f>
        <v>-158.14544084183612</v>
      </c>
      <c r="K605">
        <f t="shared" ref="K605" si="325">72*J601*J602^2-16*J601^3</f>
        <v>-9.6966543343463343</v>
      </c>
      <c r="L605" s="5"/>
    </row>
    <row r="606" spans="9:12" x14ac:dyDescent="0.35">
      <c r="I606" s="4"/>
      <c r="L606" s="5"/>
    </row>
    <row r="607" spans="9:12" x14ac:dyDescent="0.35">
      <c r="I607" s="4" t="s">
        <v>6</v>
      </c>
      <c r="J607">
        <f t="shared" ref="J607" si="326">J604*K605-J605*K604</f>
        <v>11132.140740220733</v>
      </c>
      <c r="K607" t="str">
        <f t="shared" ref="K607" si="327">IF(J607&lt;&gt;0,"Continuar", "Agregar otros valores")</f>
        <v>Continuar</v>
      </c>
      <c r="L607" s="5"/>
    </row>
    <row r="608" spans="9:12" x14ac:dyDescent="0.35">
      <c r="I608" s="4"/>
      <c r="L608" s="5"/>
    </row>
    <row r="609" spans="9:12" x14ac:dyDescent="0.35">
      <c r="I609" s="4" t="s">
        <v>9</v>
      </c>
      <c r="J609">
        <f t="shared" ref="J609" si="328">K605/J607</f>
        <v>-8.7105028229764051E-4</v>
      </c>
      <c r="K609">
        <f t="shared" ref="K609" si="329">(-K604)/J607</f>
        <v>-6.1311147349078039E-3</v>
      </c>
      <c r="L609" s="5"/>
    </row>
    <row r="610" spans="9:12" x14ac:dyDescent="0.35">
      <c r="I610" s="4"/>
      <c r="J610">
        <f t="shared" ref="J610" si="330">(-J605)/J607</f>
        <v>1.4206202071309812E-2</v>
      </c>
      <c r="K610">
        <f t="shared" ref="K610" si="331">J604/J607</f>
        <v>-3.1342931642387986E-3</v>
      </c>
      <c r="L610" s="5"/>
    </row>
    <row r="611" spans="9:12" x14ac:dyDescent="0.35">
      <c r="I611" s="4"/>
      <c r="L611" s="5"/>
    </row>
    <row r="612" spans="9:12" x14ac:dyDescent="0.35">
      <c r="I612" s="4"/>
      <c r="L612" s="5"/>
    </row>
    <row r="613" spans="9:12" x14ac:dyDescent="0.35">
      <c r="I613" s="4" t="s">
        <v>59</v>
      </c>
      <c r="J613">
        <f t="shared" ref="J613" si="332">4*J601^2*J602^3+4*J601^2+4*J602^3-41</f>
        <v>0</v>
      </c>
      <c r="L613" s="5"/>
    </row>
    <row r="614" spans="9:12" x14ac:dyDescent="0.35">
      <c r="I614" s="4" t="s">
        <v>60</v>
      </c>
      <c r="J614">
        <f t="shared" ref="J614" si="333">-8*J601^2+24*J601*J602^3-16*J601^3*J602-63</f>
        <v>0</v>
      </c>
      <c r="L614" s="5"/>
    </row>
    <row r="615" spans="9:12" x14ac:dyDescent="0.35">
      <c r="I615" s="4"/>
      <c r="L615" s="5"/>
    </row>
    <row r="616" spans="9:12" x14ac:dyDescent="0.35">
      <c r="I616" s="4"/>
      <c r="J616">
        <f t="shared" ref="J616:J617" si="334">J601</f>
        <v>-2.1041906089825031</v>
      </c>
      <c r="K616" t="s">
        <v>16</v>
      </c>
      <c r="L616" s="5">
        <f t="shared" ref="L616" si="335">J609*J613+K609*J614</f>
        <v>0</v>
      </c>
    </row>
    <row r="617" spans="9:12" x14ac:dyDescent="0.35">
      <c r="I617" s="4"/>
      <c r="J617">
        <f t="shared" si="334"/>
        <v>1.0236790162507392</v>
      </c>
      <c r="K617" t="s">
        <v>16</v>
      </c>
      <c r="L617" s="5">
        <f t="shared" ref="L617" si="336">J610*J613+K610*J614</f>
        <v>0</v>
      </c>
    </row>
    <row r="618" spans="9:12" x14ac:dyDescent="0.35">
      <c r="I618" s="4"/>
      <c r="L618" s="5"/>
    </row>
    <row r="619" spans="9:12" x14ac:dyDescent="0.35">
      <c r="I619" s="4" t="s">
        <v>19</v>
      </c>
      <c r="J619">
        <f t="shared" ref="J619:J620" si="337">J616-L616</f>
        <v>-2.1041906089825031</v>
      </c>
      <c r="L619" s="5"/>
    </row>
    <row r="620" spans="9:12" x14ac:dyDescent="0.35">
      <c r="I620" s="4" t="s">
        <v>21</v>
      </c>
      <c r="J620">
        <f t="shared" si="337"/>
        <v>1.0236790162507392</v>
      </c>
      <c r="L620" s="5"/>
    </row>
    <row r="621" spans="9:12" x14ac:dyDescent="0.35">
      <c r="I621" s="4"/>
      <c r="L621" s="5"/>
    </row>
    <row r="622" spans="9:12" x14ac:dyDescent="0.35">
      <c r="I622" s="4" t="s">
        <v>22</v>
      </c>
      <c r="J622">
        <f t="shared" ref="J622:J623" si="338">ABS(J619-J601)</f>
        <v>0</v>
      </c>
      <c r="L622" s="5"/>
    </row>
    <row r="623" spans="9:12" x14ac:dyDescent="0.35">
      <c r="I623" s="7" t="s">
        <v>24</v>
      </c>
      <c r="J623">
        <f t="shared" si="338"/>
        <v>0</v>
      </c>
      <c r="K623" s="8" t="s">
        <v>25</v>
      </c>
      <c r="L623" s="9">
        <f t="shared" ref="L623" si="339">MAX(J622:J623)</f>
        <v>0</v>
      </c>
    </row>
    <row r="625" spans="9:12" x14ac:dyDescent="0.35">
      <c r="I625" s="1"/>
      <c r="J625" s="2" t="s">
        <v>0</v>
      </c>
      <c r="K625" s="2">
        <f t="shared" ref="K625" si="340">K599+1</f>
        <v>25</v>
      </c>
      <c r="L625" s="3"/>
    </row>
    <row r="626" spans="9:12" x14ac:dyDescent="0.35">
      <c r="I626" s="4"/>
      <c r="L626" s="5"/>
    </row>
    <row r="627" spans="9:12" x14ac:dyDescent="0.35">
      <c r="I627" s="4" t="s">
        <v>1</v>
      </c>
      <c r="J627">
        <f t="shared" ref="J627:J628" si="341">J619</f>
        <v>-2.1041906089825031</v>
      </c>
      <c r="L627" s="5"/>
    </row>
    <row r="628" spans="9:12" x14ac:dyDescent="0.35">
      <c r="I628" s="4" t="s">
        <v>2</v>
      </c>
      <c r="J628">
        <f t="shared" si="341"/>
        <v>1.0236790162507392</v>
      </c>
      <c r="L628" s="5"/>
    </row>
    <row r="629" spans="9:12" x14ac:dyDescent="0.35">
      <c r="I629" s="4"/>
      <c r="L629" s="5"/>
    </row>
    <row r="630" spans="9:12" x14ac:dyDescent="0.35">
      <c r="I630" s="4"/>
      <c r="J630">
        <f t="shared" ref="J630" si="342">8*J627*J628^3+8*J627</f>
        <v>-34.891392625418085</v>
      </c>
      <c r="K630">
        <f t="shared" ref="K630" si="343">12*J627^2*J628^2+12*J628^2</f>
        <v>68.252432123434801</v>
      </c>
      <c r="L630" s="5"/>
    </row>
    <row r="631" spans="9:12" x14ac:dyDescent="0.35">
      <c r="I631" s="4" t="s">
        <v>3</v>
      </c>
      <c r="J631">
        <f t="shared" ref="J631" si="344">-16*J627+24*J628^3-48*J627^2*J628</f>
        <v>-158.14544084183612</v>
      </c>
      <c r="K631">
        <f t="shared" ref="K631" si="345">72*J627*J628^2-16*J627^3</f>
        <v>-9.6966543343463343</v>
      </c>
      <c r="L631" s="5"/>
    </row>
    <row r="632" spans="9:12" x14ac:dyDescent="0.35">
      <c r="I632" s="4"/>
      <c r="L632" s="5"/>
    </row>
    <row r="633" spans="9:12" x14ac:dyDescent="0.35">
      <c r="I633" s="4" t="s">
        <v>6</v>
      </c>
      <c r="J633">
        <f t="shared" ref="J633" si="346">J630*K631-J631*K630</f>
        <v>11132.140740220733</v>
      </c>
      <c r="K633" t="str">
        <f t="shared" ref="K633" si="347">IF(J633&lt;&gt;0,"Continuar", "Agregar otros valores")</f>
        <v>Continuar</v>
      </c>
      <c r="L633" s="5"/>
    </row>
    <row r="634" spans="9:12" x14ac:dyDescent="0.35">
      <c r="I634" s="4"/>
      <c r="L634" s="5"/>
    </row>
    <row r="635" spans="9:12" x14ac:dyDescent="0.35">
      <c r="I635" s="4" t="s">
        <v>9</v>
      </c>
      <c r="J635">
        <f t="shared" ref="J635" si="348">K631/J633</f>
        <v>-8.7105028229764051E-4</v>
      </c>
      <c r="K635">
        <f t="shared" ref="K635" si="349">(-K630)/J633</f>
        <v>-6.1311147349078039E-3</v>
      </c>
      <c r="L635" s="5"/>
    </row>
    <row r="636" spans="9:12" x14ac:dyDescent="0.35">
      <c r="I636" s="4"/>
      <c r="J636">
        <f t="shared" ref="J636" si="350">(-J631)/J633</f>
        <v>1.4206202071309812E-2</v>
      </c>
      <c r="K636">
        <f t="shared" ref="K636" si="351">J630/J633</f>
        <v>-3.1342931642387986E-3</v>
      </c>
      <c r="L636" s="5"/>
    </row>
    <row r="637" spans="9:12" x14ac:dyDescent="0.35">
      <c r="I637" s="4"/>
      <c r="L637" s="5"/>
    </row>
    <row r="638" spans="9:12" x14ac:dyDescent="0.35">
      <c r="I638" s="4"/>
      <c r="L638" s="5"/>
    </row>
    <row r="639" spans="9:12" x14ac:dyDescent="0.35">
      <c r="I639" s="4" t="s">
        <v>61</v>
      </c>
      <c r="J639">
        <f t="shared" ref="J639" si="352">4*J627^2*J628^3+4*J627^2+4*J628^3-41</f>
        <v>0</v>
      </c>
      <c r="L639" s="5"/>
    </row>
    <row r="640" spans="9:12" x14ac:dyDescent="0.35">
      <c r="I640" s="4" t="s">
        <v>62</v>
      </c>
      <c r="J640">
        <f t="shared" ref="J640" si="353">-8*J627^2+24*J627*J628^3-16*J627^3*J628-63</f>
        <v>0</v>
      </c>
      <c r="L640" s="5"/>
    </row>
    <row r="641" spans="9:12" x14ac:dyDescent="0.35">
      <c r="I641" s="4"/>
      <c r="L641" s="5"/>
    </row>
    <row r="642" spans="9:12" x14ac:dyDescent="0.35">
      <c r="I642" s="4"/>
      <c r="J642">
        <f t="shared" ref="J642:J643" si="354">J627</f>
        <v>-2.1041906089825031</v>
      </c>
      <c r="K642" t="s">
        <v>16</v>
      </c>
      <c r="L642" s="5">
        <f t="shared" ref="L642" si="355">J635*J639+K635*J640</f>
        <v>0</v>
      </c>
    </row>
    <row r="643" spans="9:12" x14ac:dyDescent="0.35">
      <c r="I643" s="4"/>
      <c r="J643">
        <f t="shared" si="354"/>
        <v>1.0236790162507392</v>
      </c>
      <c r="K643" t="s">
        <v>16</v>
      </c>
      <c r="L643" s="5">
        <f t="shared" ref="L643" si="356">J636*J639+K636*J640</f>
        <v>0</v>
      </c>
    </row>
    <row r="644" spans="9:12" x14ac:dyDescent="0.35">
      <c r="I644" s="4"/>
      <c r="L644" s="5"/>
    </row>
    <row r="645" spans="9:12" x14ac:dyDescent="0.35">
      <c r="I645" s="4" t="s">
        <v>19</v>
      </c>
      <c r="J645">
        <f t="shared" ref="J645:J646" si="357">J642-L642</f>
        <v>-2.1041906089825031</v>
      </c>
      <c r="L645" s="5"/>
    </row>
    <row r="646" spans="9:12" x14ac:dyDescent="0.35">
      <c r="I646" s="4" t="s">
        <v>21</v>
      </c>
      <c r="J646">
        <f t="shared" si="357"/>
        <v>1.0236790162507392</v>
      </c>
      <c r="L646" s="5"/>
    </row>
    <row r="647" spans="9:12" x14ac:dyDescent="0.35">
      <c r="I647" s="4"/>
      <c r="L647" s="5"/>
    </row>
    <row r="648" spans="9:12" x14ac:dyDescent="0.35">
      <c r="I648" s="4" t="s">
        <v>22</v>
      </c>
      <c r="J648">
        <f t="shared" ref="J648:J649" si="358">ABS(J645-J627)</f>
        <v>0</v>
      </c>
      <c r="L648" s="5"/>
    </row>
    <row r="649" spans="9:12" x14ac:dyDescent="0.35">
      <c r="I649" s="7" t="s">
        <v>24</v>
      </c>
      <c r="J649">
        <f t="shared" si="358"/>
        <v>0</v>
      </c>
      <c r="K649" s="8" t="s">
        <v>25</v>
      </c>
      <c r="L649" s="9">
        <f t="shared" ref="L649" si="359">MAX(J648:J649)</f>
        <v>0</v>
      </c>
    </row>
    <row r="651" spans="9:12" x14ac:dyDescent="0.35">
      <c r="I651" s="1"/>
      <c r="J651" s="2" t="s">
        <v>0</v>
      </c>
      <c r="K651" s="2">
        <f t="shared" ref="K651" si="360">K625+1</f>
        <v>26</v>
      </c>
      <c r="L651" s="3"/>
    </row>
    <row r="652" spans="9:12" x14ac:dyDescent="0.35">
      <c r="I652" s="4"/>
      <c r="L652" s="5"/>
    </row>
    <row r="653" spans="9:12" x14ac:dyDescent="0.35">
      <c r="I653" s="4" t="s">
        <v>1</v>
      </c>
      <c r="J653">
        <f t="shared" ref="J653:J654" si="361">J645</f>
        <v>-2.1041906089825031</v>
      </c>
      <c r="L653" s="5"/>
    </row>
    <row r="654" spans="9:12" x14ac:dyDescent="0.35">
      <c r="I654" s="4" t="s">
        <v>2</v>
      </c>
      <c r="J654">
        <f t="shared" si="361"/>
        <v>1.0236790162507392</v>
      </c>
      <c r="L654" s="5"/>
    </row>
    <row r="655" spans="9:12" x14ac:dyDescent="0.35">
      <c r="I655" s="4"/>
      <c r="L655" s="5"/>
    </row>
    <row r="656" spans="9:12" x14ac:dyDescent="0.35">
      <c r="I656" s="4"/>
      <c r="J656">
        <f t="shared" ref="J656" si="362">8*J653*J654^3+8*J653</f>
        <v>-34.891392625418085</v>
      </c>
      <c r="K656">
        <f t="shared" ref="K656" si="363">12*J653^2*J654^2+12*J654^2</f>
        <v>68.252432123434801</v>
      </c>
      <c r="L656" s="5"/>
    </row>
    <row r="657" spans="9:12" x14ac:dyDescent="0.35">
      <c r="I657" s="4" t="s">
        <v>3</v>
      </c>
      <c r="J657">
        <f t="shared" ref="J657" si="364">-16*J653+24*J654^3-48*J653^2*J654</f>
        <v>-158.14544084183612</v>
      </c>
      <c r="K657">
        <f t="shared" ref="K657" si="365">72*J653*J654^2-16*J653^3</f>
        <v>-9.6966543343463343</v>
      </c>
      <c r="L657" s="5"/>
    </row>
    <row r="658" spans="9:12" x14ac:dyDescent="0.35">
      <c r="I658" s="4"/>
      <c r="L658" s="5"/>
    </row>
    <row r="659" spans="9:12" x14ac:dyDescent="0.35">
      <c r="I659" s="4" t="s">
        <v>6</v>
      </c>
      <c r="J659">
        <f t="shared" ref="J659" si="366">J656*K657-J657*K656</f>
        <v>11132.140740220733</v>
      </c>
      <c r="K659" t="str">
        <f t="shared" ref="K659" si="367">IF(J659&lt;&gt;0,"Continuar", "Agregar otros valores")</f>
        <v>Continuar</v>
      </c>
      <c r="L659" s="5"/>
    </row>
    <row r="660" spans="9:12" x14ac:dyDescent="0.35">
      <c r="I660" s="4"/>
      <c r="L660" s="5"/>
    </row>
    <row r="661" spans="9:12" x14ac:dyDescent="0.35">
      <c r="I661" s="4" t="s">
        <v>9</v>
      </c>
      <c r="J661">
        <f t="shared" ref="J661" si="368">K657/J659</f>
        <v>-8.7105028229764051E-4</v>
      </c>
      <c r="K661">
        <f t="shared" ref="K661" si="369">(-K656)/J659</f>
        <v>-6.1311147349078039E-3</v>
      </c>
      <c r="L661" s="5"/>
    </row>
    <row r="662" spans="9:12" x14ac:dyDescent="0.35">
      <c r="I662" s="4"/>
      <c r="J662">
        <f t="shared" ref="J662" si="370">(-J657)/J659</f>
        <v>1.4206202071309812E-2</v>
      </c>
      <c r="K662">
        <f t="shared" ref="K662" si="371">J656/J659</f>
        <v>-3.1342931642387986E-3</v>
      </c>
      <c r="L662" s="5"/>
    </row>
    <row r="663" spans="9:12" x14ac:dyDescent="0.35">
      <c r="I663" s="4"/>
      <c r="L663" s="5"/>
    </row>
    <row r="664" spans="9:12" x14ac:dyDescent="0.35">
      <c r="I664" s="4"/>
      <c r="L664" s="5"/>
    </row>
    <row r="665" spans="9:12" x14ac:dyDescent="0.35">
      <c r="I665" s="4" t="s">
        <v>63</v>
      </c>
      <c r="J665">
        <f t="shared" ref="J665" si="372">4*J653^2*J654^3+4*J653^2+4*J654^3-41</f>
        <v>0</v>
      </c>
      <c r="L665" s="5"/>
    </row>
    <row r="666" spans="9:12" x14ac:dyDescent="0.35">
      <c r="I666" s="4" t="s">
        <v>64</v>
      </c>
      <c r="J666">
        <f t="shared" ref="J666" si="373">-8*J653^2+24*J653*J654^3-16*J653^3*J654-63</f>
        <v>0</v>
      </c>
      <c r="L666" s="5"/>
    </row>
    <row r="667" spans="9:12" x14ac:dyDescent="0.35">
      <c r="I667" s="4"/>
      <c r="L667" s="5"/>
    </row>
    <row r="668" spans="9:12" x14ac:dyDescent="0.35">
      <c r="I668" s="4"/>
      <c r="J668">
        <f t="shared" ref="J668:J669" si="374">J653</f>
        <v>-2.1041906089825031</v>
      </c>
      <c r="K668" t="s">
        <v>16</v>
      </c>
      <c r="L668" s="5">
        <f t="shared" ref="L668" si="375">J661*J665+K661*J666</f>
        <v>0</v>
      </c>
    </row>
    <row r="669" spans="9:12" x14ac:dyDescent="0.35">
      <c r="I669" s="4"/>
      <c r="J669">
        <f t="shared" si="374"/>
        <v>1.0236790162507392</v>
      </c>
      <c r="K669" t="s">
        <v>16</v>
      </c>
      <c r="L669" s="5">
        <f t="shared" ref="L669" si="376">J662*J665+K662*J666</f>
        <v>0</v>
      </c>
    </row>
    <row r="670" spans="9:12" x14ac:dyDescent="0.35">
      <c r="I670" s="4"/>
      <c r="L670" s="5"/>
    </row>
    <row r="671" spans="9:12" x14ac:dyDescent="0.35">
      <c r="I671" s="4" t="s">
        <v>19</v>
      </c>
      <c r="J671">
        <f t="shared" ref="J671:J672" si="377">J668-L668</f>
        <v>-2.1041906089825031</v>
      </c>
      <c r="L671" s="5"/>
    </row>
    <row r="672" spans="9:12" x14ac:dyDescent="0.35">
      <c r="I672" s="4" t="s">
        <v>21</v>
      </c>
      <c r="J672">
        <f t="shared" si="377"/>
        <v>1.0236790162507392</v>
      </c>
      <c r="L672" s="5"/>
    </row>
    <row r="673" spans="9:12" x14ac:dyDescent="0.35">
      <c r="I673" s="4"/>
      <c r="L673" s="5"/>
    </row>
    <row r="674" spans="9:12" x14ac:dyDescent="0.35">
      <c r="I674" s="4" t="s">
        <v>22</v>
      </c>
      <c r="J674">
        <f t="shared" ref="J674:J675" si="378">ABS(J671-J653)</f>
        <v>0</v>
      </c>
      <c r="L674" s="5"/>
    </row>
    <row r="675" spans="9:12" x14ac:dyDescent="0.35">
      <c r="I675" s="7" t="s">
        <v>24</v>
      </c>
      <c r="J675">
        <f t="shared" si="378"/>
        <v>0</v>
      </c>
      <c r="K675" s="8" t="s">
        <v>25</v>
      </c>
      <c r="L675" s="9">
        <f t="shared" ref="L675" si="379">MAX(J674:J675)</f>
        <v>0</v>
      </c>
    </row>
    <row r="677" spans="9:12" x14ac:dyDescent="0.35">
      <c r="I677" s="1"/>
      <c r="J677" s="2" t="s">
        <v>0</v>
      </c>
      <c r="K677" s="2">
        <f t="shared" ref="K677" si="380">K651+1</f>
        <v>27</v>
      </c>
      <c r="L677" s="3"/>
    </row>
    <row r="678" spans="9:12" x14ac:dyDescent="0.35">
      <c r="I678" s="4"/>
      <c r="L678" s="5"/>
    </row>
    <row r="679" spans="9:12" x14ac:dyDescent="0.35">
      <c r="I679" s="4" t="s">
        <v>1</v>
      </c>
      <c r="J679">
        <f t="shared" ref="J679:J680" si="381">J671</f>
        <v>-2.1041906089825031</v>
      </c>
      <c r="L679" s="5"/>
    </row>
    <row r="680" spans="9:12" x14ac:dyDescent="0.35">
      <c r="I680" s="4" t="s">
        <v>2</v>
      </c>
      <c r="J680">
        <f t="shared" si="381"/>
        <v>1.0236790162507392</v>
      </c>
      <c r="L680" s="5"/>
    </row>
    <row r="681" spans="9:12" x14ac:dyDescent="0.35">
      <c r="I681" s="4"/>
      <c r="L681" s="5"/>
    </row>
    <row r="682" spans="9:12" x14ac:dyDescent="0.35">
      <c r="I682" s="4"/>
      <c r="J682">
        <f t="shared" ref="J682" si="382">8*J679*J680^3+8*J679</f>
        <v>-34.891392625418085</v>
      </c>
      <c r="K682">
        <f t="shared" ref="K682" si="383">12*J679^2*J680^2+12*J680^2</f>
        <v>68.252432123434801</v>
      </c>
      <c r="L682" s="5"/>
    </row>
    <row r="683" spans="9:12" x14ac:dyDescent="0.35">
      <c r="I683" s="4" t="s">
        <v>3</v>
      </c>
      <c r="J683">
        <f t="shared" ref="J683" si="384">-16*J679+24*J680^3-48*J679^2*J680</f>
        <v>-158.14544084183612</v>
      </c>
      <c r="K683">
        <f t="shared" ref="K683" si="385">72*J679*J680^2-16*J679^3</f>
        <v>-9.6966543343463343</v>
      </c>
      <c r="L683" s="5"/>
    </row>
    <row r="684" spans="9:12" x14ac:dyDescent="0.35">
      <c r="I684" s="4"/>
      <c r="L684" s="5"/>
    </row>
    <row r="685" spans="9:12" x14ac:dyDescent="0.35">
      <c r="I685" s="4" t="s">
        <v>6</v>
      </c>
      <c r="J685">
        <f t="shared" ref="J685" si="386">J682*K683-J683*K682</f>
        <v>11132.140740220733</v>
      </c>
      <c r="K685" t="str">
        <f t="shared" ref="K685" si="387">IF(J685&lt;&gt;0,"Continuar", "Agregar otros valores")</f>
        <v>Continuar</v>
      </c>
      <c r="L685" s="5"/>
    </row>
    <row r="686" spans="9:12" x14ac:dyDescent="0.35">
      <c r="I686" s="4"/>
      <c r="L686" s="5"/>
    </row>
    <row r="687" spans="9:12" x14ac:dyDescent="0.35">
      <c r="I687" s="4" t="s">
        <v>9</v>
      </c>
      <c r="J687">
        <f t="shared" ref="J687" si="388">K683/J685</f>
        <v>-8.7105028229764051E-4</v>
      </c>
      <c r="K687">
        <f t="shared" ref="K687" si="389">(-K682)/J685</f>
        <v>-6.1311147349078039E-3</v>
      </c>
      <c r="L687" s="5"/>
    </row>
    <row r="688" spans="9:12" x14ac:dyDescent="0.35">
      <c r="I688" s="4"/>
      <c r="J688">
        <f t="shared" ref="J688" si="390">(-J683)/J685</f>
        <v>1.4206202071309812E-2</v>
      </c>
      <c r="K688">
        <f t="shared" ref="K688" si="391">J682/J685</f>
        <v>-3.1342931642387986E-3</v>
      </c>
      <c r="L688" s="5"/>
    </row>
    <row r="689" spans="9:12" x14ac:dyDescent="0.35">
      <c r="I689" s="4"/>
      <c r="L689" s="5"/>
    </row>
    <row r="690" spans="9:12" x14ac:dyDescent="0.35">
      <c r="I690" s="4"/>
      <c r="L690" s="5"/>
    </row>
    <row r="691" spans="9:12" x14ac:dyDescent="0.35">
      <c r="I691" s="4" t="s">
        <v>65</v>
      </c>
      <c r="J691">
        <f t="shared" ref="J691" si="392">4*J679^2*J680^3+4*J679^2+4*J680^3-41</f>
        <v>0</v>
      </c>
      <c r="L691" s="5"/>
    </row>
    <row r="692" spans="9:12" x14ac:dyDescent="0.35">
      <c r="I692" s="4" t="s">
        <v>66</v>
      </c>
      <c r="J692">
        <f t="shared" ref="J692" si="393">-8*J679^2+24*J679*J680^3-16*J679^3*J680-63</f>
        <v>0</v>
      </c>
      <c r="L692" s="5"/>
    </row>
    <row r="693" spans="9:12" x14ac:dyDescent="0.35">
      <c r="I693" s="4"/>
      <c r="L693" s="5"/>
    </row>
    <row r="694" spans="9:12" x14ac:dyDescent="0.35">
      <c r="I694" s="4"/>
      <c r="J694">
        <f t="shared" ref="J694:J695" si="394">J679</f>
        <v>-2.1041906089825031</v>
      </c>
      <c r="K694" t="s">
        <v>16</v>
      </c>
      <c r="L694" s="5">
        <f t="shared" ref="L694" si="395">J687*J691+K687*J692</f>
        <v>0</v>
      </c>
    </row>
    <row r="695" spans="9:12" x14ac:dyDescent="0.35">
      <c r="I695" s="4"/>
      <c r="J695">
        <f t="shared" si="394"/>
        <v>1.0236790162507392</v>
      </c>
      <c r="K695" t="s">
        <v>16</v>
      </c>
      <c r="L695" s="5">
        <f t="shared" ref="L695" si="396">J688*J691+K688*J692</f>
        <v>0</v>
      </c>
    </row>
    <row r="696" spans="9:12" x14ac:dyDescent="0.35">
      <c r="I696" s="4"/>
      <c r="L696" s="5"/>
    </row>
    <row r="697" spans="9:12" x14ac:dyDescent="0.35">
      <c r="I697" s="4" t="s">
        <v>19</v>
      </c>
      <c r="J697">
        <f t="shared" ref="J697:J698" si="397">J694-L694</f>
        <v>-2.1041906089825031</v>
      </c>
      <c r="L697" s="5"/>
    </row>
    <row r="698" spans="9:12" x14ac:dyDescent="0.35">
      <c r="I698" s="4" t="s">
        <v>21</v>
      </c>
      <c r="J698">
        <f t="shared" si="397"/>
        <v>1.0236790162507392</v>
      </c>
      <c r="L698" s="5"/>
    </row>
    <row r="699" spans="9:12" x14ac:dyDescent="0.35">
      <c r="I699" s="4"/>
      <c r="L699" s="5"/>
    </row>
    <row r="700" spans="9:12" x14ac:dyDescent="0.35">
      <c r="I700" s="4" t="s">
        <v>22</v>
      </c>
      <c r="J700">
        <f t="shared" ref="J700:J701" si="398">ABS(J697-J679)</f>
        <v>0</v>
      </c>
      <c r="L700" s="5"/>
    </row>
    <row r="701" spans="9:12" x14ac:dyDescent="0.35">
      <c r="I701" s="7" t="s">
        <v>24</v>
      </c>
      <c r="J701">
        <f t="shared" si="398"/>
        <v>0</v>
      </c>
      <c r="K701" s="8" t="s">
        <v>25</v>
      </c>
      <c r="L701" s="9">
        <f t="shared" ref="L701" si="399">MAX(J700:J701)</f>
        <v>0</v>
      </c>
    </row>
    <row r="703" spans="9:12" x14ac:dyDescent="0.35">
      <c r="I703" s="1"/>
      <c r="J703" s="2" t="s">
        <v>0</v>
      </c>
      <c r="K703" s="2">
        <f t="shared" ref="K703" si="400">K677+1</f>
        <v>28</v>
      </c>
      <c r="L703" s="3"/>
    </row>
    <row r="704" spans="9:12" x14ac:dyDescent="0.35">
      <c r="I704" s="4"/>
      <c r="L704" s="5"/>
    </row>
    <row r="705" spans="9:12" x14ac:dyDescent="0.35">
      <c r="I705" s="4" t="s">
        <v>1</v>
      </c>
      <c r="J705">
        <f t="shared" ref="J705:J706" si="401">J697</f>
        <v>-2.1041906089825031</v>
      </c>
      <c r="L705" s="5"/>
    </row>
    <row r="706" spans="9:12" x14ac:dyDescent="0.35">
      <c r="I706" s="4" t="s">
        <v>2</v>
      </c>
      <c r="J706">
        <f t="shared" si="401"/>
        <v>1.0236790162507392</v>
      </c>
      <c r="L706" s="5"/>
    </row>
    <row r="707" spans="9:12" x14ac:dyDescent="0.35">
      <c r="I707" s="4"/>
      <c r="L707" s="5"/>
    </row>
    <row r="708" spans="9:12" x14ac:dyDescent="0.35">
      <c r="I708" s="4"/>
      <c r="J708">
        <f t="shared" ref="J708" si="402">8*J705*J706^3+8*J705</f>
        <v>-34.891392625418085</v>
      </c>
      <c r="K708">
        <f t="shared" ref="K708" si="403">12*J705^2*J706^2+12*J706^2</f>
        <v>68.252432123434801</v>
      </c>
      <c r="L708" s="5"/>
    </row>
    <row r="709" spans="9:12" x14ac:dyDescent="0.35">
      <c r="I709" s="4" t="s">
        <v>3</v>
      </c>
      <c r="J709">
        <f t="shared" ref="J709" si="404">-16*J705+24*J706^3-48*J705^2*J706</f>
        <v>-158.14544084183612</v>
      </c>
      <c r="K709">
        <f t="shared" ref="K709" si="405">72*J705*J706^2-16*J705^3</f>
        <v>-9.6966543343463343</v>
      </c>
      <c r="L709" s="5"/>
    </row>
    <row r="710" spans="9:12" x14ac:dyDescent="0.35">
      <c r="I710" s="4"/>
      <c r="L710" s="5"/>
    </row>
    <row r="711" spans="9:12" x14ac:dyDescent="0.35">
      <c r="I711" s="4" t="s">
        <v>6</v>
      </c>
      <c r="J711">
        <f t="shared" ref="J711" si="406">J708*K709-J709*K708</f>
        <v>11132.140740220733</v>
      </c>
      <c r="K711" t="str">
        <f t="shared" ref="K711" si="407">IF(J711&lt;&gt;0,"Continuar", "Agregar otros valores")</f>
        <v>Continuar</v>
      </c>
      <c r="L711" s="5"/>
    </row>
    <row r="712" spans="9:12" x14ac:dyDescent="0.35">
      <c r="I712" s="4"/>
      <c r="L712" s="5"/>
    </row>
    <row r="713" spans="9:12" x14ac:dyDescent="0.35">
      <c r="I713" s="4" t="s">
        <v>9</v>
      </c>
      <c r="J713">
        <f t="shared" ref="J713" si="408">K709/J711</f>
        <v>-8.7105028229764051E-4</v>
      </c>
      <c r="K713">
        <f t="shared" ref="K713" si="409">(-K708)/J711</f>
        <v>-6.1311147349078039E-3</v>
      </c>
      <c r="L713" s="5"/>
    </row>
    <row r="714" spans="9:12" x14ac:dyDescent="0.35">
      <c r="I714" s="4"/>
      <c r="J714">
        <f t="shared" ref="J714" si="410">(-J709)/J711</f>
        <v>1.4206202071309812E-2</v>
      </c>
      <c r="K714">
        <f t="shared" ref="K714" si="411">J708/J711</f>
        <v>-3.1342931642387986E-3</v>
      </c>
      <c r="L714" s="5"/>
    </row>
    <row r="715" spans="9:12" x14ac:dyDescent="0.35">
      <c r="I715" s="4"/>
      <c r="L715" s="5"/>
    </row>
    <row r="716" spans="9:12" x14ac:dyDescent="0.35">
      <c r="I716" s="4"/>
      <c r="L716" s="5"/>
    </row>
    <row r="717" spans="9:12" x14ac:dyDescent="0.35">
      <c r="I717" s="4" t="s">
        <v>67</v>
      </c>
      <c r="J717">
        <f t="shared" ref="J717" si="412">4*J705^2*J706^3+4*J705^2+4*J706^3-41</f>
        <v>0</v>
      </c>
      <c r="L717" s="5"/>
    </row>
    <row r="718" spans="9:12" x14ac:dyDescent="0.35">
      <c r="I718" s="4" t="s">
        <v>68</v>
      </c>
      <c r="J718">
        <f t="shared" ref="J718" si="413">-8*J705^2+24*J705*J706^3-16*J705^3*J706-63</f>
        <v>0</v>
      </c>
      <c r="L718" s="5"/>
    </row>
    <row r="719" spans="9:12" x14ac:dyDescent="0.35">
      <c r="I719" s="4"/>
      <c r="L719" s="5"/>
    </row>
    <row r="720" spans="9:12" x14ac:dyDescent="0.35">
      <c r="I720" s="4"/>
      <c r="J720">
        <f t="shared" ref="J720:J721" si="414">J705</f>
        <v>-2.1041906089825031</v>
      </c>
      <c r="K720" t="s">
        <v>16</v>
      </c>
      <c r="L720" s="5">
        <f t="shared" ref="L720" si="415">J713*J717+K713*J718</f>
        <v>0</v>
      </c>
    </row>
    <row r="721" spans="9:12" x14ac:dyDescent="0.35">
      <c r="I721" s="4"/>
      <c r="J721">
        <f t="shared" si="414"/>
        <v>1.0236790162507392</v>
      </c>
      <c r="K721" t="s">
        <v>16</v>
      </c>
      <c r="L721" s="5">
        <f t="shared" ref="L721" si="416">J714*J717+K714*J718</f>
        <v>0</v>
      </c>
    </row>
    <row r="722" spans="9:12" x14ac:dyDescent="0.35">
      <c r="I722" s="4"/>
      <c r="L722" s="5"/>
    </row>
    <row r="723" spans="9:12" x14ac:dyDescent="0.35">
      <c r="I723" s="4" t="s">
        <v>19</v>
      </c>
      <c r="J723">
        <f t="shared" ref="J723:J724" si="417">J720-L720</f>
        <v>-2.1041906089825031</v>
      </c>
      <c r="L723" s="5"/>
    </row>
    <row r="724" spans="9:12" x14ac:dyDescent="0.35">
      <c r="I724" s="4" t="s">
        <v>21</v>
      </c>
      <c r="J724">
        <f t="shared" si="417"/>
        <v>1.0236790162507392</v>
      </c>
      <c r="L724" s="5"/>
    </row>
    <row r="725" spans="9:12" x14ac:dyDescent="0.35">
      <c r="I725" s="4"/>
      <c r="L725" s="5"/>
    </row>
    <row r="726" spans="9:12" x14ac:dyDescent="0.35">
      <c r="I726" s="4" t="s">
        <v>22</v>
      </c>
      <c r="J726">
        <f t="shared" ref="J726:J727" si="418">ABS(J723-J705)</f>
        <v>0</v>
      </c>
      <c r="L726" s="5"/>
    </row>
    <row r="727" spans="9:12" x14ac:dyDescent="0.35">
      <c r="I727" s="7" t="s">
        <v>24</v>
      </c>
      <c r="J727">
        <f t="shared" si="418"/>
        <v>0</v>
      </c>
      <c r="K727" s="8" t="s">
        <v>25</v>
      </c>
      <c r="L727" s="9">
        <f t="shared" ref="L727" si="419">MAX(J726:J727)</f>
        <v>0</v>
      </c>
    </row>
    <row r="729" spans="9:12" x14ac:dyDescent="0.35">
      <c r="I729" s="1"/>
      <c r="J729" s="2" t="s">
        <v>0</v>
      </c>
      <c r="K729" s="2">
        <f t="shared" ref="K729" si="420">K703+1</f>
        <v>29</v>
      </c>
      <c r="L729" s="3"/>
    </row>
    <row r="730" spans="9:12" x14ac:dyDescent="0.35">
      <c r="I730" s="4"/>
      <c r="L730" s="5"/>
    </row>
    <row r="731" spans="9:12" x14ac:dyDescent="0.35">
      <c r="I731" s="4" t="s">
        <v>1</v>
      </c>
      <c r="J731">
        <f t="shared" ref="J731:J732" si="421">J723</f>
        <v>-2.1041906089825031</v>
      </c>
      <c r="L731" s="5"/>
    </row>
    <row r="732" spans="9:12" x14ac:dyDescent="0.35">
      <c r="I732" s="4" t="s">
        <v>2</v>
      </c>
      <c r="J732">
        <f t="shared" si="421"/>
        <v>1.0236790162507392</v>
      </c>
      <c r="L732" s="5"/>
    </row>
    <row r="733" spans="9:12" x14ac:dyDescent="0.35">
      <c r="I733" s="4"/>
      <c r="L733" s="5"/>
    </row>
    <row r="734" spans="9:12" x14ac:dyDescent="0.35">
      <c r="I734" s="4"/>
      <c r="J734">
        <f t="shared" ref="J734" si="422">8*J731*J732^3+8*J731</f>
        <v>-34.891392625418085</v>
      </c>
      <c r="K734">
        <f t="shared" ref="K734" si="423">12*J731^2*J732^2+12*J732^2</f>
        <v>68.252432123434801</v>
      </c>
      <c r="L734" s="5"/>
    </row>
    <row r="735" spans="9:12" x14ac:dyDescent="0.35">
      <c r="I735" s="4" t="s">
        <v>3</v>
      </c>
      <c r="J735">
        <f t="shared" ref="J735" si="424">-16*J731+24*J732^3-48*J731^2*J732</f>
        <v>-158.14544084183612</v>
      </c>
      <c r="K735">
        <f t="shared" ref="K735" si="425">72*J731*J732^2-16*J731^3</f>
        <v>-9.6966543343463343</v>
      </c>
      <c r="L735" s="5"/>
    </row>
    <row r="736" spans="9:12" x14ac:dyDescent="0.35">
      <c r="I736" s="4"/>
      <c r="L736" s="5"/>
    </row>
    <row r="737" spans="9:12" x14ac:dyDescent="0.35">
      <c r="I737" s="4" t="s">
        <v>6</v>
      </c>
      <c r="J737">
        <f t="shared" ref="J737" si="426">J734*K735-J735*K734</f>
        <v>11132.140740220733</v>
      </c>
      <c r="K737" t="str">
        <f t="shared" ref="K737" si="427">IF(J737&lt;&gt;0,"Continuar", "Agregar otros valores")</f>
        <v>Continuar</v>
      </c>
      <c r="L737" s="5"/>
    </row>
    <row r="738" spans="9:12" x14ac:dyDescent="0.35">
      <c r="I738" s="4"/>
      <c r="L738" s="5"/>
    </row>
    <row r="739" spans="9:12" x14ac:dyDescent="0.35">
      <c r="I739" s="4" t="s">
        <v>9</v>
      </c>
      <c r="J739">
        <f t="shared" ref="J739" si="428">K735/J737</f>
        <v>-8.7105028229764051E-4</v>
      </c>
      <c r="K739">
        <f t="shared" ref="K739" si="429">(-K734)/J737</f>
        <v>-6.1311147349078039E-3</v>
      </c>
      <c r="L739" s="5"/>
    </row>
    <row r="740" spans="9:12" x14ac:dyDescent="0.35">
      <c r="I740" s="4"/>
      <c r="J740">
        <f t="shared" ref="J740" si="430">(-J735)/J737</f>
        <v>1.4206202071309812E-2</v>
      </c>
      <c r="K740">
        <f t="shared" ref="K740" si="431">J734/J737</f>
        <v>-3.1342931642387986E-3</v>
      </c>
      <c r="L740" s="5"/>
    </row>
    <row r="741" spans="9:12" x14ac:dyDescent="0.35">
      <c r="I741" s="4"/>
      <c r="L741" s="5"/>
    </row>
    <row r="742" spans="9:12" x14ac:dyDescent="0.35">
      <c r="I742" s="4"/>
      <c r="L742" s="5"/>
    </row>
    <row r="743" spans="9:12" x14ac:dyDescent="0.35">
      <c r="I743" s="4" t="s">
        <v>69</v>
      </c>
      <c r="J743">
        <f t="shared" ref="J743" si="432">4*J731^2*J732^3+4*J731^2+4*J732^3-41</f>
        <v>0</v>
      </c>
      <c r="L743" s="5"/>
    </row>
    <row r="744" spans="9:12" x14ac:dyDescent="0.35">
      <c r="I744" s="4" t="s">
        <v>70</v>
      </c>
      <c r="J744">
        <f t="shared" ref="J744" si="433">-8*J731^2+24*J731*J732^3-16*J731^3*J732-63</f>
        <v>0</v>
      </c>
      <c r="L744" s="5"/>
    </row>
    <row r="745" spans="9:12" x14ac:dyDescent="0.35">
      <c r="I745" s="4"/>
      <c r="L745" s="5"/>
    </row>
    <row r="746" spans="9:12" x14ac:dyDescent="0.35">
      <c r="I746" s="4"/>
      <c r="J746">
        <f t="shared" ref="J746:J747" si="434">J731</f>
        <v>-2.1041906089825031</v>
      </c>
      <c r="K746" t="s">
        <v>16</v>
      </c>
      <c r="L746" s="5">
        <f t="shared" ref="L746" si="435">J739*J743+K739*J744</f>
        <v>0</v>
      </c>
    </row>
    <row r="747" spans="9:12" x14ac:dyDescent="0.35">
      <c r="I747" s="4"/>
      <c r="J747">
        <f t="shared" si="434"/>
        <v>1.0236790162507392</v>
      </c>
      <c r="K747" t="s">
        <v>16</v>
      </c>
      <c r="L747" s="5">
        <f t="shared" ref="L747" si="436">J740*J743+K740*J744</f>
        <v>0</v>
      </c>
    </row>
    <row r="748" spans="9:12" x14ac:dyDescent="0.35">
      <c r="I748" s="4"/>
      <c r="L748" s="5"/>
    </row>
    <row r="749" spans="9:12" x14ac:dyDescent="0.35">
      <c r="I749" s="4" t="s">
        <v>19</v>
      </c>
      <c r="J749">
        <f t="shared" ref="J749:J750" si="437">J746-L746</f>
        <v>-2.1041906089825031</v>
      </c>
      <c r="L749" s="5"/>
    </row>
    <row r="750" spans="9:12" x14ac:dyDescent="0.35">
      <c r="I750" s="4" t="s">
        <v>21</v>
      </c>
      <c r="J750">
        <f t="shared" si="437"/>
        <v>1.0236790162507392</v>
      </c>
      <c r="L750" s="5"/>
    </row>
    <row r="751" spans="9:12" x14ac:dyDescent="0.35">
      <c r="I751" s="4"/>
      <c r="L751" s="5"/>
    </row>
    <row r="752" spans="9:12" x14ac:dyDescent="0.35">
      <c r="I752" s="4" t="s">
        <v>22</v>
      </c>
      <c r="J752">
        <f t="shared" ref="J752:J753" si="438">ABS(J749-J731)</f>
        <v>0</v>
      </c>
      <c r="L752" s="5"/>
    </row>
    <row r="753" spans="9:12" x14ac:dyDescent="0.35">
      <c r="I753" s="7" t="s">
        <v>24</v>
      </c>
      <c r="J753">
        <f t="shared" si="438"/>
        <v>0</v>
      </c>
      <c r="K753" s="8" t="s">
        <v>25</v>
      </c>
      <c r="L753" s="9">
        <f t="shared" ref="L753" si="439">MAX(J752:J753)</f>
        <v>0</v>
      </c>
    </row>
    <row r="755" spans="9:12" x14ac:dyDescent="0.35">
      <c r="I755" s="1"/>
      <c r="J755" s="2" t="s">
        <v>0</v>
      </c>
      <c r="K755" s="2">
        <f t="shared" ref="K755" si="440">K729+1</f>
        <v>30</v>
      </c>
      <c r="L755" s="3"/>
    </row>
    <row r="756" spans="9:12" x14ac:dyDescent="0.35">
      <c r="I756" s="4"/>
      <c r="L756" s="5"/>
    </row>
    <row r="757" spans="9:12" x14ac:dyDescent="0.35">
      <c r="I757" s="4" t="s">
        <v>1</v>
      </c>
      <c r="J757">
        <f t="shared" ref="J757:J758" si="441">J749</f>
        <v>-2.1041906089825031</v>
      </c>
      <c r="L757" s="5"/>
    </row>
    <row r="758" spans="9:12" x14ac:dyDescent="0.35">
      <c r="I758" s="4" t="s">
        <v>2</v>
      </c>
      <c r="J758">
        <f t="shared" si="441"/>
        <v>1.0236790162507392</v>
      </c>
      <c r="L758" s="5"/>
    </row>
    <row r="759" spans="9:12" x14ac:dyDescent="0.35">
      <c r="I759" s="4"/>
      <c r="L759" s="5"/>
    </row>
    <row r="760" spans="9:12" x14ac:dyDescent="0.35">
      <c r="I760" s="4"/>
      <c r="J760">
        <f t="shared" ref="J760" si="442">8*J757*J758^3+8*J757</f>
        <v>-34.891392625418085</v>
      </c>
      <c r="K760">
        <f t="shared" ref="K760" si="443">12*J757^2*J758^2+12*J758^2</f>
        <v>68.252432123434801</v>
      </c>
      <c r="L760" s="5"/>
    </row>
    <row r="761" spans="9:12" x14ac:dyDescent="0.35">
      <c r="I761" s="4" t="s">
        <v>3</v>
      </c>
      <c r="J761">
        <f t="shared" ref="J761" si="444">-16*J757+24*J758^3-48*J757^2*J758</f>
        <v>-158.14544084183612</v>
      </c>
      <c r="K761">
        <f t="shared" ref="K761" si="445">72*J757*J758^2-16*J757^3</f>
        <v>-9.6966543343463343</v>
      </c>
      <c r="L761" s="5"/>
    </row>
    <row r="762" spans="9:12" x14ac:dyDescent="0.35">
      <c r="I762" s="4"/>
      <c r="L762" s="5"/>
    </row>
    <row r="763" spans="9:12" x14ac:dyDescent="0.35">
      <c r="I763" s="4" t="s">
        <v>6</v>
      </c>
      <c r="J763">
        <f t="shared" ref="J763" si="446">J760*K761-J761*K760</f>
        <v>11132.140740220733</v>
      </c>
      <c r="K763" t="str">
        <f t="shared" ref="K763" si="447">IF(J763&lt;&gt;0,"Continuar", "Agregar otros valores")</f>
        <v>Continuar</v>
      </c>
      <c r="L763" s="5"/>
    </row>
    <row r="764" spans="9:12" x14ac:dyDescent="0.35">
      <c r="I764" s="4"/>
      <c r="L764" s="5"/>
    </row>
    <row r="765" spans="9:12" x14ac:dyDescent="0.35">
      <c r="I765" s="4" t="s">
        <v>9</v>
      </c>
      <c r="J765">
        <f t="shared" ref="J765" si="448">K761/J763</f>
        <v>-8.7105028229764051E-4</v>
      </c>
      <c r="K765">
        <f t="shared" ref="K765" si="449">(-K760)/J763</f>
        <v>-6.1311147349078039E-3</v>
      </c>
      <c r="L765" s="5"/>
    </row>
    <row r="766" spans="9:12" x14ac:dyDescent="0.35">
      <c r="I766" s="4"/>
      <c r="J766">
        <f t="shared" ref="J766" si="450">(-J761)/J763</f>
        <v>1.4206202071309812E-2</v>
      </c>
      <c r="K766">
        <f t="shared" ref="K766" si="451">J760/J763</f>
        <v>-3.1342931642387986E-3</v>
      </c>
      <c r="L766" s="5"/>
    </row>
    <row r="767" spans="9:12" x14ac:dyDescent="0.35">
      <c r="I767" s="4"/>
      <c r="L767" s="5"/>
    </row>
    <row r="768" spans="9:12" x14ac:dyDescent="0.35">
      <c r="I768" s="4"/>
      <c r="L768" s="5"/>
    </row>
    <row r="769" spans="9:12" x14ac:dyDescent="0.35">
      <c r="I769" s="4" t="s">
        <v>71</v>
      </c>
      <c r="J769">
        <f t="shared" ref="J769" si="452">4*J757^2*J758^3+4*J757^2+4*J758^3-41</f>
        <v>0</v>
      </c>
      <c r="L769" s="5"/>
    </row>
    <row r="770" spans="9:12" x14ac:dyDescent="0.35">
      <c r="I770" s="4" t="s">
        <v>72</v>
      </c>
      <c r="J770">
        <f t="shared" ref="J770" si="453">-8*J757^2+24*J757*J758^3-16*J757^3*J758-63</f>
        <v>0</v>
      </c>
      <c r="L770" s="5"/>
    </row>
    <row r="771" spans="9:12" x14ac:dyDescent="0.35">
      <c r="I771" s="4"/>
      <c r="L771" s="5"/>
    </row>
    <row r="772" spans="9:12" x14ac:dyDescent="0.35">
      <c r="I772" s="4"/>
      <c r="J772">
        <f t="shared" ref="J772:J773" si="454">J757</f>
        <v>-2.1041906089825031</v>
      </c>
      <c r="K772" t="s">
        <v>16</v>
      </c>
      <c r="L772" s="5">
        <f t="shared" ref="L772" si="455">J765*J769+K765*J770</f>
        <v>0</v>
      </c>
    </row>
    <row r="773" spans="9:12" x14ac:dyDescent="0.35">
      <c r="I773" s="4"/>
      <c r="J773">
        <f t="shared" si="454"/>
        <v>1.0236790162507392</v>
      </c>
      <c r="K773" t="s">
        <v>16</v>
      </c>
      <c r="L773" s="5">
        <f t="shared" ref="L773" si="456">J766*J769+K766*J770</f>
        <v>0</v>
      </c>
    </row>
    <row r="774" spans="9:12" x14ac:dyDescent="0.35">
      <c r="I774" s="4"/>
      <c r="L774" s="5"/>
    </row>
    <row r="775" spans="9:12" x14ac:dyDescent="0.35">
      <c r="I775" s="4" t="s">
        <v>19</v>
      </c>
      <c r="J775">
        <f t="shared" ref="J775:J776" si="457">J772-L772</f>
        <v>-2.1041906089825031</v>
      </c>
      <c r="L775" s="5"/>
    </row>
    <row r="776" spans="9:12" x14ac:dyDescent="0.35">
      <c r="I776" s="4" t="s">
        <v>21</v>
      </c>
      <c r="J776">
        <f t="shared" si="457"/>
        <v>1.0236790162507392</v>
      </c>
      <c r="L776" s="5"/>
    </row>
    <row r="777" spans="9:12" x14ac:dyDescent="0.35">
      <c r="I777" s="4"/>
      <c r="L777" s="5"/>
    </row>
    <row r="778" spans="9:12" x14ac:dyDescent="0.35">
      <c r="I778" s="4" t="s">
        <v>22</v>
      </c>
      <c r="J778">
        <f t="shared" ref="J778:J779" si="458">ABS(J775-J757)</f>
        <v>0</v>
      </c>
      <c r="L778" s="5"/>
    </row>
    <row r="779" spans="9:12" x14ac:dyDescent="0.35">
      <c r="I779" s="7" t="s">
        <v>24</v>
      </c>
      <c r="J779">
        <f t="shared" si="458"/>
        <v>0</v>
      </c>
      <c r="K779" s="8" t="s">
        <v>25</v>
      </c>
      <c r="L779" s="9">
        <f t="shared" ref="L779" si="459">MAX(J778:J779)</f>
        <v>0</v>
      </c>
    </row>
    <row r="781" spans="9:12" x14ac:dyDescent="0.35">
      <c r="I781" s="1"/>
      <c r="J781" s="2" t="s">
        <v>0</v>
      </c>
      <c r="K781" s="2">
        <f t="shared" ref="K781" si="460">K755+1</f>
        <v>31</v>
      </c>
      <c r="L781" s="3"/>
    </row>
    <row r="782" spans="9:12" x14ac:dyDescent="0.35">
      <c r="I782" s="4"/>
      <c r="L782" s="5"/>
    </row>
    <row r="783" spans="9:12" x14ac:dyDescent="0.35">
      <c r="I783" s="4" t="s">
        <v>1</v>
      </c>
      <c r="J783">
        <f t="shared" ref="J783:J784" si="461">J775</f>
        <v>-2.1041906089825031</v>
      </c>
      <c r="L783" s="5"/>
    </row>
    <row r="784" spans="9:12" x14ac:dyDescent="0.35">
      <c r="I784" s="4" t="s">
        <v>2</v>
      </c>
      <c r="J784">
        <f t="shared" si="461"/>
        <v>1.0236790162507392</v>
      </c>
      <c r="L784" s="5"/>
    </row>
    <row r="785" spans="9:12" x14ac:dyDescent="0.35">
      <c r="I785" s="4"/>
      <c r="L785" s="5"/>
    </row>
    <row r="786" spans="9:12" x14ac:dyDescent="0.35">
      <c r="I786" s="4"/>
      <c r="J786">
        <f t="shared" ref="J786" si="462">8*J783*J784^3+8*J783</f>
        <v>-34.891392625418085</v>
      </c>
      <c r="K786">
        <f t="shared" ref="K786" si="463">12*J783^2*J784^2+12*J784^2</f>
        <v>68.252432123434801</v>
      </c>
      <c r="L786" s="5"/>
    </row>
    <row r="787" spans="9:12" x14ac:dyDescent="0.35">
      <c r="I787" s="4" t="s">
        <v>3</v>
      </c>
      <c r="J787">
        <f t="shared" ref="J787" si="464">-16*J783+24*J784^3-48*J783^2*J784</f>
        <v>-158.14544084183612</v>
      </c>
      <c r="K787">
        <f t="shared" ref="K787" si="465">72*J783*J784^2-16*J783^3</f>
        <v>-9.6966543343463343</v>
      </c>
      <c r="L787" s="5"/>
    </row>
    <row r="788" spans="9:12" x14ac:dyDescent="0.35">
      <c r="I788" s="4"/>
      <c r="L788" s="5"/>
    </row>
    <row r="789" spans="9:12" x14ac:dyDescent="0.35">
      <c r="I789" s="4" t="s">
        <v>6</v>
      </c>
      <c r="J789">
        <f t="shared" ref="J789" si="466">J786*K787-J787*K786</f>
        <v>11132.140740220733</v>
      </c>
      <c r="K789" t="str">
        <f t="shared" ref="K789" si="467">IF(J789&lt;&gt;0,"Continuar", "Agregar otros valores")</f>
        <v>Continuar</v>
      </c>
      <c r="L789" s="5"/>
    </row>
    <row r="790" spans="9:12" x14ac:dyDescent="0.35">
      <c r="I790" s="4"/>
      <c r="L790" s="5"/>
    </row>
    <row r="791" spans="9:12" x14ac:dyDescent="0.35">
      <c r="I791" s="4" t="s">
        <v>9</v>
      </c>
      <c r="J791">
        <f t="shared" ref="J791" si="468">K787/J789</f>
        <v>-8.7105028229764051E-4</v>
      </c>
      <c r="K791">
        <f t="shared" ref="K791" si="469">(-K786)/J789</f>
        <v>-6.1311147349078039E-3</v>
      </c>
      <c r="L791" s="5"/>
    </row>
    <row r="792" spans="9:12" x14ac:dyDescent="0.35">
      <c r="I792" s="4"/>
      <c r="J792">
        <f t="shared" ref="J792" si="470">(-J787)/J789</f>
        <v>1.4206202071309812E-2</v>
      </c>
      <c r="K792">
        <f t="shared" ref="K792" si="471">J786/J789</f>
        <v>-3.1342931642387986E-3</v>
      </c>
      <c r="L792" s="5"/>
    </row>
    <row r="793" spans="9:12" x14ac:dyDescent="0.35">
      <c r="I793" s="4"/>
      <c r="L793" s="5"/>
    </row>
    <row r="794" spans="9:12" x14ac:dyDescent="0.35">
      <c r="I794" s="4"/>
      <c r="L794" s="5"/>
    </row>
    <row r="795" spans="9:12" x14ac:dyDescent="0.35">
      <c r="I795" s="4" t="s">
        <v>73</v>
      </c>
      <c r="J795">
        <f t="shared" ref="J795" si="472">4*J783^2*J784^3+4*J783^2+4*J784^3-41</f>
        <v>0</v>
      </c>
      <c r="L795" s="5"/>
    </row>
    <row r="796" spans="9:12" x14ac:dyDescent="0.35">
      <c r="I796" s="4" t="s">
        <v>74</v>
      </c>
      <c r="J796">
        <f t="shared" ref="J796" si="473">-8*J783^2+24*J783*J784^3-16*J783^3*J784-63</f>
        <v>0</v>
      </c>
      <c r="L796" s="5"/>
    </row>
    <row r="797" spans="9:12" x14ac:dyDescent="0.35">
      <c r="I797" s="4"/>
      <c r="L797" s="5"/>
    </row>
    <row r="798" spans="9:12" x14ac:dyDescent="0.35">
      <c r="I798" s="4"/>
      <c r="J798">
        <f t="shared" ref="J798:J799" si="474">J783</f>
        <v>-2.1041906089825031</v>
      </c>
      <c r="K798" t="s">
        <v>16</v>
      </c>
      <c r="L798" s="5">
        <f t="shared" ref="L798" si="475">J791*J795+K791*J796</f>
        <v>0</v>
      </c>
    </row>
    <row r="799" spans="9:12" x14ac:dyDescent="0.35">
      <c r="I799" s="4"/>
      <c r="J799">
        <f t="shared" si="474"/>
        <v>1.0236790162507392</v>
      </c>
      <c r="K799" t="s">
        <v>16</v>
      </c>
      <c r="L799" s="5">
        <f t="shared" ref="L799" si="476">J792*J795+K792*J796</f>
        <v>0</v>
      </c>
    </row>
    <row r="800" spans="9:12" x14ac:dyDescent="0.35">
      <c r="I800" s="4"/>
      <c r="L800" s="5"/>
    </row>
    <row r="801" spans="9:12" x14ac:dyDescent="0.35">
      <c r="I801" s="4" t="s">
        <v>19</v>
      </c>
      <c r="J801">
        <f t="shared" ref="J801:J802" si="477">J798-L798</f>
        <v>-2.1041906089825031</v>
      </c>
      <c r="L801" s="5"/>
    </row>
    <row r="802" spans="9:12" x14ac:dyDescent="0.35">
      <c r="I802" s="4" t="s">
        <v>21</v>
      </c>
      <c r="J802">
        <f t="shared" si="477"/>
        <v>1.0236790162507392</v>
      </c>
      <c r="L802" s="5"/>
    </row>
    <row r="803" spans="9:12" x14ac:dyDescent="0.35">
      <c r="I803" s="4"/>
      <c r="L803" s="5"/>
    </row>
    <row r="804" spans="9:12" x14ac:dyDescent="0.35">
      <c r="I804" s="4" t="s">
        <v>22</v>
      </c>
      <c r="J804">
        <f t="shared" ref="J804:J805" si="478">ABS(J801-J783)</f>
        <v>0</v>
      </c>
      <c r="L804" s="5"/>
    </row>
    <row r="805" spans="9:12" x14ac:dyDescent="0.35">
      <c r="I805" s="7" t="s">
        <v>24</v>
      </c>
      <c r="J805">
        <f t="shared" si="478"/>
        <v>0</v>
      </c>
      <c r="K805" s="8" t="s">
        <v>25</v>
      </c>
      <c r="L805" s="9">
        <f t="shared" ref="L805" si="479">MAX(J804:J805)</f>
        <v>0</v>
      </c>
    </row>
    <row r="807" spans="9:12" x14ac:dyDescent="0.35">
      <c r="I807" s="1"/>
      <c r="J807" s="2" t="s">
        <v>0</v>
      </c>
      <c r="K807" s="2">
        <f t="shared" ref="K807" si="480">K781+1</f>
        <v>32</v>
      </c>
      <c r="L807" s="3"/>
    </row>
    <row r="808" spans="9:12" x14ac:dyDescent="0.35">
      <c r="I808" s="4"/>
      <c r="L808" s="5"/>
    </row>
    <row r="809" spans="9:12" x14ac:dyDescent="0.35">
      <c r="I809" s="4" t="s">
        <v>1</v>
      </c>
      <c r="J809">
        <f t="shared" ref="J809:J810" si="481">J801</f>
        <v>-2.1041906089825031</v>
      </c>
      <c r="L809" s="5"/>
    </row>
    <row r="810" spans="9:12" x14ac:dyDescent="0.35">
      <c r="I810" s="4" t="s">
        <v>2</v>
      </c>
      <c r="J810">
        <f t="shared" si="481"/>
        <v>1.0236790162507392</v>
      </c>
      <c r="L810" s="5"/>
    </row>
    <row r="811" spans="9:12" x14ac:dyDescent="0.35">
      <c r="I811" s="4"/>
      <c r="L811" s="5"/>
    </row>
    <row r="812" spans="9:12" x14ac:dyDescent="0.35">
      <c r="I812" s="4"/>
      <c r="J812">
        <f t="shared" ref="J812" si="482">8*J809*J810^3+8*J809</f>
        <v>-34.891392625418085</v>
      </c>
      <c r="K812">
        <f t="shared" ref="K812" si="483">12*J809^2*J810^2+12*J810^2</f>
        <v>68.252432123434801</v>
      </c>
      <c r="L812" s="5"/>
    </row>
    <row r="813" spans="9:12" x14ac:dyDescent="0.35">
      <c r="I813" s="4" t="s">
        <v>3</v>
      </c>
      <c r="J813">
        <f t="shared" ref="J813" si="484">-16*J809+24*J810^3-48*J809^2*J810</f>
        <v>-158.14544084183612</v>
      </c>
      <c r="K813">
        <f t="shared" ref="K813" si="485">72*J809*J810^2-16*J809^3</f>
        <v>-9.6966543343463343</v>
      </c>
      <c r="L813" s="5"/>
    </row>
    <row r="814" spans="9:12" x14ac:dyDescent="0.35">
      <c r="I814" s="4"/>
      <c r="L814" s="5"/>
    </row>
    <row r="815" spans="9:12" x14ac:dyDescent="0.35">
      <c r="I815" s="4" t="s">
        <v>6</v>
      </c>
      <c r="J815">
        <f t="shared" ref="J815" si="486">J812*K813-J813*K812</f>
        <v>11132.140740220733</v>
      </c>
      <c r="K815" t="str">
        <f t="shared" ref="K815" si="487">IF(J815&lt;&gt;0,"Continuar", "Agregar otros valores")</f>
        <v>Continuar</v>
      </c>
      <c r="L815" s="5"/>
    </row>
    <row r="816" spans="9:12" x14ac:dyDescent="0.35">
      <c r="I816" s="4"/>
      <c r="L816" s="5"/>
    </row>
    <row r="817" spans="9:12" x14ac:dyDescent="0.35">
      <c r="I817" s="4" t="s">
        <v>9</v>
      </c>
      <c r="J817">
        <f t="shared" ref="J817" si="488">K813/J815</f>
        <v>-8.7105028229764051E-4</v>
      </c>
      <c r="K817">
        <f t="shared" ref="K817" si="489">(-K812)/J815</f>
        <v>-6.1311147349078039E-3</v>
      </c>
      <c r="L817" s="5"/>
    </row>
    <row r="818" spans="9:12" x14ac:dyDescent="0.35">
      <c r="I818" s="4"/>
      <c r="J818">
        <f t="shared" ref="J818" si="490">(-J813)/J815</f>
        <v>1.4206202071309812E-2</v>
      </c>
      <c r="K818">
        <f t="shared" ref="K818" si="491">J812/J815</f>
        <v>-3.1342931642387986E-3</v>
      </c>
      <c r="L818" s="5"/>
    </row>
    <row r="819" spans="9:12" x14ac:dyDescent="0.35">
      <c r="I819" s="4"/>
      <c r="L819" s="5"/>
    </row>
    <row r="820" spans="9:12" x14ac:dyDescent="0.35">
      <c r="I820" s="4"/>
      <c r="L820" s="5"/>
    </row>
    <row r="821" spans="9:12" x14ac:dyDescent="0.35">
      <c r="I821" s="4" t="s">
        <v>75</v>
      </c>
      <c r="J821">
        <f t="shared" ref="J821" si="492">4*J809^2*J810^3+4*J809^2+4*J810^3-41</f>
        <v>0</v>
      </c>
      <c r="L821" s="5"/>
    </row>
    <row r="822" spans="9:12" x14ac:dyDescent="0.35">
      <c r="I822" s="4" t="s">
        <v>76</v>
      </c>
      <c r="J822">
        <f t="shared" ref="J822" si="493">-8*J809^2+24*J809*J810^3-16*J809^3*J810-63</f>
        <v>0</v>
      </c>
      <c r="L822" s="5"/>
    </row>
    <row r="823" spans="9:12" x14ac:dyDescent="0.35">
      <c r="I823" s="4"/>
      <c r="L823" s="5"/>
    </row>
    <row r="824" spans="9:12" x14ac:dyDescent="0.35">
      <c r="I824" s="4"/>
      <c r="J824">
        <f t="shared" ref="J824:J825" si="494">J809</f>
        <v>-2.1041906089825031</v>
      </c>
      <c r="K824" t="s">
        <v>16</v>
      </c>
      <c r="L824" s="5">
        <f t="shared" ref="L824" si="495">J817*J821+K817*J822</f>
        <v>0</v>
      </c>
    </row>
    <row r="825" spans="9:12" x14ac:dyDescent="0.35">
      <c r="I825" s="4"/>
      <c r="J825">
        <f t="shared" si="494"/>
        <v>1.0236790162507392</v>
      </c>
      <c r="K825" t="s">
        <v>16</v>
      </c>
      <c r="L825" s="5">
        <f t="shared" ref="L825" si="496">J818*J821+K818*J822</f>
        <v>0</v>
      </c>
    </row>
    <row r="826" spans="9:12" x14ac:dyDescent="0.35">
      <c r="I826" s="4"/>
      <c r="L826" s="5"/>
    </row>
    <row r="827" spans="9:12" x14ac:dyDescent="0.35">
      <c r="I827" s="4" t="s">
        <v>19</v>
      </c>
      <c r="J827">
        <f t="shared" ref="J827:J828" si="497">J824-L824</f>
        <v>-2.1041906089825031</v>
      </c>
      <c r="L827" s="5"/>
    </row>
    <row r="828" spans="9:12" x14ac:dyDescent="0.35">
      <c r="I828" s="4" t="s">
        <v>21</v>
      </c>
      <c r="J828">
        <f t="shared" si="497"/>
        <v>1.0236790162507392</v>
      </c>
      <c r="L828" s="5"/>
    </row>
    <row r="829" spans="9:12" x14ac:dyDescent="0.35">
      <c r="I829" s="4"/>
      <c r="L829" s="5"/>
    </row>
    <row r="830" spans="9:12" x14ac:dyDescent="0.35">
      <c r="I830" s="4" t="s">
        <v>22</v>
      </c>
      <c r="J830">
        <f t="shared" ref="J830:J831" si="498">ABS(J827-J809)</f>
        <v>0</v>
      </c>
      <c r="L830" s="5"/>
    </row>
    <row r="831" spans="9:12" x14ac:dyDescent="0.35">
      <c r="I831" s="7" t="s">
        <v>24</v>
      </c>
      <c r="J831">
        <f t="shared" si="498"/>
        <v>0</v>
      </c>
      <c r="K831" s="8" t="s">
        <v>25</v>
      </c>
      <c r="L831" s="9">
        <f t="shared" ref="L831" si="499">MAX(J830:J831)</f>
        <v>0</v>
      </c>
    </row>
    <row r="833" spans="9:12" x14ac:dyDescent="0.35">
      <c r="I833" s="1"/>
      <c r="J833" s="2" t="s">
        <v>0</v>
      </c>
      <c r="K833" s="2">
        <f t="shared" ref="K833" si="500">K807+1</f>
        <v>33</v>
      </c>
      <c r="L833" s="3"/>
    </row>
    <row r="834" spans="9:12" x14ac:dyDescent="0.35">
      <c r="I834" s="4"/>
      <c r="L834" s="5"/>
    </row>
    <row r="835" spans="9:12" x14ac:dyDescent="0.35">
      <c r="I835" s="4" t="s">
        <v>1</v>
      </c>
      <c r="J835">
        <f t="shared" ref="J835:J836" si="501">J827</f>
        <v>-2.1041906089825031</v>
      </c>
      <c r="L835" s="5"/>
    </row>
    <row r="836" spans="9:12" x14ac:dyDescent="0.35">
      <c r="I836" s="4" t="s">
        <v>2</v>
      </c>
      <c r="J836">
        <f t="shared" si="501"/>
        <v>1.0236790162507392</v>
      </c>
      <c r="L836" s="5"/>
    </row>
    <row r="837" spans="9:12" x14ac:dyDescent="0.35">
      <c r="I837" s="4"/>
      <c r="L837" s="5"/>
    </row>
    <row r="838" spans="9:12" x14ac:dyDescent="0.35">
      <c r="I838" s="4"/>
      <c r="J838">
        <f t="shared" ref="J838" si="502">8*J835*J836^3+8*J835</f>
        <v>-34.891392625418085</v>
      </c>
      <c r="K838">
        <f t="shared" ref="K838" si="503">12*J835^2*J836^2+12*J836^2</f>
        <v>68.252432123434801</v>
      </c>
      <c r="L838" s="5"/>
    </row>
    <row r="839" spans="9:12" x14ac:dyDescent="0.35">
      <c r="I839" s="4" t="s">
        <v>3</v>
      </c>
      <c r="J839">
        <f t="shared" ref="J839" si="504">-16*J835+24*J836^3-48*J835^2*J836</f>
        <v>-158.14544084183612</v>
      </c>
      <c r="K839">
        <f t="shared" ref="K839" si="505">72*J835*J836^2-16*J835^3</f>
        <v>-9.6966543343463343</v>
      </c>
      <c r="L839" s="5"/>
    </row>
    <row r="840" spans="9:12" x14ac:dyDescent="0.35">
      <c r="I840" s="4"/>
      <c r="L840" s="5"/>
    </row>
    <row r="841" spans="9:12" x14ac:dyDescent="0.35">
      <c r="I841" s="4" t="s">
        <v>6</v>
      </c>
      <c r="J841">
        <f t="shared" ref="J841" si="506">J838*K839-J839*K838</f>
        <v>11132.140740220733</v>
      </c>
      <c r="K841" t="str">
        <f t="shared" ref="K841" si="507">IF(J841&lt;&gt;0,"Continuar", "Agregar otros valores")</f>
        <v>Continuar</v>
      </c>
      <c r="L841" s="5"/>
    </row>
    <row r="842" spans="9:12" x14ac:dyDescent="0.35">
      <c r="I842" s="4"/>
      <c r="L842" s="5"/>
    </row>
    <row r="843" spans="9:12" x14ac:dyDescent="0.35">
      <c r="I843" s="4" t="s">
        <v>9</v>
      </c>
      <c r="J843">
        <f t="shared" ref="J843" si="508">K839/J841</f>
        <v>-8.7105028229764051E-4</v>
      </c>
      <c r="K843">
        <f t="shared" ref="K843" si="509">(-K838)/J841</f>
        <v>-6.1311147349078039E-3</v>
      </c>
      <c r="L843" s="5"/>
    </row>
    <row r="844" spans="9:12" x14ac:dyDescent="0.35">
      <c r="I844" s="4"/>
      <c r="J844">
        <f t="shared" ref="J844" si="510">(-J839)/J841</f>
        <v>1.4206202071309812E-2</v>
      </c>
      <c r="K844">
        <f t="shared" ref="K844" si="511">J838/J841</f>
        <v>-3.1342931642387986E-3</v>
      </c>
      <c r="L844" s="5"/>
    </row>
    <row r="845" spans="9:12" x14ac:dyDescent="0.35">
      <c r="I845" s="4"/>
      <c r="L845" s="5"/>
    </row>
    <row r="846" spans="9:12" x14ac:dyDescent="0.35">
      <c r="I846" s="4"/>
      <c r="L846" s="5"/>
    </row>
    <row r="847" spans="9:12" x14ac:dyDescent="0.35">
      <c r="I847" s="4" t="s">
        <v>77</v>
      </c>
      <c r="J847">
        <f t="shared" ref="J847" si="512">4*J835^2*J836^3+4*J835^2+4*J836^3-41</f>
        <v>0</v>
      </c>
      <c r="L847" s="5"/>
    </row>
    <row r="848" spans="9:12" x14ac:dyDescent="0.35">
      <c r="I848" s="4" t="s">
        <v>78</v>
      </c>
      <c r="J848">
        <f t="shared" ref="J848" si="513">-8*J835^2+24*J835*J836^3-16*J835^3*J836-63</f>
        <v>0</v>
      </c>
      <c r="L848" s="5"/>
    </row>
    <row r="849" spans="9:12" x14ac:dyDescent="0.35">
      <c r="I849" s="4"/>
      <c r="L849" s="5"/>
    </row>
    <row r="850" spans="9:12" x14ac:dyDescent="0.35">
      <c r="I850" s="4"/>
      <c r="J850">
        <f t="shared" ref="J850:J851" si="514">J835</f>
        <v>-2.1041906089825031</v>
      </c>
      <c r="K850" t="s">
        <v>16</v>
      </c>
      <c r="L850" s="5">
        <f t="shared" ref="L850" si="515">J843*J847+K843*J848</f>
        <v>0</v>
      </c>
    </row>
    <row r="851" spans="9:12" x14ac:dyDescent="0.35">
      <c r="I851" s="4"/>
      <c r="J851">
        <f t="shared" si="514"/>
        <v>1.0236790162507392</v>
      </c>
      <c r="K851" t="s">
        <v>16</v>
      </c>
      <c r="L851" s="5">
        <f t="shared" ref="L851" si="516">J844*J847+K844*J848</f>
        <v>0</v>
      </c>
    </row>
    <row r="852" spans="9:12" x14ac:dyDescent="0.35">
      <c r="I852" s="4"/>
      <c r="L852" s="5"/>
    </row>
    <row r="853" spans="9:12" x14ac:dyDescent="0.35">
      <c r="I853" s="4" t="s">
        <v>19</v>
      </c>
      <c r="J853">
        <f t="shared" ref="J853:J854" si="517">J850-L850</f>
        <v>-2.1041906089825031</v>
      </c>
      <c r="L853" s="5"/>
    </row>
    <row r="854" spans="9:12" x14ac:dyDescent="0.35">
      <c r="I854" s="4" t="s">
        <v>21</v>
      </c>
      <c r="J854">
        <f t="shared" si="517"/>
        <v>1.0236790162507392</v>
      </c>
      <c r="L854" s="5"/>
    </row>
    <row r="855" spans="9:12" x14ac:dyDescent="0.35">
      <c r="I855" s="4"/>
      <c r="L855" s="5"/>
    </row>
    <row r="856" spans="9:12" x14ac:dyDescent="0.35">
      <c r="I856" s="4" t="s">
        <v>22</v>
      </c>
      <c r="J856">
        <f t="shared" ref="J856:J857" si="518">ABS(J853-J835)</f>
        <v>0</v>
      </c>
      <c r="L856" s="5"/>
    </row>
    <row r="857" spans="9:12" x14ac:dyDescent="0.35">
      <c r="I857" s="7" t="s">
        <v>24</v>
      </c>
      <c r="J857">
        <f t="shared" si="518"/>
        <v>0</v>
      </c>
      <c r="K857" s="8" t="s">
        <v>25</v>
      </c>
      <c r="L857" s="9">
        <f t="shared" ref="L857" si="519">MAX(J856:J857)</f>
        <v>0</v>
      </c>
    </row>
    <row r="859" spans="9:12" x14ac:dyDescent="0.35">
      <c r="I859" s="1"/>
      <c r="J859" s="2" t="s">
        <v>0</v>
      </c>
      <c r="K859" s="2">
        <f t="shared" ref="K859" si="520">K833+1</f>
        <v>34</v>
      </c>
      <c r="L859" s="3"/>
    </row>
    <row r="860" spans="9:12" x14ac:dyDescent="0.35">
      <c r="I860" s="4"/>
      <c r="L860" s="5"/>
    </row>
    <row r="861" spans="9:12" x14ac:dyDescent="0.35">
      <c r="I861" s="4" t="s">
        <v>1</v>
      </c>
      <c r="J861">
        <f t="shared" ref="J861:J862" si="521">J853</f>
        <v>-2.1041906089825031</v>
      </c>
      <c r="L861" s="5"/>
    </row>
    <row r="862" spans="9:12" x14ac:dyDescent="0.35">
      <c r="I862" s="4" t="s">
        <v>2</v>
      </c>
      <c r="J862">
        <f t="shared" si="521"/>
        <v>1.0236790162507392</v>
      </c>
      <c r="L862" s="5"/>
    </row>
    <row r="863" spans="9:12" x14ac:dyDescent="0.35">
      <c r="I863" s="4"/>
      <c r="L863" s="5"/>
    </row>
    <row r="864" spans="9:12" x14ac:dyDescent="0.35">
      <c r="I864" s="4"/>
      <c r="J864">
        <f t="shared" ref="J864" si="522">8*J861*J862^3+8*J861</f>
        <v>-34.891392625418085</v>
      </c>
      <c r="K864">
        <f t="shared" ref="K864" si="523">12*J861^2*J862^2+12*J862^2</f>
        <v>68.252432123434801</v>
      </c>
      <c r="L864" s="5"/>
    </row>
    <row r="865" spans="9:12" x14ac:dyDescent="0.35">
      <c r="I865" s="4" t="s">
        <v>3</v>
      </c>
      <c r="J865">
        <f t="shared" ref="J865" si="524">-16*J861+24*J862^3-48*J861^2*J862</f>
        <v>-158.14544084183612</v>
      </c>
      <c r="K865">
        <f t="shared" ref="K865" si="525">72*J861*J862^2-16*J861^3</f>
        <v>-9.6966543343463343</v>
      </c>
      <c r="L865" s="5"/>
    </row>
    <row r="866" spans="9:12" x14ac:dyDescent="0.35">
      <c r="I866" s="4"/>
      <c r="L866" s="5"/>
    </row>
    <row r="867" spans="9:12" x14ac:dyDescent="0.35">
      <c r="I867" s="4" t="s">
        <v>6</v>
      </c>
      <c r="J867">
        <f t="shared" ref="J867" si="526">J864*K865-J865*K864</f>
        <v>11132.140740220733</v>
      </c>
      <c r="K867" t="str">
        <f t="shared" ref="K867" si="527">IF(J867&lt;&gt;0,"Continuar", "Agregar otros valores")</f>
        <v>Continuar</v>
      </c>
      <c r="L867" s="5"/>
    </row>
    <row r="868" spans="9:12" x14ac:dyDescent="0.35">
      <c r="I868" s="4"/>
      <c r="L868" s="5"/>
    </row>
    <row r="869" spans="9:12" x14ac:dyDescent="0.35">
      <c r="I869" s="4" t="s">
        <v>9</v>
      </c>
      <c r="J869">
        <f t="shared" ref="J869" si="528">K865/J867</f>
        <v>-8.7105028229764051E-4</v>
      </c>
      <c r="K869">
        <f t="shared" ref="K869" si="529">(-K864)/J867</f>
        <v>-6.1311147349078039E-3</v>
      </c>
      <c r="L869" s="5"/>
    </row>
    <row r="870" spans="9:12" x14ac:dyDescent="0.35">
      <c r="I870" s="4"/>
      <c r="J870">
        <f t="shared" ref="J870" si="530">(-J865)/J867</f>
        <v>1.4206202071309812E-2</v>
      </c>
      <c r="K870">
        <f t="shared" ref="K870" si="531">J864/J867</f>
        <v>-3.1342931642387986E-3</v>
      </c>
      <c r="L870" s="5"/>
    </row>
    <row r="871" spans="9:12" x14ac:dyDescent="0.35">
      <c r="I871" s="4"/>
      <c r="L871" s="5"/>
    </row>
    <row r="872" spans="9:12" x14ac:dyDescent="0.35">
      <c r="I872" s="4"/>
      <c r="L872" s="5"/>
    </row>
    <row r="873" spans="9:12" x14ac:dyDescent="0.35">
      <c r="I873" s="4" t="s">
        <v>79</v>
      </c>
      <c r="J873">
        <f t="shared" ref="J873" si="532">4*J861^2*J862^3+4*J861^2+4*J862^3-41</f>
        <v>0</v>
      </c>
      <c r="L873" s="5"/>
    </row>
    <row r="874" spans="9:12" x14ac:dyDescent="0.35">
      <c r="I874" s="4" t="s">
        <v>80</v>
      </c>
      <c r="J874">
        <f t="shared" ref="J874" si="533">-8*J861^2+24*J861*J862^3-16*J861^3*J862-63</f>
        <v>0</v>
      </c>
      <c r="L874" s="5"/>
    </row>
    <row r="875" spans="9:12" x14ac:dyDescent="0.35">
      <c r="I875" s="4"/>
      <c r="L875" s="5"/>
    </row>
    <row r="876" spans="9:12" x14ac:dyDescent="0.35">
      <c r="I876" s="4"/>
      <c r="J876">
        <f t="shared" ref="J876:J877" si="534">J861</f>
        <v>-2.1041906089825031</v>
      </c>
      <c r="K876" t="s">
        <v>16</v>
      </c>
      <c r="L876" s="5">
        <f t="shared" ref="L876" si="535">J869*J873+K869*J874</f>
        <v>0</v>
      </c>
    </row>
    <row r="877" spans="9:12" x14ac:dyDescent="0.35">
      <c r="I877" s="4"/>
      <c r="J877">
        <f t="shared" si="534"/>
        <v>1.0236790162507392</v>
      </c>
      <c r="K877" t="s">
        <v>16</v>
      </c>
      <c r="L877" s="5">
        <f t="shared" ref="L877" si="536">J870*J873+K870*J874</f>
        <v>0</v>
      </c>
    </row>
    <row r="878" spans="9:12" x14ac:dyDescent="0.35">
      <c r="I878" s="4"/>
      <c r="L878" s="5"/>
    </row>
    <row r="879" spans="9:12" x14ac:dyDescent="0.35">
      <c r="I879" s="4" t="s">
        <v>19</v>
      </c>
      <c r="J879">
        <f t="shared" ref="J879:J880" si="537">J876-L876</f>
        <v>-2.1041906089825031</v>
      </c>
      <c r="L879" s="5"/>
    </row>
    <row r="880" spans="9:12" x14ac:dyDescent="0.35">
      <c r="I880" s="4" t="s">
        <v>21</v>
      </c>
      <c r="J880">
        <f t="shared" si="537"/>
        <v>1.0236790162507392</v>
      </c>
      <c r="L880" s="5"/>
    </row>
    <row r="881" spans="9:12" x14ac:dyDescent="0.35">
      <c r="I881" s="4"/>
      <c r="L881" s="5"/>
    </row>
    <row r="882" spans="9:12" x14ac:dyDescent="0.35">
      <c r="I882" s="4" t="s">
        <v>22</v>
      </c>
      <c r="J882">
        <f t="shared" ref="J882:J883" si="538">ABS(J879-J861)</f>
        <v>0</v>
      </c>
      <c r="L882" s="5"/>
    </row>
    <row r="883" spans="9:12" x14ac:dyDescent="0.35">
      <c r="I883" s="7" t="s">
        <v>24</v>
      </c>
      <c r="J883">
        <f t="shared" si="538"/>
        <v>0</v>
      </c>
      <c r="K883" s="8" t="s">
        <v>25</v>
      </c>
      <c r="L883" s="9">
        <f t="shared" ref="L883" si="539">MAX(J882:J883)</f>
        <v>0</v>
      </c>
    </row>
    <row r="885" spans="9:12" x14ac:dyDescent="0.35">
      <c r="I885" s="1"/>
      <c r="J885" s="2" t="s">
        <v>0</v>
      </c>
      <c r="K885" s="2">
        <f t="shared" ref="K885" si="540">K859+1</f>
        <v>35</v>
      </c>
      <c r="L885" s="3"/>
    </row>
    <row r="886" spans="9:12" x14ac:dyDescent="0.35">
      <c r="I886" s="4"/>
      <c r="L886" s="5"/>
    </row>
    <row r="887" spans="9:12" x14ac:dyDescent="0.35">
      <c r="I887" s="4" t="s">
        <v>1</v>
      </c>
      <c r="J887">
        <f t="shared" ref="J887:J888" si="541">J879</f>
        <v>-2.1041906089825031</v>
      </c>
      <c r="L887" s="5"/>
    </row>
    <row r="888" spans="9:12" x14ac:dyDescent="0.35">
      <c r="I888" s="4" t="s">
        <v>2</v>
      </c>
      <c r="J888">
        <f t="shared" si="541"/>
        <v>1.0236790162507392</v>
      </c>
      <c r="L888" s="5"/>
    </row>
    <row r="889" spans="9:12" x14ac:dyDescent="0.35">
      <c r="I889" s="4"/>
      <c r="L889" s="5"/>
    </row>
    <row r="890" spans="9:12" x14ac:dyDescent="0.35">
      <c r="I890" s="4"/>
      <c r="J890">
        <f t="shared" ref="J890" si="542">8*J887*J888^3+8*J887</f>
        <v>-34.891392625418085</v>
      </c>
      <c r="K890">
        <f t="shared" ref="K890" si="543">12*J887^2*J888^2+12*J888^2</f>
        <v>68.252432123434801</v>
      </c>
      <c r="L890" s="5"/>
    </row>
    <row r="891" spans="9:12" x14ac:dyDescent="0.35">
      <c r="I891" s="4" t="s">
        <v>3</v>
      </c>
      <c r="J891">
        <f t="shared" ref="J891" si="544">-16*J887+24*J888^3-48*J887^2*J888</f>
        <v>-158.14544084183612</v>
      </c>
      <c r="K891">
        <f t="shared" ref="K891" si="545">72*J887*J888^2-16*J887^3</f>
        <v>-9.6966543343463343</v>
      </c>
      <c r="L891" s="5"/>
    </row>
    <row r="892" spans="9:12" x14ac:dyDescent="0.35">
      <c r="I892" s="4"/>
      <c r="L892" s="5"/>
    </row>
    <row r="893" spans="9:12" x14ac:dyDescent="0.35">
      <c r="I893" s="4" t="s">
        <v>6</v>
      </c>
      <c r="J893">
        <f t="shared" ref="J893" si="546">J890*K891-J891*K890</f>
        <v>11132.140740220733</v>
      </c>
      <c r="K893" t="str">
        <f t="shared" ref="K893" si="547">IF(J893&lt;&gt;0,"Continuar", "Agregar otros valores")</f>
        <v>Continuar</v>
      </c>
      <c r="L893" s="5"/>
    </row>
    <row r="894" spans="9:12" x14ac:dyDescent="0.35">
      <c r="I894" s="4"/>
      <c r="L894" s="5"/>
    </row>
    <row r="895" spans="9:12" x14ac:dyDescent="0.35">
      <c r="I895" s="4" t="s">
        <v>9</v>
      </c>
      <c r="J895">
        <f t="shared" ref="J895" si="548">K891/J893</f>
        <v>-8.7105028229764051E-4</v>
      </c>
      <c r="K895">
        <f t="shared" ref="K895" si="549">(-K890)/J893</f>
        <v>-6.1311147349078039E-3</v>
      </c>
      <c r="L895" s="5"/>
    </row>
    <row r="896" spans="9:12" x14ac:dyDescent="0.35">
      <c r="I896" s="4"/>
      <c r="J896">
        <f t="shared" ref="J896" si="550">(-J891)/J893</f>
        <v>1.4206202071309812E-2</v>
      </c>
      <c r="K896">
        <f t="shared" ref="K896" si="551">J890/J893</f>
        <v>-3.1342931642387986E-3</v>
      </c>
      <c r="L896" s="5"/>
    </row>
    <row r="897" spans="9:12" x14ac:dyDescent="0.35">
      <c r="I897" s="4"/>
      <c r="L897" s="5"/>
    </row>
    <row r="898" spans="9:12" x14ac:dyDescent="0.35">
      <c r="I898" s="4"/>
      <c r="L898" s="5"/>
    </row>
    <row r="899" spans="9:12" x14ac:dyDescent="0.35">
      <c r="I899" s="4" t="s">
        <v>81</v>
      </c>
      <c r="J899">
        <f t="shared" ref="J899" si="552">4*J887^2*J888^3+4*J887^2+4*J888^3-41</f>
        <v>0</v>
      </c>
      <c r="L899" s="5"/>
    </row>
    <row r="900" spans="9:12" x14ac:dyDescent="0.35">
      <c r="I900" s="4" t="s">
        <v>82</v>
      </c>
      <c r="J900">
        <f t="shared" ref="J900" si="553">-8*J887^2+24*J887*J888^3-16*J887^3*J888-63</f>
        <v>0</v>
      </c>
      <c r="L900" s="5"/>
    </row>
    <row r="901" spans="9:12" x14ac:dyDescent="0.35">
      <c r="I901" s="4"/>
      <c r="L901" s="5"/>
    </row>
    <row r="902" spans="9:12" x14ac:dyDescent="0.35">
      <c r="I902" s="4"/>
      <c r="J902">
        <f t="shared" ref="J902:J903" si="554">J887</f>
        <v>-2.1041906089825031</v>
      </c>
      <c r="K902" t="s">
        <v>16</v>
      </c>
      <c r="L902" s="5">
        <f t="shared" ref="L902" si="555">J895*J899+K895*J900</f>
        <v>0</v>
      </c>
    </row>
    <row r="903" spans="9:12" x14ac:dyDescent="0.35">
      <c r="I903" s="4"/>
      <c r="J903">
        <f t="shared" si="554"/>
        <v>1.0236790162507392</v>
      </c>
      <c r="K903" t="s">
        <v>16</v>
      </c>
      <c r="L903" s="5">
        <f t="shared" ref="L903" si="556">J896*J899+K896*J900</f>
        <v>0</v>
      </c>
    </row>
    <row r="904" spans="9:12" x14ac:dyDescent="0.35">
      <c r="I904" s="4"/>
      <c r="L904" s="5"/>
    </row>
    <row r="905" spans="9:12" x14ac:dyDescent="0.35">
      <c r="I905" s="4" t="s">
        <v>19</v>
      </c>
      <c r="J905">
        <f t="shared" ref="J905:J906" si="557">J902-L902</f>
        <v>-2.1041906089825031</v>
      </c>
      <c r="L905" s="5"/>
    </row>
    <row r="906" spans="9:12" x14ac:dyDescent="0.35">
      <c r="I906" s="4" t="s">
        <v>21</v>
      </c>
      <c r="J906">
        <f t="shared" si="557"/>
        <v>1.0236790162507392</v>
      </c>
      <c r="L906" s="5"/>
    </row>
    <row r="907" spans="9:12" x14ac:dyDescent="0.35">
      <c r="I907" s="4"/>
      <c r="L907" s="5"/>
    </row>
    <row r="908" spans="9:12" x14ac:dyDescent="0.35">
      <c r="I908" s="4" t="s">
        <v>22</v>
      </c>
      <c r="J908">
        <f t="shared" ref="J908:J909" si="558">ABS(J905-J887)</f>
        <v>0</v>
      </c>
      <c r="L908" s="5"/>
    </row>
    <row r="909" spans="9:12" x14ac:dyDescent="0.35">
      <c r="I909" s="7" t="s">
        <v>24</v>
      </c>
      <c r="J909">
        <f t="shared" si="558"/>
        <v>0</v>
      </c>
      <c r="K909" s="8" t="s">
        <v>25</v>
      </c>
      <c r="L909" s="9">
        <f t="shared" ref="L909" si="559">MAX(J908:J909)</f>
        <v>0</v>
      </c>
    </row>
    <row r="911" spans="9:12" x14ac:dyDescent="0.35">
      <c r="I911" s="1"/>
      <c r="J911" s="2" t="s">
        <v>0</v>
      </c>
      <c r="K911" s="2">
        <f t="shared" ref="K911" si="560">K885+1</f>
        <v>36</v>
      </c>
      <c r="L911" s="3"/>
    </row>
    <row r="912" spans="9:12" x14ac:dyDescent="0.35">
      <c r="I912" s="4"/>
      <c r="L912" s="5"/>
    </row>
    <row r="913" spans="9:12" x14ac:dyDescent="0.35">
      <c r="I913" s="4" t="s">
        <v>1</v>
      </c>
      <c r="J913">
        <f t="shared" ref="J913:J914" si="561">J905</f>
        <v>-2.1041906089825031</v>
      </c>
      <c r="L913" s="5"/>
    </row>
    <row r="914" spans="9:12" x14ac:dyDescent="0.35">
      <c r="I914" s="4" t="s">
        <v>2</v>
      </c>
      <c r="J914">
        <f t="shared" si="561"/>
        <v>1.0236790162507392</v>
      </c>
      <c r="L914" s="5"/>
    </row>
    <row r="915" spans="9:12" x14ac:dyDescent="0.35">
      <c r="I915" s="4"/>
      <c r="L915" s="5"/>
    </row>
    <row r="916" spans="9:12" x14ac:dyDescent="0.35">
      <c r="I916" s="4"/>
      <c r="J916">
        <f t="shared" ref="J916" si="562">8*J913*J914^3+8*J913</f>
        <v>-34.891392625418085</v>
      </c>
      <c r="K916">
        <f t="shared" ref="K916" si="563">12*J913^2*J914^2+12*J914^2</f>
        <v>68.252432123434801</v>
      </c>
      <c r="L916" s="5"/>
    </row>
    <row r="917" spans="9:12" x14ac:dyDescent="0.35">
      <c r="I917" s="4" t="s">
        <v>3</v>
      </c>
      <c r="J917">
        <f t="shared" ref="J917" si="564">-16*J913+24*J914^3-48*J913^2*J914</f>
        <v>-158.14544084183612</v>
      </c>
      <c r="K917">
        <f t="shared" ref="K917" si="565">72*J913*J914^2-16*J913^3</f>
        <v>-9.6966543343463343</v>
      </c>
      <c r="L917" s="5"/>
    </row>
    <row r="918" spans="9:12" x14ac:dyDescent="0.35">
      <c r="I918" s="4"/>
      <c r="L918" s="5"/>
    </row>
    <row r="919" spans="9:12" x14ac:dyDescent="0.35">
      <c r="I919" s="4" t="s">
        <v>6</v>
      </c>
      <c r="J919">
        <f t="shared" ref="J919" si="566">J916*K917-J917*K916</f>
        <v>11132.140740220733</v>
      </c>
      <c r="K919" t="str">
        <f t="shared" ref="K919" si="567">IF(J919&lt;&gt;0,"Continuar", "Agregar otros valores")</f>
        <v>Continuar</v>
      </c>
      <c r="L919" s="5"/>
    </row>
    <row r="920" spans="9:12" x14ac:dyDescent="0.35">
      <c r="I920" s="4"/>
      <c r="L920" s="5"/>
    </row>
    <row r="921" spans="9:12" x14ac:dyDescent="0.35">
      <c r="I921" s="4" t="s">
        <v>9</v>
      </c>
      <c r="J921">
        <f t="shared" ref="J921" si="568">K917/J919</f>
        <v>-8.7105028229764051E-4</v>
      </c>
      <c r="K921">
        <f t="shared" ref="K921" si="569">(-K916)/J919</f>
        <v>-6.1311147349078039E-3</v>
      </c>
      <c r="L921" s="5"/>
    </row>
    <row r="922" spans="9:12" x14ac:dyDescent="0.35">
      <c r="I922" s="4"/>
      <c r="J922">
        <f t="shared" ref="J922" si="570">(-J917)/J919</f>
        <v>1.4206202071309812E-2</v>
      </c>
      <c r="K922">
        <f t="shared" ref="K922" si="571">J916/J919</f>
        <v>-3.1342931642387986E-3</v>
      </c>
      <c r="L922" s="5"/>
    </row>
    <row r="923" spans="9:12" x14ac:dyDescent="0.35">
      <c r="I923" s="4"/>
      <c r="L923" s="5"/>
    </row>
    <row r="924" spans="9:12" x14ac:dyDescent="0.35">
      <c r="I924" s="4"/>
      <c r="L924" s="5"/>
    </row>
    <row r="925" spans="9:12" x14ac:dyDescent="0.35">
      <c r="I925" s="4" t="s">
        <v>83</v>
      </c>
      <c r="J925">
        <f t="shared" ref="J925" si="572">4*J913^2*J914^3+4*J913^2+4*J914^3-41</f>
        <v>0</v>
      </c>
      <c r="L925" s="5"/>
    </row>
    <row r="926" spans="9:12" x14ac:dyDescent="0.35">
      <c r="I926" s="4" t="s">
        <v>84</v>
      </c>
      <c r="J926">
        <f t="shared" ref="J926" si="573">-8*J913^2+24*J913*J914^3-16*J913^3*J914-63</f>
        <v>0</v>
      </c>
      <c r="L926" s="5"/>
    </row>
    <row r="927" spans="9:12" x14ac:dyDescent="0.35">
      <c r="I927" s="4"/>
      <c r="L927" s="5"/>
    </row>
    <row r="928" spans="9:12" x14ac:dyDescent="0.35">
      <c r="I928" s="4"/>
      <c r="J928">
        <f t="shared" ref="J928:J929" si="574">J913</f>
        <v>-2.1041906089825031</v>
      </c>
      <c r="K928" t="s">
        <v>16</v>
      </c>
      <c r="L928" s="5">
        <f t="shared" ref="L928" si="575">J921*J925+K921*J926</f>
        <v>0</v>
      </c>
    </row>
    <row r="929" spans="9:12" x14ac:dyDescent="0.35">
      <c r="I929" s="4"/>
      <c r="J929">
        <f t="shared" si="574"/>
        <v>1.0236790162507392</v>
      </c>
      <c r="K929" t="s">
        <v>16</v>
      </c>
      <c r="L929" s="5">
        <f t="shared" ref="L929" si="576">J922*J925+K922*J926</f>
        <v>0</v>
      </c>
    </row>
    <row r="930" spans="9:12" x14ac:dyDescent="0.35">
      <c r="I930" s="4"/>
      <c r="L930" s="5"/>
    </row>
    <row r="931" spans="9:12" x14ac:dyDescent="0.35">
      <c r="I931" s="4" t="s">
        <v>19</v>
      </c>
      <c r="J931">
        <f t="shared" ref="J931:J932" si="577">J928-L928</f>
        <v>-2.1041906089825031</v>
      </c>
      <c r="L931" s="5"/>
    </row>
    <row r="932" spans="9:12" x14ac:dyDescent="0.35">
      <c r="I932" s="4" t="s">
        <v>21</v>
      </c>
      <c r="J932">
        <f t="shared" si="577"/>
        <v>1.0236790162507392</v>
      </c>
      <c r="L932" s="5"/>
    </row>
    <row r="933" spans="9:12" x14ac:dyDescent="0.35">
      <c r="I933" s="4"/>
      <c r="L933" s="5"/>
    </row>
    <row r="934" spans="9:12" x14ac:dyDescent="0.35">
      <c r="I934" s="4" t="s">
        <v>22</v>
      </c>
      <c r="J934">
        <f t="shared" ref="J934:J935" si="578">ABS(J931-J913)</f>
        <v>0</v>
      </c>
      <c r="L934" s="5"/>
    </row>
    <row r="935" spans="9:12" x14ac:dyDescent="0.35">
      <c r="I935" s="7" t="s">
        <v>24</v>
      </c>
      <c r="J935">
        <f t="shared" si="578"/>
        <v>0</v>
      </c>
      <c r="K935" s="8" t="s">
        <v>25</v>
      </c>
      <c r="L935" s="9">
        <f t="shared" ref="L935" si="579">MAX(J934:J935)</f>
        <v>0</v>
      </c>
    </row>
    <row r="937" spans="9:12" x14ac:dyDescent="0.35">
      <c r="I937" s="1"/>
      <c r="J937" s="2" t="s">
        <v>0</v>
      </c>
      <c r="K937" s="2">
        <f t="shared" ref="K937" si="580">K911+1</f>
        <v>37</v>
      </c>
      <c r="L937" s="3"/>
    </row>
    <row r="938" spans="9:12" x14ac:dyDescent="0.35">
      <c r="I938" s="4"/>
      <c r="L938" s="5"/>
    </row>
    <row r="939" spans="9:12" x14ac:dyDescent="0.35">
      <c r="I939" s="4" t="s">
        <v>1</v>
      </c>
      <c r="J939">
        <f t="shared" ref="J939:J940" si="581">J931</f>
        <v>-2.1041906089825031</v>
      </c>
      <c r="L939" s="5"/>
    </row>
    <row r="940" spans="9:12" x14ac:dyDescent="0.35">
      <c r="I940" s="4" t="s">
        <v>2</v>
      </c>
      <c r="J940">
        <f t="shared" si="581"/>
        <v>1.0236790162507392</v>
      </c>
      <c r="L940" s="5"/>
    </row>
    <row r="941" spans="9:12" x14ac:dyDescent="0.35">
      <c r="I941" s="4"/>
      <c r="L941" s="5"/>
    </row>
    <row r="942" spans="9:12" x14ac:dyDescent="0.35">
      <c r="I942" s="4"/>
      <c r="J942">
        <f t="shared" ref="J942" si="582">8*J939*J940^3+8*J939</f>
        <v>-34.891392625418085</v>
      </c>
      <c r="K942">
        <f t="shared" ref="K942" si="583">12*J939^2*J940^2+12*J940^2</f>
        <v>68.252432123434801</v>
      </c>
      <c r="L942" s="5"/>
    </row>
    <row r="943" spans="9:12" x14ac:dyDescent="0.35">
      <c r="I943" s="4" t="s">
        <v>3</v>
      </c>
      <c r="J943">
        <f t="shared" ref="J943" si="584">-16*J939+24*J940^3-48*J939^2*J940</f>
        <v>-158.14544084183612</v>
      </c>
      <c r="K943">
        <f t="shared" ref="K943" si="585">72*J939*J940^2-16*J939^3</f>
        <v>-9.6966543343463343</v>
      </c>
      <c r="L943" s="5"/>
    </row>
    <row r="944" spans="9:12" x14ac:dyDescent="0.35">
      <c r="I944" s="4"/>
      <c r="L944" s="5"/>
    </row>
    <row r="945" spans="9:12" x14ac:dyDescent="0.35">
      <c r="I945" s="4" t="s">
        <v>6</v>
      </c>
      <c r="J945">
        <f t="shared" ref="J945" si="586">J942*K943-J943*K942</f>
        <v>11132.140740220733</v>
      </c>
      <c r="K945" t="str">
        <f t="shared" ref="K945" si="587">IF(J945&lt;&gt;0,"Continuar", "Agregar otros valores")</f>
        <v>Continuar</v>
      </c>
      <c r="L945" s="5"/>
    </row>
    <row r="946" spans="9:12" x14ac:dyDescent="0.35">
      <c r="I946" s="4"/>
      <c r="L946" s="5"/>
    </row>
    <row r="947" spans="9:12" x14ac:dyDescent="0.35">
      <c r="I947" s="4" t="s">
        <v>9</v>
      </c>
      <c r="J947">
        <f t="shared" ref="J947" si="588">K943/J945</f>
        <v>-8.7105028229764051E-4</v>
      </c>
      <c r="K947">
        <f t="shared" ref="K947" si="589">(-K942)/J945</f>
        <v>-6.1311147349078039E-3</v>
      </c>
      <c r="L947" s="5"/>
    </row>
    <row r="948" spans="9:12" x14ac:dyDescent="0.35">
      <c r="I948" s="4"/>
      <c r="J948">
        <f t="shared" ref="J948" si="590">(-J943)/J945</f>
        <v>1.4206202071309812E-2</v>
      </c>
      <c r="K948">
        <f t="shared" ref="K948" si="591">J942/J945</f>
        <v>-3.1342931642387986E-3</v>
      </c>
      <c r="L948" s="5"/>
    </row>
    <row r="949" spans="9:12" x14ac:dyDescent="0.35">
      <c r="I949" s="4"/>
      <c r="L949" s="5"/>
    </row>
    <row r="950" spans="9:12" x14ac:dyDescent="0.35">
      <c r="I950" s="4"/>
      <c r="L950" s="5"/>
    </row>
    <row r="951" spans="9:12" x14ac:dyDescent="0.35">
      <c r="I951" s="4" t="s">
        <v>85</v>
      </c>
      <c r="J951">
        <f t="shared" ref="J951" si="592">4*J939^2*J940^3+4*J939^2+4*J940^3-41</f>
        <v>0</v>
      </c>
      <c r="L951" s="5"/>
    </row>
    <row r="952" spans="9:12" x14ac:dyDescent="0.35">
      <c r="I952" s="4" t="s">
        <v>86</v>
      </c>
      <c r="J952">
        <f t="shared" ref="J952" si="593">-8*J939^2+24*J939*J940^3-16*J939^3*J940-63</f>
        <v>0</v>
      </c>
      <c r="L952" s="5"/>
    </row>
    <row r="953" spans="9:12" x14ac:dyDescent="0.35">
      <c r="I953" s="4"/>
      <c r="L953" s="5"/>
    </row>
    <row r="954" spans="9:12" x14ac:dyDescent="0.35">
      <c r="I954" s="4"/>
      <c r="J954">
        <f t="shared" ref="J954:J955" si="594">J939</f>
        <v>-2.1041906089825031</v>
      </c>
      <c r="K954" t="s">
        <v>16</v>
      </c>
      <c r="L954" s="5">
        <f t="shared" ref="L954" si="595">J947*J951+K947*J952</f>
        <v>0</v>
      </c>
    </row>
    <row r="955" spans="9:12" x14ac:dyDescent="0.35">
      <c r="I955" s="4"/>
      <c r="J955">
        <f t="shared" si="594"/>
        <v>1.0236790162507392</v>
      </c>
      <c r="K955" t="s">
        <v>16</v>
      </c>
      <c r="L955" s="5">
        <f t="shared" ref="L955" si="596">J948*J951+K948*J952</f>
        <v>0</v>
      </c>
    </row>
    <row r="956" spans="9:12" x14ac:dyDescent="0.35">
      <c r="I956" s="4"/>
      <c r="L956" s="5"/>
    </row>
    <row r="957" spans="9:12" x14ac:dyDescent="0.35">
      <c r="I957" s="4" t="s">
        <v>19</v>
      </c>
      <c r="J957">
        <f t="shared" ref="J957:J958" si="597">J954-L954</f>
        <v>-2.1041906089825031</v>
      </c>
      <c r="L957" s="5"/>
    </row>
    <row r="958" spans="9:12" x14ac:dyDescent="0.35">
      <c r="I958" s="4" t="s">
        <v>21</v>
      </c>
      <c r="J958">
        <f t="shared" si="597"/>
        <v>1.0236790162507392</v>
      </c>
      <c r="L958" s="5"/>
    </row>
    <row r="959" spans="9:12" x14ac:dyDescent="0.35">
      <c r="I959" s="4"/>
      <c r="L959" s="5"/>
    </row>
    <row r="960" spans="9:12" x14ac:dyDescent="0.35">
      <c r="I960" s="4" t="s">
        <v>22</v>
      </c>
      <c r="J960">
        <f t="shared" ref="J960:J961" si="598">ABS(J957-J939)</f>
        <v>0</v>
      </c>
      <c r="L960" s="5"/>
    </row>
    <row r="961" spans="9:12" x14ac:dyDescent="0.35">
      <c r="I961" s="7" t="s">
        <v>24</v>
      </c>
      <c r="J961">
        <f t="shared" si="598"/>
        <v>0</v>
      </c>
      <c r="K961" s="8" t="s">
        <v>25</v>
      </c>
      <c r="L961" s="9">
        <f t="shared" ref="L961" si="599">MAX(J960:J961)</f>
        <v>0</v>
      </c>
    </row>
    <row r="963" spans="9:12" x14ac:dyDescent="0.35">
      <c r="I963" s="1"/>
      <c r="J963" s="2" t="s">
        <v>0</v>
      </c>
      <c r="K963" s="2">
        <f t="shared" ref="K963" si="600">K937+1</f>
        <v>38</v>
      </c>
      <c r="L963" s="3"/>
    </row>
    <row r="964" spans="9:12" x14ac:dyDescent="0.35">
      <c r="I964" s="4"/>
      <c r="L964" s="5"/>
    </row>
    <row r="965" spans="9:12" x14ac:dyDescent="0.35">
      <c r="I965" s="4" t="s">
        <v>1</v>
      </c>
      <c r="J965">
        <f t="shared" ref="J965:J966" si="601">J957</f>
        <v>-2.1041906089825031</v>
      </c>
      <c r="L965" s="5"/>
    </row>
    <row r="966" spans="9:12" x14ac:dyDescent="0.35">
      <c r="I966" s="4" t="s">
        <v>2</v>
      </c>
      <c r="J966">
        <f t="shared" si="601"/>
        <v>1.0236790162507392</v>
      </c>
      <c r="L966" s="5"/>
    </row>
    <row r="967" spans="9:12" x14ac:dyDescent="0.35">
      <c r="I967" s="4"/>
      <c r="L967" s="5"/>
    </row>
    <row r="968" spans="9:12" x14ac:dyDescent="0.35">
      <c r="I968" s="4"/>
      <c r="J968">
        <f t="shared" ref="J968" si="602">8*J965*J966^3+8*J965</f>
        <v>-34.891392625418085</v>
      </c>
      <c r="K968">
        <f t="shared" ref="K968" si="603">12*J965^2*J966^2+12*J966^2</f>
        <v>68.252432123434801</v>
      </c>
      <c r="L968" s="5"/>
    </row>
    <row r="969" spans="9:12" x14ac:dyDescent="0.35">
      <c r="I969" s="4" t="s">
        <v>3</v>
      </c>
      <c r="J969">
        <f t="shared" ref="J969" si="604">-16*J965+24*J966^3-48*J965^2*J966</f>
        <v>-158.14544084183612</v>
      </c>
      <c r="K969">
        <f t="shared" ref="K969" si="605">72*J965*J966^2-16*J965^3</f>
        <v>-9.6966543343463343</v>
      </c>
      <c r="L969" s="5"/>
    </row>
    <row r="970" spans="9:12" x14ac:dyDescent="0.35">
      <c r="I970" s="4"/>
      <c r="L970" s="5"/>
    </row>
    <row r="971" spans="9:12" x14ac:dyDescent="0.35">
      <c r="I971" s="4" t="s">
        <v>6</v>
      </c>
      <c r="J971">
        <f t="shared" ref="J971" si="606">J968*K969-J969*K968</f>
        <v>11132.140740220733</v>
      </c>
      <c r="K971" t="str">
        <f t="shared" ref="K971" si="607">IF(J971&lt;&gt;0,"Continuar", "Agregar otros valores")</f>
        <v>Continuar</v>
      </c>
      <c r="L971" s="5"/>
    </row>
    <row r="972" spans="9:12" x14ac:dyDescent="0.35">
      <c r="I972" s="4"/>
      <c r="L972" s="5"/>
    </row>
    <row r="973" spans="9:12" x14ac:dyDescent="0.35">
      <c r="I973" s="4" t="s">
        <v>9</v>
      </c>
      <c r="J973">
        <f t="shared" ref="J973" si="608">K969/J971</f>
        <v>-8.7105028229764051E-4</v>
      </c>
      <c r="K973">
        <f t="shared" ref="K973" si="609">(-K968)/J971</f>
        <v>-6.1311147349078039E-3</v>
      </c>
      <c r="L973" s="5"/>
    </row>
    <row r="974" spans="9:12" x14ac:dyDescent="0.35">
      <c r="I974" s="4"/>
      <c r="J974">
        <f t="shared" ref="J974" si="610">(-J969)/J971</f>
        <v>1.4206202071309812E-2</v>
      </c>
      <c r="K974">
        <f t="shared" ref="K974" si="611">J968/J971</f>
        <v>-3.1342931642387986E-3</v>
      </c>
      <c r="L974" s="5"/>
    </row>
    <row r="975" spans="9:12" x14ac:dyDescent="0.35">
      <c r="I975" s="4"/>
      <c r="L975" s="5"/>
    </row>
    <row r="976" spans="9:12" x14ac:dyDescent="0.35">
      <c r="I976" s="4"/>
      <c r="L976" s="5"/>
    </row>
    <row r="977" spans="9:12" x14ac:dyDescent="0.35">
      <c r="I977" s="4" t="s">
        <v>87</v>
      </c>
      <c r="J977">
        <f t="shared" ref="J977" si="612">4*J965^2*J966^3+4*J965^2+4*J966^3-41</f>
        <v>0</v>
      </c>
      <c r="L977" s="5"/>
    </row>
    <row r="978" spans="9:12" x14ac:dyDescent="0.35">
      <c r="I978" s="4" t="s">
        <v>88</v>
      </c>
      <c r="J978">
        <f t="shared" ref="J978" si="613">-8*J965^2+24*J965*J966^3-16*J965^3*J966-63</f>
        <v>0</v>
      </c>
      <c r="L978" s="5"/>
    </row>
    <row r="979" spans="9:12" x14ac:dyDescent="0.35">
      <c r="I979" s="4"/>
      <c r="L979" s="5"/>
    </row>
    <row r="980" spans="9:12" x14ac:dyDescent="0.35">
      <c r="I980" s="4"/>
      <c r="J980">
        <f t="shared" ref="J980:J981" si="614">J965</f>
        <v>-2.1041906089825031</v>
      </c>
      <c r="K980" t="s">
        <v>16</v>
      </c>
      <c r="L980" s="5">
        <f t="shared" ref="L980" si="615">J973*J977+K973*J978</f>
        <v>0</v>
      </c>
    </row>
    <row r="981" spans="9:12" x14ac:dyDescent="0.35">
      <c r="I981" s="4"/>
      <c r="J981">
        <f t="shared" si="614"/>
        <v>1.0236790162507392</v>
      </c>
      <c r="K981" t="s">
        <v>16</v>
      </c>
      <c r="L981" s="5">
        <f t="shared" ref="L981" si="616">J974*J977+K974*J978</f>
        <v>0</v>
      </c>
    </row>
    <row r="982" spans="9:12" x14ac:dyDescent="0.35">
      <c r="I982" s="4"/>
      <c r="L982" s="5"/>
    </row>
    <row r="983" spans="9:12" x14ac:dyDescent="0.35">
      <c r="I983" s="4" t="s">
        <v>19</v>
      </c>
      <c r="J983">
        <f t="shared" ref="J983:J984" si="617">J980-L980</f>
        <v>-2.1041906089825031</v>
      </c>
      <c r="L983" s="5"/>
    </row>
    <row r="984" spans="9:12" x14ac:dyDescent="0.35">
      <c r="I984" s="4" t="s">
        <v>21</v>
      </c>
      <c r="J984">
        <f t="shared" si="617"/>
        <v>1.0236790162507392</v>
      </c>
      <c r="L984" s="5"/>
    </row>
    <row r="985" spans="9:12" x14ac:dyDescent="0.35">
      <c r="I985" s="4"/>
      <c r="L985" s="5"/>
    </row>
    <row r="986" spans="9:12" x14ac:dyDescent="0.35">
      <c r="I986" s="4" t="s">
        <v>22</v>
      </c>
      <c r="J986">
        <f t="shared" ref="J986:J987" si="618">ABS(J983-J965)</f>
        <v>0</v>
      </c>
      <c r="L986" s="5"/>
    </row>
    <row r="987" spans="9:12" x14ac:dyDescent="0.35">
      <c r="I987" s="7" t="s">
        <v>24</v>
      </c>
      <c r="J987">
        <f t="shared" si="618"/>
        <v>0</v>
      </c>
      <c r="K987" s="8" t="s">
        <v>25</v>
      </c>
      <c r="L987" s="9">
        <f t="shared" ref="L987" si="619">MAX(J986:J987)</f>
        <v>0</v>
      </c>
    </row>
    <row r="989" spans="9:12" x14ac:dyDescent="0.35">
      <c r="I989" s="1"/>
      <c r="J989" s="2" t="s">
        <v>0</v>
      </c>
      <c r="K989" s="2">
        <f t="shared" ref="K989" si="620">K963+1</f>
        <v>39</v>
      </c>
      <c r="L989" s="3"/>
    </row>
    <row r="990" spans="9:12" x14ac:dyDescent="0.35">
      <c r="I990" s="4"/>
      <c r="L990" s="5"/>
    </row>
    <row r="991" spans="9:12" x14ac:dyDescent="0.35">
      <c r="I991" s="4" t="s">
        <v>1</v>
      </c>
      <c r="J991">
        <f t="shared" ref="J991:J992" si="621">J983</f>
        <v>-2.1041906089825031</v>
      </c>
      <c r="L991" s="5"/>
    </row>
    <row r="992" spans="9:12" x14ac:dyDescent="0.35">
      <c r="I992" s="4" t="s">
        <v>2</v>
      </c>
      <c r="J992">
        <f t="shared" si="621"/>
        <v>1.0236790162507392</v>
      </c>
      <c r="L992" s="5"/>
    </row>
    <row r="993" spans="9:12" x14ac:dyDescent="0.35">
      <c r="I993" s="4"/>
      <c r="L993" s="5"/>
    </row>
    <row r="994" spans="9:12" x14ac:dyDescent="0.35">
      <c r="I994" s="4"/>
      <c r="J994">
        <f t="shared" ref="J994" si="622">8*J991*J992^3+8*J991</f>
        <v>-34.891392625418085</v>
      </c>
      <c r="K994">
        <f t="shared" ref="K994" si="623">12*J991^2*J992^2+12*J992^2</f>
        <v>68.252432123434801</v>
      </c>
      <c r="L994" s="5"/>
    </row>
    <row r="995" spans="9:12" x14ac:dyDescent="0.35">
      <c r="I995" s="4" t="s">
        <v>3</v>
      </c>
      <c r="J995">
        <f t="shared" ref="J995" si="624">-16*J991+24*J992^3-48*J991^2*J992</f>
        <v>-158.14544084183612</v>
      </c>
      <c r="K995">
        <f t="shared" ref="K995" si="625">72*J991*J992^2-16*J991^3</f>
        <v>-9.6966543343463343</v>
      </c>
      <c r="L995" s="5"/>
    </row>
    <row r="996" spans="9:12" x14ac:dyDescent="0.35">
      <c r="I996" s="4"/>
      <c r="L996" s="5"/>
    </row>
    <row r="997" spans="9:12" x14ac:dyDescent="0.35">
      <c r="I997" s="4" t="s">
        <v>6</v>
      </c>
      <c r="J997">
        <f t="shared" ref="J997" si="626">J994*K995-J995*K994</f>
        <v>11132.140740220733</v>
      </c>
      <c r="K997" t="str">
        <f t="shared" ref="K997" si="627">IF(J997&lt;&gt;0,"Continuar", "Agregar otros valores")</f>
        <v>Continuar</v>
      </c>
      <c r="L997" s="5"/>
    </row>
    <row r="998" spans="9:12" x14ac:dyDescent="0.35">
      <c r="I998" s="4"/>
      <c r="L998" s="5"/>
    </row>
    <row r="999" spans="9:12" x14ac:dyDescent="0.35">
      <c r="I999" s="4" t="s">
        <v>9</v>
      </c>
      <c r="J999">
        <f t="shared" ref="J999" si="628">K995/J997</f>
        <v>-8.7105028229764051E-4</v>
      </c>
      <c r="K999">
        <f t="shared" ref="K999" si="629">(-K994)/J997</f>
        <v>-6.1311147349078039E-3</v>
      </c>
      <c r="L999" s="5"/>
    </row>
    <row r="1000" spans="9:12" x14ac:dyDescent="0.35">
      <c r="I1000" s="4"/>
      <c r="J1000">
        <f t="shared" ref="J1000" si="630">(-J995)/J997</f>
        <v>1.4206202071309812E-2</v>
      </c>
      <c r="K1000">
        <f t="shared" ref="K1000" si="631">J994/J997</f>
        <v>-3.1342931642387986E-3</v>
      </c>
      <c r="L1000" s="5"/>
    </row>
    <row r="1001" spans="9:12" x14ac:dyDescent="0.35">
      <c r="I1001" s="4"/>
      <c r="L1001" s="5"/>
    </row>
    <row r="1002" spans="9:12" x14ac:dyDescent="0.35">
      <c r="I1002" s="4"/>
      <c r="L1002" s="5"/>
    </row>
    <row r="1003" spans="9:12" x14ac:dyDescent="0.35">
      <c r="I1003" s="4" t="s">
        <v>89</v>
      </c>
      <c r="J1003">
        <f t="shared" ref="J1003" si="632">4*J991^2*J992^3+4*J991^2+4*J992^3-41</f>
        <v>0</v>
      </c>
      <c r="L1003" s="5"/>
    </row>
    <row r="1004" spans="9:12" x14ac:dyDescent="0.35">
      <c r="I1004" s="4" t="s">
        <v>90</v>
      </c>
      <c r="J1004">
        <f t="shared" ref="J1004" si="633">-8*J991^2+24*J991*J992^3-16*J991^3*J992-63</f>
        <v>0</v>
      </c>
      <c r="L1004" s="5"/>
    </row>
    <row r="1005" spans="9:12" x14ac:dyDescent="0.35">
      <c r="I1005" s="4"/>
      <c r="L1005" s="5"/>
    </row>
    <row r="1006" spans="9:12" x14ac:dyDescent="0.35">
      <c r="I1006" s="4"/>
      <c r="J1006">
        <f t="shared" ref="J1006:J1007" si="634">J991</f>
        <v>-2.1041906089825031</v>
      </c>
      <c r="K1006" t="s">
        <v>16</v>
      </c>
      <c r="L1006" s="5">
        <f t="shared" ref="L1006" si="635">J999*J1003+K999*J1004</f>
        <v>0</v>
      </c>
    </row>
    <row r="1007" spans="9:12" x14ac:dyDescent="0.35">
      <c r="I1007" s="4"/>
      <c r="J1007">
        <f t="shared" si="634"/>
        <v>1.0236790162507392</v>
      </c>
      <c r="K1007" t="s">
        <v>16</v>
      </c>
      <c r="L1007" s="5">
        <f t="shared" ref="L1007" si="636">J1000*J1003+K1000*J1004</f>
        <v>0</v>
      </c>
    </row>
    <row r="1008" spans="9:12" x14ac:dyDescent="0.35">
      <c r="I1008" s="4"/>
      <c r="L1008" s="5"/>
    </row>
    <row r="1009" spans="9:12" x14ac:dyDescent="0.35">
      <c r="I1009" s="4" t="s">
        <v>19</v>
      </c>
      <c r="J1009">
        <f t="shared" ref="J1009:J1010" si="637">J1006-L1006</f>
        <v>-2.1041906089825031</v>
      </c>
      <c r="L1009" s="5"/>
    </row>
    <row r="1010" spans="9:12" x14ac:dyDescent="0.35">
      <c r="I1010" s="4" t="s">
        <v>21</v>
      </c>
      <c r="J1010">
        <f t="shared" si="637"/>
        <v>1.0236790162507392</v>
      </c>
      <c r="L1010" s="5"/>
    </row>
    <row r="1011" spans="9:12" x14ac:dyDescent="0.35">
      <c r="I1011" s="4"/>
      <c r="L1011" s="5"/>
    </row>
    <row r="1012" spans="9:12" x14ac:dyDescent="0.35">
      <c r="I1012" s="4" t="s">
        <v>22</v>
      </c>
      <c r="J1012">
        <f t="shared" ref="J1012:J1013" si="638">ABS(J1009-J991)</f>
        <v>0</v>
      </c>
      <c r="L1012" s="5"/>
    </row>
    <row r="1013" spans="9:12" x14ac:dyDescent="0.35">
      <c r="I1013" s="7" t="s">
        <v>24</v>
      </c>
      <c r="J1013">
        <f t="shared" si="638"/>
        <v>0</v>
      </c>
      <c r="K1013" s="8" t="s">
        <v>25</v>
      </c>
      <c r="L1013" s="9">
        <f t="shared" ref="L1013" si="639">MAX(J1012:J1013)</f>
        <v>0</v>
      </c>
    </row>
    <row r="1015" spans="9:12" x14ac:dyDescent="0.35">
      <c r="I1015" s="1"/>
      <c r="J1015" s="2" t="s">
        <v>0</v>
      </c>
      <c r="K1015" s="2">
        <f t="shared" ref="K1015" si="640">K989+1</f>
        <v>40</v>
      </c>
      <c r="L1015" s="3"/>
    </row>
    <row r="1016" spans="9:12" x14ac:dyDescent="0.35">
      <c r="I1016" s="4"/>
      <c r="L1016" s="5"/>
    </row>
    <row r="1017" spans="9:12" x14ac:dyDescent="0.35">
      <c r="I1017" s="4" t="s">
        <v>1</v>
      </c>
      <c r="J1017">
        <f t="shared" ref="J1017:J1018" si="641">J1009</f>
        <v>-2.1041906089825031</v>
      </c>
      <c r="L1017" s="5"/>
    </row>
    <row r="1018" spans="9:12" x14ac:dyDescent="0.35">
      <c r="I1018" s="4" t="s">
        <v>2</v>
      </c>
      <c r="J1018">
        <f t="shared" si="641"/>
        <v>1.0236790162507392</v>
      </c>
      <c r="L1018" s="5"/>
    </row>
    <row r="1019" spans="9:12" x14ac:dyDescent="0.35">
      <c r="I1019" s="4"/>
      <c r="L1019" s="5"/>
    </row>
    <row r="1020" spans="9:12" x14ac:dyDescent="0.35">
      <c r="I1020" s="4"/>
      <c r="J1020">
        <f t="shared" ref="J1020" si="642">8*J1017*J1018^3+8*J1017</f>
        <v>-34.891392625418085</v>
      </c>
      <c r="K1020">
        <f t="shared" ref="K1020" si="643">12*J1017^2*J1018^2+12*J1018^2</f>
        <v>68.252432123434801</v>
      </c>
      <c r="L1020" s="5"/>
    </row>
    <row r="1021" spans="9:12" x14ac:dyDescent="0.35">
      <c r="I1021" s="4" t="s">
        <v>3</v>
      </c>
      <c r="J1021">
        <f t="shared" ref="J1021" si="644">-16*J1017+24*J1018^3-48*J1017^2*J1018</f>
        <v>-158.14544084183612</v>
      </c>
      <c r="K1021">
        <f t="shared" ref="K1021" si="645">72*J1017*J1018^2-16*J1017^3</f>
        <v>-9.6966543343463343</v>
      </c>
      <c r="L1021" s="5"/>
    </row>
    <row r="1022" spans="9:12" x14ac:dyDescent="0.35">
      <c r="I1022" s="4"/>
      <c r="L1022" s="5"/>
    </row>
    <row r="1023" spans="9:12" x14ac:dyDescent="0.35">
      <c r="I1023" s="4" t="s">
        <v>6</v>
      </c>
      <c r="J1023">
        <f t="shared" ref="J1023" si="646">J1020*K1021-J1021*K1020</f>
        <v>11132.140740220733</v>
      </c>
      <c r="K1023" t="str">
        <f t="shared" ref="K1023" si="647">IF(J1023&lt;&gt;0,"Continuar", "Agregar otros valores")</f>
        <v>Continuar</v>
      </c>
      <c r="L1023" s="5"/>
    </row>
    <row r="1024" spans="9:12" x14ac:dyDescent="0.35">
      <c r="I1024" s="4"/>
      <c r="L1024" s="5"/>
    </row>
    <row r="1025" spans="9:12" x14ac:dyDescent="0.35">
      <c r="I1025" s="4" t="s">
        <v>9</v>
      </c>
      <c r="J1025">
        <f t="shared" ref="J1025" si="648">K1021/J1023</f>
        <v>-8.7105028229764051E-4</v>
      </c>
      <c r="K1025">
        <f t="shared" ref="K1025" si="649">(-K1020)/J1023</f>
        <v>-6.1311147349078039E-3</v>
      </c>
      <c r="L1025" s="5"/>
    </row>
    <row r="1026" spans="9:12" x14ac:dyDescent="0.35">
      <c r="I1026" s="4"/>
      <c r="J1026">
        <f t="shared" ref="J1026" si="650">(-J1021)/J1023</f>
        <v>1.4206202071309812E-2</v>
      </c>
      <c r="K1026">
        <f t="shared" ref="K1026" si="651">J1020/J1023</f>
        <v>-3.1342931642387986E-3</v>
      </c>
      <c r="L1026" s="5"/>
    </row>
    <row r="1027" spans="9:12" x14ac:dyDescent="0.35">
      <c r="I1027" s="4"/>
      <c r="L1027" s="5"/>
    </row>
    <row r="1028" spans="9:12" x14ac:dyDescent="0.35">
      <c r="I1028" s="4"/>
      <c r="L1028" s="5"/>
    </row>
    <row r="1029" spans="9:12" x14ac:dyDescent="0.35">
      <c r="I1029" s="4" t="s">
        <v>91</v>
      </c>
      <c r="J1029">
        <f t="shared" ref="J1029" si="652">4*J1017^2*J1018^3+4*J1017^2+4*J1018^3-41</f>
        <v>0</v>
      </c>
      <c r="L1029" s="5"/>
    </row>
    <row r="1030" spans="9:12" x14ac:dyDescent="0.35">
      <c r="I1030" s="4" t="s">
        <v>92</v>
      </c>
      <c r="J1030">
        <f t="shared" ref="J1030" si="653">-8*J1017^2+24*J1017*J1018^3-16*J1017^3*J1018-63</f>
        <v>0</v>
      </c>
      <c r="L1030" s="5"/>
    </row>
    <row r="1031" spans="9:12" x14ac:dyDescent="0.35">
      <c r="I1031" s="4"/>
      <c r="L1031" s="5"/>
    </row>
    <row r="1032" spans="9:12" x14ac:dyDescent="0.35">
      <c r="I1032" s="4"/>
      <c r="J1032">
        <f t="shared" ref="J1032:J1033" si="654">J1017</f>
        <v>-2.1041906089825031</v>
      </c>
      <c r="K1032" t="s">
        <v>16</v>
      </c>
      <c r="L1032" s="5">
        <f t="shared" ref="L1032" si="655">J1025*J1029+K1025*J1030</f>
        <v>0</v>
      </c>
    </row>
    <row r="1033" spans="9:12" x14ac:dyDescent="0.35">
      <c r="I1033" s="4"/>
      <c r="J1033">
        <f t="shared" si="654"/>
        <v>1.0236790162507392</v>
      </c>
      <c r="K1033" t="s">
        <v>16</v>
      </c>
      <c r="L1033" s="5">
        <f t="shared" ref="L1033" si="656">J1026*J1029+K1026*J1030</f>
        <v>0</v>
      </c>
    </row>
    <row r="1034" spans="9:12" x14ac:dyDescent="0.35">
      <c r="I1034" s="4"/>
      <c r="L1034" s="5"/>
    </row>
    <row r="1035" spans="9:12" x14ac:dyDescent="0.35">
      <c r="I1035" s="4" t="s">
        <v>19</v>
      </c>
      <c r="J1035">
        <f t="shared" ref="J1035:J1036" si="657">J1032-L1032</f>
        <v>-2.1041906089825031</v>
      </c>
      <c r="L1035" s="5"/>
    </row>
    <row r="1036" spans="9:12" x14ac:dyDescent="0.35">
      <c r="I1036" s="4" t="s">
        <v>21</v>
      </c>
      <c r="J1036">
        <f t="shared" si="657"/>
        <v>1.0236790162507392</v>
      </c>
      <c r="L1036" s="5"/>
    </row>
    <row r="1037" spans="9:12" x14ac:dyDescent="0.35">
      <c r="I1037" s="4"/>
      <c r="L1037" s="5"/>
    </row>
    <row r="1038" spans="9:12" x14ac:dyDescent="0.35">
      <c r="I1038" s="4" t="s">
        <v>22</v>
      </c>
      <c r="J1038">
        <f t="shared" ref="J1038:J1039" si="658">ABS(J1035-J1017)</f>
        <v>0</v>
      </c>
      <c r="L1038" s="5"/>
    </row>
    <row r="1039" spans="9:12" x14ac:dyDescent="0.35">
      <c r="I1039" s="7" t="s">
        <v>24</v>
      </c>
      <c r="J1039">
        <f t="shared" si="658"/>
        <v>0</v>
      </c>
      <c r="K1039" s="8" t="s">
        <v>25</v>
      </c>
      <c r="L1039" s="9">
        <f t="shared" ref="L1039" si="659">MAX(J1038:J1039)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32B8-6FA6-4DDE-B856-5D1E9114D079}">
  <dimension ref="A1:O8307"/>
  <sheetViews>
    <sheetView topLeftCell="C3596" zoomScaleNormal="100" workbookViewId="0">
      <selection activeCell="I5" sqref="I5"/>
    </sheetView>
  </sheetViews>
  <sheetFormatPr baseColWidth="10" defaultRowHeight="14.5" x14ac:dyDescent="0.35"/>
  <cols>
    <col min="5" max="5" width="4.7265625" customWidth="1"/>
    <col min="8" max="8" width="7.7265625" customWidth="1"/>
    <col min="9" max="12" width="14.54296875" customWidth="1"/>
    <col min="13" max="13" width="12.54296875" bestFit="1" customWidth="1"/>
    <col min="14" max="15" width="13.08984375" bestFit="1" customWidth="1"/>
  </cols>
  <sheetData>
    <row r="1" spans="1:15" x14ac:dyDescent="0.35">
      <c r="H1" s="1"/>
      <c r="I1" s="2" t="s">
        <v>0</v>
      </c>
      <c r="J1" s="2">
        <v>1</v>
      </c>
      <c r="K1" s="2"/>
      <c r="L1" s="3"/>
    </row>
    <row r="2" spans="1:15" x14ac:dyDescent="0.35">
      <c r="H2" s="4" t="s">
        <v>1</v>
      </c>
      <c r="I2" s="6">
        <v>2.2999999999999998</v>
      </c>
      <c r="L2" s="5"/>
    </row>
    <row r="3" spans="1:15" x14ac:dyDescent="0.35">
      <c r="H3" s="4" t="s">
        <v>93</v>
      </c>
      <c r="I3">
        <v>5</v>
      </c>
      <c r="L3" s="5"/>
    </row>
    <row r="4" spans="1:15" x14ac:dyDescent="0.35">
      <c r="H4" s="4" t="s">
        <v>2</v>
      </c>
      <c r="I4">
        <v>7</v>
      </c>
      <c r="L4" s="5"/>
    </row>
    <row r="5" spans="1:15" x14ac:dyDescent="0.35">
      <c r="H5" s="4"/>
      <c r="L5" s="5"/>
    </row>
    <row r="6" spans="1:15" x14ac:dyDescent="0.35">
      <c r="F6" t="s">
        <v>94</v>
      </c>
      <c r="G6">
        <v>1E-4</v>
      </c>
      <c r="H6" s="4"/>
      <c r="I6">
        <f>1/I2</f>
        <v>0.43478260869565222</v>
      </c>
      <c r="J6">
        <f>3/I3-I4^2</f>
        <v>-48.4</v>
      </c>
      <c r="K6">
        <f>-2*I3*I4</f>
        <v>-70</v>
      </c>
      <c r="L6" s="5"/>
    </row>
    <row r="7" spans="1:15" x14ac:dyDescent="0.35">
      <c r="H7" s="4" t="s">
        <v>26</v>
      </c>
      <c r="I7">
        <f>(2*I2/I4)+4*I4</f>
        <v>28.657142857142858</v>
      </c>
      <c r="J7">
        <f>(2*I3/I4)</f>
        <v>1.4285714285714286</v>
      </c>
      <c r="K7">
        <f>-(I3^2+I2^2)/I4^2+4*I2</f>
        <v>8.5818367346938764</v>
      </c>
      <c r="L7" s="5"/>
    </row>
    <row r="8" spans="1:15" x14ac:dyDescent="0.35">
      <c r="H8" s="4"/>
      <c r="I8">
        <f>2*I2*I3*I4^3+4*I4</f>
        <v>7917</v>
      </c>
      <c r="J8">
        <f>I2^2*I4^3</f>
        <v>1814.4699999999998</v>
      </c>
      <c r="K8">
        <f>3*I2^2*I3*I4^2+4*I2</f>
        <v>3897.3499999999995</v>
      </c>
      <c r="L8" s="5"/>
    </row>
    <row r="9" spans="1:15" x14ac:dyDescent="0.35">
      <c r="H9" s="4"/>
      <c r="L9" s="5"/>
    </row>
    <row r="10" spans="1:15" x14ac:dyDescent="0.35">
      <c r="H10" s="4" t="s">
        <v>6</v>
      </c>
      <c r="I10">
        <f>(I6*J7*K8+I7*J8*K6+J6*K7*I8)-(I8*J7*K6+J8*K7*I6+I7*J6*K8)</f>
        <v>-735241.82528571505</v>
      </c>
      <c r="J10" t="str">
        <f>IF(I10&lt;&gt;0,"Continuar", "Agregar otros valores")</f>
        <v>Continuar</v>
      </c>
      <c r="L10" s="5"/>
    </row>
    <row r="11" spans="1:15" x14ac:dyDescent="0.35">
      <c r="A11" t="s">
        <v>7</v>
      </c>
      <c r="E11" s="6" t="s">
        <v>8</v>
      </c>
      <c r="H11" s="4"/>
      <c r="L11" s="5"/>
    </row>
    <row r="12" spans="1:15" x14ac:dyDescent="0.35">
      <c r="H12" s="4"/>
      <c r="I12" cm="1">
        <f t="array" ref="I12:K14">MINVERSE(I6:K8)</f>
        <v>1.3606193362258278E-2</v>
      </c>
      <c r="J12">
        <v>-8.3807582595093813E-2</v>
      </c>
      <c r="K12">
        <v>4.2892132508462076E-4</v>
      </c>
      <c r="L12" s="5"/>
      <c r="M12">
        <f>(J7*K8-J8*K7)/I10</f>
        <v>1.3606193362258255E-2</v>
      </c>
      <c r="N12">
        <f>(J6*K8-J8*K6)/I10</f>
        <v>8.380758259509366E-2</v>
      </c>
      <c r="O12">
        <f>(J6*K7-J7*K6)/I10</f>
        <v>4.2892132508462005E-4</v>
      </c>
    </row>
    <row r="13" spans="1:15" x14ac:dyDescent="0.35">
      <c r="A13" t="s">
        <v>10</v>
      </c>
      <c r="E13" s="6" t="s">
        <v>8</v>
      </c>
      <c r="H13" s="4" t="s">
        <v>9</v>
      </c>
      <c r="I13">
        <v>5.9496770696791143E-2</v>
      </c>
      <c r="J13">
        <v>-0.75605668894582279</v>
      </c>
      <c r="K13">
        <v>2.7334288723059683E-3</v>
      </c>
      <c r="L13" s="5"/>
      <c r="M13">
        <f>(I7*K8-K7*I8)/I10</f>
        <v>-5.9496770696791025E-2</v>
      </c>
      <c r="N13">
        <f>(I6*K8-I8*K6)/I10</f>
        <v>-0.75605668894582168</v>
      </c>
      <c r="O13">
        <f>(I6*K7-I7*K6)/I10</f>
        <v>-2.7334288723059636E-3</v>
      </c>
    </row>
    <row r="14" spans="1:15" x14ac:dyDescent="0.35">
      <c r="H14" s="4"/>
      <c r="I14">
        <v>-5.5338970935431879E-2</v>
      </c>
      <c r="J14">
        <v>0.52223865236555223</v>
      </c>
      <c r="K14">
        <v>-1.8873067126709054E-3</v>
      </c>
      <c r="L14" s="5"/>
      <c r="M14">
        <f>(I7*J8-I8*J7)/I10</f>
        <v>-5.5338970935431782E-2</v>
      </c>
      <c r="N14">
        <f>(I6*J8-I8*J6)/I10</f>
        <v>-0.52223865236555134</v>
      </c>
      <c r="O14">
        <f>(I6*J7-I7*J6)/I10</f>
        <v>-1.8873067126709022E-3</v>
      </c>
    </row>
    <row r="15" spans="1:15" x14ac:dyDescent="0.35">
      <c r="A15" t="s">
        <v>95</v>
      </c>
      <c r="E15" s="6" t="s">
        <v>8</v>
      </c>
      <c r="H15" s="4"/>
      <c r="L15" s="5"/>
    </row>
    <row r="16" spans="1:15" x14ac:dyDescent="0.35">
      <c r="H16" s="4" t="s">
        <v>11</v>
      </c>
      <c r="I16">
        <f>LN(ABS(2*I2*I3^3))-I3*(I4^2)+33.9206</f>
        <v>-204.72502995920263</v>
      </c>
      <c r="L16" s="5"/>
    </row>
    <row r="17" spans="1:13" x14ac:dyDescent="0.35">
      <c r="A17" t="s">
        <v>13</v>
      </c>
      <c r="B17" t="s">
        <v>14</v>
      </c>
      <c r="E17" t="s">
        <v>15</v>
      </c>
      <c r="H17" s="4" t="s">
        <v>12</v>
      </c>
      <c r="I17">
        <f>(I2^2+I3^2)/I4+4*I2*I4-85/6</f>
        <v>54.560476190476187</v>
      </c>
      <c r="L17" s="5"/>
    </row>
    <row r="18" spans="1:13" x14ac:dyDescent="0.35">
      <c r="H18" s="4" t="s">
        <v>27</v>
      </c>
      <c r="I18">
        <f>I2^2*I3*I4^3+4*I2*I4+3552</f>
        <v>12688.749999999998</v>
      </c>
      <c r="L18" s="5"/>
    </row>
    <row r="19" spans="1:13" x14ac:dyDescent="0.35">
      <c r="H19" s="4"/>
      <c r="L19" s="5"/>
    </row>
    <row r="20" spans="1:13" x14ac:dyDescent="0.35">
      <c r="A20" t="s">
        <v>96</v>
      </c>
      <c r="B20" t="s">
        <v>97</v>
      </c>
      <c r="C20" t="s">
        <v>98</v>
      </c>
      <c r="E20" t="s">
        <v>15</v>
      </c>
      <c r="H20" s="4"/>
      <c r="I20">
        <f>I2</f>
        <v>2.2999999999999998</v>
      </c>
      <c r="J20" t="s">
        <v>16</v>
      </c>
      <c r="K20" cm="1">
        <f t="array" ref="K20:K22">MMULT(I12:K14,I16:I18)</f>
        <v>-1.9156344948125312</v>
      </c>
      <c r="L20" s="5"/>
      <c r="M20">
        <f>I12*I16+J12*I17+K12*I18</f>
        <v>-1.9156344948125312</v>
      </c>
    </row>
    <row r="21" spans="1:13" x14ac:dyDescent="0.35">
      <c r="H21" s="4"/>
      <c r="I21">
        <f>I3</f>
        <v>5</v>
      </c>
      <c r="J21" t="s">
        <v>16</v>
      </c>
      <c r="K21">
        <v>-18.747495535782853</v>
      </c>
      <c r="L21" s="5"/>
      <c r="M21">
        <f>I13*I16+J13*I17+K13* I18</f>
        <v>-18.747495535782853</v>
      </c>
    </row>
    <row r="22" spans="1:13" x14ac:dyDescent="0.35">
      <c r="H22" s="4"/>
      <c r="I22">
        <f>I4</f>
        <v>7</v>
      </c>
      <c r="J22" t="s">
        <v>16</v>
      </c>
      <c r="K22">
        <v>15.875298990401866</v>
      </c>
      <c r="L22" s="5"/>
      <c r="M22">
        <f>I14*I16+J14*I17+K14*I18</f>
        <v>15.875298990401866</v>
      </c>
    </row>
    <row r="23" spans="1:13" x14ac:dyDescent="0.35">
      <c r="A23" t="s">
        <v>17</v>
      </c>
      <c r="B23" t="s">
        <v>18</v>
      </c>
      <c r="E23" t="s">
        <v>15</v>
      </c>
      <c r="H23" s="4"/>
      <c r="L23" s="5"/>
    </row>
    <row r="24" spans="1:13" x14ac:dyDescent="0.35">
      <c r="H24" s="4" t="s">
        <v>99</v>
      </c>
      <c r="I24">
        <f>I20-K20</f>
        <v>4.2156344948125311</v>
      </c>
      <c r="L24" s="5"/>
    </row>
    <row r="25" spans="1:13" x14ac:dyDescent="0.35">
      <c r="H25" s="4" t="s">
        <v>100</v>
      </c>
      <c r="I25">
        <f>I21-K21</f>
        <v>23.747495535782853</v>
      </c>
      <c r="L25" s="5"/>
    </row>
    <row r="26" spans="1:13" x14ac:dyDescent="0.35">
      <c r="A26" t="s">
        <v>20</v>
      </c>
      <c r="B26" t="s">
        <v>14</v>
      </c>
      <c r="E26" t="s">
        <v>15</v>
      </c>
      <c r="H26" s="4" t="s">
        <v>101</v>
      </c>
      <c r="I26">
        <f>I22-K22</f>
        <v>-8.8752989904018662</v>
      </c>
      <c r="L26" s="5"/>
    </row>
    <row r="27" spans="1:13" x14ac:dyDescent="0.35">
      <c r="H27" s="4"/>
      <c r="L27" s="5"/>
    </row>
    <row r="28" spans="1:13" x14ac:dyDescent="0.35">
      <c r="H28" s="4" t="s">
        <v>22</v>
      </c>
      <c r="I28">
        <f>ABS(I24)</f>
        <v>4.2156344948125311</v>
      </c>
      <c r="L28" s="5"/>
    </row>
    <row r="29" spans="1:13" x14ac:dyDescent="0.35">
      <c r="A29" t="s">
        <v>102</v>
      </c>
      <c r="B29" t="s">
        <v>97</v>
      </c>
      <c r="E29" t="s">
        <v>15</v>
      </c>
      <c r="H29" s="4" t="s">
        <v>24</v>
      </c>
      <c r="I29">
        <f>ABS(I25)</f>
        <v>23.747495535782853</v>
      </c>
      <c r="L29" s="5"/>
    </row>
    <row r="30" spans="1:13" x14ac:dyDescent="0.35">
      <c r="H30" s="7" t="s">
        <v>103</v>
      </c>
      <c r="I30" s="8">
        <f>ABS(I26)</f>
        <v>8.8752989904018662</v>
      </c>
      <c r="J30" s="8" t="s">
        <v>25</v>
      </c>
      <c r="K30" s="8"/>
      <c r="L30" s="9">
        <f>MAX(I28:I30)</f>
        <v>23.747495535782853</v>
      </c>
      <c r="M30" t="str">
        <f>IF(L30&gt;G6, "Continúa iterando","Listo. Aquí está la solución")</f>
        <v>Continúa iterando</v>
      </c>
    </row>
    <row r="32" spans="1:13" x14ac:dyDescent="0.35">
      <c r="A32" t="s">
        <v>23</v>
      </c>
      <c r="B32" t="s">
        <v>18</v>
      </c>
      <c r="E32" t="s">
        <v>15</v>
      </c>
      <c r="H32" s="1"/>
      <c r="I32" s="2" t="s">
        <v>0</v>
      </c>
      <c r="J32" s="2">
        <f>J1+1</f>
        <v>2</v>
      </c>
      <c r="K32" s="2"/>
      <c r="L32" s="3"/>
    </row>
    <row r="33" spans="1:15" x14ac:dyDescent="0.35">
      <c r="H33" s="4" t="s">
        <v>1</v>
      </c>
      <c r="I33">
        <f>I24</f>
        <v>4.2156344948125311</v>
      </c>
      <c r="L33" s="5"/>
    </row>
    <row r="34" spans="1:15" x14ac:dyDescent="0.35">
      <c r="H34" s="4" t="s">
        <v>93</v>
      </c>
      <c r="I34">
        <f>I25</f>
        <v>23.747495535782853</v>
      </c>
      <c r="L34" s="5"/>
    </row>
    <row r="35" spans="1:15" x14ac:dyDescent="0.35">
      <c r="A35" t="s">
        <v>104</v>
      </c>
      <c r="B35" t="s">
        <v>14</v>
      </c>
      <c r="E35" t="s">
        <v>15</v>
      </c>
      <c r="H35" s="4" t="s">
        <v>2</v>
      </c>
      <c r="I35">
        <f>I26</f>
        <v>-8.8752989904018662</v>
      </c>
      <c r="L35" s="5"/>
    </row>
    <row r="36" spans="1:15" x14ac:dyDescent="0.35">
      <c r="H36" s="4"/>
      <c r="L36" s="5"/>
    </row>
    <row r="37" spans="1:15" x14ac:dyDescent="0.35">
      <c r="H37" s="4"/>
      <c r="I37">
        <f>1/I33</f>
        <v>0.23721221591448002</v>
      </c>
      <c r="J37">
        <f>3/I34-I35^2</f>
        <v>-78.644603058007831</v>
      </c>
      <c r="K37">
        <f>-2*I34*I35</f>
        <v>421.53224630661276</v>
      </c>
      <c r="L37" s="5"/>
    </row>
    <row r="38" spans="1:15" x14ac:dyDescent="0.35">
      <c r="A38" t="s">
        <v>105</v>
      </c>
      <c r="B38" t="s">
        <v>97</v>
      </c>
      <c r="E38" t="s">
        <v>15</v>
      </c>
      <c r="H38" s="4" t="s">
        <v>26</v>
      </c>
      <c r="I38">
        <f>(2*I33/I35)+4*I35</f>
        <v>-36.45116609768322</v>
      </c>
      <c r="J38">
        <f>(2*I34/I35)</f>
        <v>-5.3513680071994028</v>
      </c>
      <c r="K38">
        <f>-(I34^2+I33^2)/I35^2+4*I33</f>
        <v>9.4776422772718512</v>
      </c>
      <c r="L38" s="5"/>
    </row>
    <row r="39" spans="1:15" x14ac:dyDescent="0.35">
      <c r="H39" s="4"/>
      <c r="I39">
        <f>2*I33*I34*I35^3+4*I35</f>
        <v>-140013.48611073208</v>
      </c>
      <c r="J39">
        <f>I33^2*I35^3</f>
        <v>-12424.38430679763</v>
      </c>
      <c r="K39">
        <f>3*I33^2*I34*I35^2+4*I33</f>
        <v>99748.041570799993</v>
      </c>
      <c r="L39" s="5"/>
    </row>
    <row r="40" spans="1:15" x14ac:dyDescent="0.35">
      <c r="H40" s="4"/>
      <c r="L40" s="5"/>
    </row>
    <row r="41" spans="1:15" x14ac:dyDescent="0.35">
      <c r="A41" t="s">
        <v>106</v>
      </c>
      <c r="B41" t="s">
        <v>18</v>
      </c>
      <c r="E41" t="s">
        <v>15</v>
      </c>
      <c r="H41" s="4" t="s">
        <v>6</v>
      </c>
      <c r="I41">
        <f>(I37*J38*K39+I38*J39*K37+J37*K38*I39)-(I39*J38*K37+J39*K38*I37+K39*I38*J37)</f>
        <v>-306617834.42952389</v>
      </c>
      <c r="J41" t="str">
        <f>IF(I41&lt;&gt;0,"Continuar", "Agregar otros valores")</f>
        <v>Continuar</v>
      </c>
      <c r="L41" s="5"/>
    </row>
    <row r="42" spans="1:15" x14ac:dyDescent="0.35">
      <c r="H42" s="4"/>
      <c r="L42" s="5"/>
    </row>
    <row r="43" spans="1:15" x14ac:dyDescent="0.35">
      <c r="H43" s="4"/>
      <c r="I43" cm="1">
        <f t="array" ref="I43:K45">MINVERSE(I37:K39)</f>
        <v>1.3568506516969182E-3</v>
      </c>
      <c r="J43">
        <v>-8.5036361768692278E-3</v>
      </c>
      <c r="K43">
        <v>-4.9260303624427168E-6</v>
      </c>
      <c r="L43" s="5"/>
      <c r="M43">
        <f>(J38*K39-J39*K38)/I41</f>
        <v>1.3568506516969171E-3</v>
      </c>
      <c r="N43">
        <f t="shared" ref="N43" si="0">(J37*K39-J39*K37)/I41</f>
        <v>8.5036361768692226E-3</v>
      </c>
      <c r="O43">
        <f t="shared" ref="O43" si="1">(J37*K38-J38*K37)/I41</f>
        <v>-4.9260303624427151E-6</v>
      </c>
    </row>
    <row r="44" spans="1:15" x14ac:dyDescent="0.35">
      <c r="H44" s="4" t="s">
        <v>9</v>
      </c>
      <c r="I44">
        <v>-7.5303339747357775E-3</v>
      </c>
      <c r="J44">
        <v>-0.19256499178302691</v>
      </c>
      <c r="K44">
        <v>5.0119687808669644E-5</v>
      </c>
      <c r="L44" s="5"/>
      <c r="M44">
        <f t="shared" ref="M44" si="2">(I38*K39-K38*I39)/I41</f>
        <v>7.5303339747357732E-3</v>
      </c>
      <c r="N44">
        <f t="shared" ref="N44" si="3">(I37*K39-I39*K37)/I41</f>
        <v>-0.19256499178302686</v>
      </c>
      <c r="O44">
        <f t="shared" ref="O44" si="4">(I37*K38-I38*K37)/I41</f>
        <v>-5.0119687808669631E-5</v>
      </c>
    </row>
    <row r="45" spans="1:15" x14ac:dyDescent="0.35">
      <c r="H45" s="4"/>
      <c r="I45">
        <v>9.6661172587148871E-4</v>
      </c>
      <c r="J45">
        <v>-3.5921759979068782E-2</v>
      </c>
      <c r="K45">
        <v>9.3535227784545964E-6</v>
      </c>
      <c r="L45" s="5"/>
      <c r="M45">
        <f t="shared" ref="M45" si="5">(I38*J39-I39*J38)/I41</f>
        <v>9.6661172587148838E-4</v>
      </c>
      <c r="N45">
        <f t="shared" ref="N45" si="6">(I37*J39-I39*J37)/I41</f>
        <v>3.5921759979068768E-2</v>
      </c>
      <c r="O45">
        <f t="shared" ref="O45" si="7">(I37*J38-I38*J37)/I41</f>
        <v>9.353522778454593E-6</v>
      </c>
    </row>
    <row r="46" spans="1:15" x14ac:dyDescent="0.35">
      <c r="A46" t="s">
        <v>26</v>
      </c>
      <c r="H46" s="4"/>
      <c r="L46" s="5"/>
    </row>
    <row r="47" spans="1:15" x14ac:dyDescent="0.35">
      <c r="H47" s="4" t="s">
        <v>11</v>
      </c>
      <c r="I47">
        <f>LN(ABS(2*I33*I34^3))-I34*(I35^2)+33.9206</f>
        <v>-1825.0573815188077</v>
      </c>
      <c r="L47" s="5"/>
    </row>
    <row r="48" spans="1:15" x14ac:dyDescent="0.35">
      <c r="H48" s="4" t="s">
        <v>12</v>
      </c>
      <c r="I48">
        <f>(I33^2+I34^2)/I35+4*I33*I35-85/6</f>
        <v>-229.36989033750925</v>
      </c>
      <c r="L48" s="5"/>
    </row>
    <row r="49" spans="8:13" x14ac:dyDescent="0.35">
      <c r="H49" s="4" t="s">
        <v>27</v>
      </c>
      <c r="I49">
        <f>I33^2*I34*I35^3+4*I33*I35+3552</f>
        <v>-291645.67092683015</v>
      </c>
      <c r="L49" s="5"/>
    </row>
    <row r="50" spans="8:13" x14ac:dyDescent="0.35">
      <c r="H50" s="4"/>
      <c r="L50" s="5"/>
    </row>
    <row r="51" spans="8:13" x14ac:dyDescent="0.35">
      <c r="H51" s="4"/>
      <c r="I51">
        <f>I33</f>
        <v>4.2156344948125311</v>
      </c>
      <c r="J51" t="s">
        <v>16</v>
      </c>
      <c r="K51" cm="1">
        <f t="array" ref="K51:K53">MMULT(I43:K45,I47:I49)</f>
        <v>0.91080322992104845</v>
      </c>
      <c r="L51" s="5"/>
      <c r="M51">
        <f>I43*I47+J43*I48+K43*I49</f>
        <v>0.91080322992104845</v>
      </c>
    </row>
    <row r="52" spans="8:13" x14ac:dyDescent="0.35">
      <c r="H52" s="4"/>
      <c r="I52">
        <f>I34</f>
        <v>23.747495535782853</v>
      </c>
      <c r="J52" t="s">
        <v>16</v>
      </c>
      <c r="K52">
        <v>43.294712676406924</v>
      </c>
      <c r="L52" s="5"/>
      <c r="M52">
        <f>I44*I47+J44*I48+K44* I49</f>
        <v>43.294712676406924</v>
      </c>
    </row>
    <row r="53" spans="8:13" x14ac:dyDescent="0.35">
      <c r="H53" s="4"/>
      <c r="I53">
        <f>I35</f>
        <v>-8.8752989904018662</v>
      </c>
      <c r="J53" t="s">
        <v>16</v>
      </c>
      <c r="K53">
        <v>3.7473338555131614</v>
      </c>
      <c r="L53" s="5"/>
      <c r="M53">
        <f>I45*I47+J45*I48+K45*I49</f>
        <v>3.7473338555131614</v>
      </c>
    </row>
    <row r="54" spans="8:13" x14ac:dyDescent="0.35">
      <c r="H54" s="4"/>
      <c r="L54" s="5"/>
    </row>
    <row r="55" spans="8:13" x14ac:dyDescent="0.35">
      <c r="H55" s="4" t="s">
        <v>99</v>
      </c>
      <c r="I55">
        <f>I51-K51</f>
        <v>3.3048312648914826</v>
      </c>
      <c r="L55" s="5"/>
    </row>
    <row r="56" spans="8:13" x14ac:dyDescent="0.35">
      <c r="H56" s="4" t="s">
        <v>100</v>
      </c>
      <c r="I56">
        <f>I52-K52</f>
        <v>-19.54721714062407</v>
      </c>
      <c r="L56" s="5"/>
    </row>
    <row r="57" spans="8:13" x14ac:dyDescent="0.35">
      <c r="H57" s="4" t="s">
        <v>101</v>
      </c>
      <c r="I57">
        <f>I53-K53</f>
        <v>-12.622632845915028</v>
      </c>
      <c r="L57" s="5"/>
    </row>
    <row r="58" spans="8:13" x14ac:dyDescent="0.35">
      <c r="H58" s="4"/>
      <c r="L58" s="5"/>
    </row>
    <row r="59" spans="8:13" x14ac:dyDescent="0.35">
      <c r="H59" s="4" t="s">
        <v>22</v>
      </c>
      <c r="I59">
        <f>ABS(I55-I33)</f>
        <v>0.91080322992104845</v>
      </c>
      <c r="L59" s="5"/>
    </row>
    <row r="60" spans="8:13" x14ac:dyDescent="0.35">
      <c r="H60" s="4" t="s">
        <v>24</v>
      </c>
      <c r="I60">
        <f>ABS(I56-I34)</f>
        <v>43.294712676406924</v>
      </c>
      <c r="L60" s="5"/>
    </row>
    <row r="61" spans="8:13" x14ac:dyDescent="0.35">
      <c r="H61" s="7" t="s">
        <v>103</v>
      </c>
      <c r="I61">
        <f>ABS(I57-I35)</f>
        <v>3.7473338555131619</v>
      </c>
      <c r="J61" s="8" t="s">
        <v>25</v>
      </c>
      <c r="K61" s="8"/>
      <c r="L61" s="9">
        <f>MAX(I59:I61)</f>
        <v>43.294712676406924</v>
      </c>
      <c r="M61" t="str">
        <f>IF(L61&gt;$G$6, "Continúa iterando","Listo. Aquí está la solución")</f>
        <v>Continúa iterando</v>
      </c>
    </row>
    <row r="63" spans="8:13" x14ac:dyDescent="0.35">
      <c r="H63" s="1"/>
      <c r="I63" s="2" t="s">
        <v>0</v>
      </c>
      <c r="J63" s="2">
        <f t="shared" ref="J63" si="8">J32+1</f>
        <v>3</v>
      </c>
      <c r="K63" s="2"/>
      <c r="L63" s="3"/>
    </row>
    <row r="64" spans="8:13" x14ac:dyDescent="0.35">
      <c r="H64" s="4" t="s">
        <v>1</v>
      </c>
      <c r="I64">
        <f t="shared" ref="I64:I66" si="9">I55</f>
        <v>3.3048312648914826</v>
      </c>
      <c r="L64" s="5"/>
    </row>
    <row r="65" spans="8:15" x14ac:dyDescent="0.35">
      <c r="H65" s="4" t="s">
        <v>93</v>
      </c>
      <c r="I65">
        <f t="shared" si="9"/>
        <v>-19.54721714062407</v>
      </c>
      <c r="L65" s="5"/>
    </row>
    <row r="66" spans="8:15" x14ac:dyDescent="0.35">
      <c r="H66" s="4" t="s">
        <v>2</v>
      </c>
      <c r="I66">
        <f t="shared" si="9"/>
        <v>-12.622632845915028</v>
      </c>
      <c r="L66" s="5"/>
    </row>
    <row r="67" spans="8:15" x14ac:dyDescent="0.35">
      <c r="H67" s="4"/>
      <c r="L67" s="5"/>
    </row>
    <row r="68" spans="8:15" x14ac:dyDescent="0.35">
      <c r="H68" s="4"/>
      <c r="I68">
        <f t="shared" ref="I68" si="10">1/I64</f>
        <v>0.30258730925944444</v>
      </c>
      <c r="J68">
        <f t="shared" ref="J68" si="11">3/I65-I66^2</f>
        <v>-159.48433449464198</v>
      </c>
      <c r="K68">
        <f t="shared" ref="K68" si="12">-2*I65*I66</f>
        <v>-493.47469025094927</v>
      </c>
      <c r="L68" s="5"/>
    </row>
    <row r="69" spans="8:15" x14ac:dyDescent="0.35">
      <c r="H69" s="4" t="s">
        <v>26</v>
      </c>
      <c r="I69">
        <f t="shared" ref="I69" si="13">(2*I64/I66)+4*I66</f>
        <v>-51.014167190109319</v>
      </c>
      <c r="J69">
        <f t="shared" ref="J69" si="14">(2*I65/I66)</f>
        <v>3.0971695650563102</v>
      </c>
      <c r="K69">
        <f t="shared" ref="K69" si="15">-(I65^2+I64^2)/I66^2+4*I64</f>
        <v>10.75266161643923</v>
      </c>
      <c r="L69" s="5"/>
    </row>
    <row r="70" spans="8:15" x14ac:dyDescent="0.35">
      <c r="H70" s="4"/>
      <c r="I70">
        <f t="shared" ref="I70" si="16">2*I64*I65*I66^3+4*I66</f>
        <v>259794.33561144528</v>
      </c>
      <c r="J70">
        <f t="shared" ref="J70" si="17">I64^2*I66^3</f>
        <v>-21965.871133452201</v>
      </c>
      <c r="K70">
        <f t="shared" ref="K70" si="18">3*I64^2*I65*I66^2+4*I64</f>
        <v>-102034.82199165609</v>
      </c>
      <c r="L70" s="5"/>
    </row>
    <row r="71" spans="8:15" x14ac:dyDescent="0.35">
      <c r="H71" s="4"/>
      <c r="L71" s="5"/>
    </row>
    <row r="72" spans="8:15" x14ac:dyDescent="0.35">
      <c r="H72" s="4" t="s">
        <v>6</v>
      </c>
      <c r="I72">
        <f t="shared" ref="I72" si="19">(I68*J69*K70+I69*J70*K68+J68*K69*I70)-(I70*J69*K68+J70*K69*I68+K70*I69*J68)</f>
        <v>228700608.38528872</v>
      </c>
      <c r="J72" t="str">
        <f t="shared" ref="J72" si="20">IF(I72&lt;&gt;0,"Continuar", "Agregar otros valores")</f>
        <v>Continuar</v>
      </c>
      <c r="L72" s="5"/>
    </row>
    <row r="73" spans="8:15" x14ac:dyDescent="0.35">
      <c r="H73" s="4"/>
      <c r="L73" s="5"/>
    </row>
    <row r="74" spans="8:15" x14ac:dyDescent="0.35">
      <c r="H74" s="4"/>
      <c r="I74" cm="1">
        <f t="array" ref="I74:K76">MINVERSE(I68:K70)</f>
        <v>-3.4904833180718575E-4</v>
      </c>
      <c r="J74">
        <v>-2.3757497915320093E-2</v>
      </c>
      <c r="K74">
        <v>-8.1550412781962095E-7</v>
      </c>
      <c r="L74" s="5"/>
      <c r="M74">
        <f t="shared" ref="M74" si="21">(J69*K70-J70*K69)/I72</f>
        <v>-3.4904833180718619E-4</v>
      </c>
      <c r="N74">
        <f t="shared" ref="N74" si="22">(J68*K70-J70*K68)/I72</f>
        <v>2.3757497915320114E-2</v>
      </c>
      <c r="O74">
        <f t="shared" ref="O74" si="23">(J68*K69-J69*K68)/I72</f>
        <v>-8.1550412781962328E-7</v>
      </c>
    </row>
    <row r="75" spans="8:15" x14ac:dyDescent="0.35">
      <c r="H75" s="4" t="s">
        <v>9</v>
      </c>
      <c r="I75">
        <v>-1.0545406523514092E-2</v>
      </c>
      <c r="J75">
        <v>0.56043163049502576</v>
      </c>
      <c r="K75">
        <v>1.1006068987450297E-4</v>
      </c>
      <c r="L75" s="5"/>
      <c r="M75">
        <f t="shared" ref="M75" si="24">(I69*K70-K69*I70)/I72</f>
        <v>1.0545406523514102E-2</v>
      </c>
      <c r="N75">
        <f t="shared" ref="N75" si="25">(I68*K70-I70*K68)/I72</f>
        <v>0.56043163049502653</v>
      </c>
      <c r="O75">
        <f t="shared" ref="O75" si="26">(I68*K69-I69*K68)/I72</f>
        <v>-1.1006068987450308E-4</v>
      </c>
    </row>
    <row r="76" spans="8:15" x14ac:dyDescent="0.35">
      <c r="H76" s="4"/>
      <c r="I76">
        <v>1.381472114478452E-3</v>
      </c>
      <c r="J76">
        <v>-0.18113847802641847</v>
      </c>
      <c r="K76">
        <v>-3.5570623958301876E-5</v>
      </c>
      <c r="L76" s="5"/>
      <c r="M76">
        <f t="shared" ref="M76" si="27">(I69*J70-I70*J69)/I72</f>
        <v>1.3814721144784542E-3</v>
      </c>
      <c r="N76">
        <f t="shared" ref="N76" si="28">(I68*J70-I70*J68)/I72</f>
        <v>0.18113847802641869</v>
      </c>
      <c r="O76">
        <f t="shared" ref="O76" si="29">(I68*J69-I69*J68)/I72</f>
        <v>-3.5570623958301917E-5</v>
      </c>
    </row>
    <row r="77" spans="8:15" x14ac:dyDescent="0.35">
      <c r="H77" s="4"/>
      <c r="L77" s="5"/>
    </row>
    <row r="78" spans="8:15" x14ac:dyDescent="0.35">
      <c r="H78" s="4" t="s">
        <v>28</v>
      </c>
      <c r="I78">
        <f t="shared" ref="I78" si="30">LN(ABS(2*I64*I65^3))-I65*(I66^2)+33.9206</f>
        <v>3159.2025482844065</v>
      </c>
      <c r="L78" s="5"/>
    </row>
    <row r="79" spans="8:15" x14ac:dyDescent="0.35">
      <c r="H79" s="4" t="s">
        <v>29</v>
      </c>
      <c r="I79">
        <f t="shared" ref="I79" si="31">(I64^2+I65^2)/I66+4*I64*I66-85/6</f>
        <v>-212.16514036140018</v>
      </c>
      <c r="L79" s="5"/>
    </row>
    <row r="80" spans="8:15" x14ac:dyDescent="0.35">
      <c r="H80" s="4" t="s">
        <v>30</v>
      </c>
      <c r="I80">
        <f t="shared" ref="I80" si="32">I64^2*I65*I66^3+4*I64*I66+3552</f>
        <v>432756.79004185868</v>
      </c>
      <c r="L80" s="5"/>
    </row>
    <row r="81" spans="8:13" x14ac:dyDescent="0.35">
      <c r="H81" s="4"/>
      <c r="L81" s="5"/>
    </row>
    <row r="82" spans="8:13" x14ac:dyDescent="0.35">
      <c r="H82" s="4"/>
      <c r="I82">
        <f t="shared" ref="I82:I84" si="33">I64</f>
        <v>3.3048312648914826</v>
      </c>
      <c r="J82" t="s">
        <v>16</v>
      </c>
      <c r="K82" cm="1">
        <f t="array" ref="K82:K84">MMULT(I74:K76,I78:I80)</f>
        <v>3.5848835518987729</v>
      </c>
      <c r="L82" s="5"/>
      <c r="M82">
        <f t="shared" ref="M82" si="34">I74*I78+J74*I79+K74*I80</f>
        <v>3.5848835518987729</v>
      </c>
    </row>
    <row r="83" spans="8:13" x14ac:dyDescent="0.35">
      <c r="H83" s="4"/>
      <c r="I83">
        <f t="shared" si="33"/>
        <v>-19.54721714062407</v>
      </c>
      <c r="J83" t="s">
        <v>16</v>
      </c>
      <c r="K83">
        <v>-104.58961984884382</v>
      </c>
      <c r="L83" s="5"/>
      <c r="M83">
        <f t="shared" ref="M83" si="35">I75*I78+J75*I79+K75* I80</f>
        <v>-104.58961984884382</v>
      </c>
    </row>
    <row r="84" spans="8:13" x14ac:dyDescent="0.35">
      <c r="H84" s="4"/>
      <c r="I84">
        <f t="shared" si="33"/>
        <v>-12.622632845915028</v>
      </c>
      <c r="J84" t="s">
        <v>16</v>
      </c>
      <c r="K84">
        <v>27.402191795788895</v>
      </c>
      <c r="L84" s="5"/>
      <c r="M84">
        <f t="shared" ref="M84" si="36">I76*I78+J76*I79+K76*I80</f>
        <v>27.402191795788895</v>
      </c>
    </row>
    <row r="85" spans="8:13" x14ac:dyDescent="0.35">
      <c r="H85" s="4"/>
      <c r="L85" s="5"/>
    </row>
    <row r="86" spans="8:13" x14ac:dyDescent="0.35">
      <c r="H86" s="4" t="s">
        <v>99</v>
      </c>
      <c r="I86">
        <f t="shared" ref="I86:I88" si="37">I82-K82</f>
        <v>-0.28005228700729035</v>
      </c>
      <c r="L86" s="5"/>
    </row>
    <row r="87" spans="8:13" x14ac:dyDescent="0.35">
      <c r="H87" s="4" t="s">
        <v>100</v>
      </c>
      <c r="I87">
        <f t="shared" si="37"/>
        <v>85.042402708219754</v>
      </c>
      <c r="L87" s="5"/>
    </row>
    <row r="88" spans="8:13" x14ac:dyDescent="0.35">
      <c r="H88" s="4" t="s">
        <v>101</v>
      </c>
      <c r="I88">
        <f t="shared" si="37"/>
        <v>-40.024824641703923</v>
      </c>
      <c r="L88" s="5"/>
    </row>
    <row r="89" spans="8:13" x14ac:dyDescent="0.35">
      <c r="H89" s="4"/>
      <c r="L89" s="5"/>
    </row>
    <row r="90" spans="8:13" x14ac:dyDescent="0.35">
      <c r="H90" s="4" t="s">
        <v>22</v>
      </c>
      <c r="I90">
        <f>ABS(I86-I64)</f>
        <v>3.5848835518987729</v>
      </c>
      <c r="L90" s="5"/>
    </row>
    <row r="91" spans="8:13" x14ac:dyDescent="0.35">
      <c r="H91" s="4" t="s">
        <v>24</v>
      </c>
      <c r="I91">
        <f t="shared" ref="I91:I92" si="38">ABS(I87-I65)</f>
        <v>104.58961984884382</v>
      </c>
      <c r="L91" s="5"/>
    </row>
    <row r="92" spans="8:13" x14ac:dyDescent="0.35">
      <c r="H92" s="7" t="s">
        <v>103</v>
      </c>
      <c r="I92">
        <f t="shared" si="38"/>
        <v>27.402191795788895</v>
      </c>
      <c r="J92" s="8" t="s">
        <v>25</v>
      </c>
      <c r="K92" s="8"/>
      <c r="L92" s="9">
        <f t="shared" ref="L92" si="39">MAX(I90:I92)</f>
        <v>104.58961984884382</v>
      </c>
      <c r="M92" t="str">
        <f t="shared" ref="M92" si="40">IF(L92&gt;$G$6, "Continúa iterando","Listo. Aquí está la solución")</f>
        <v>Continúa iterando</v>
      </c>
    </row>
    <row r="94" spans="8:13" x14ac:dyDescent="0.35">
      <c r="H94" s="1"/>
      <c r="I94" s="2" t="s">
        <v>0</v>
      </c>
      <c r="J94" s="2">
        <f t="shared" ref="J94" si="41">J63+1</f>
        <v>4</v>
      </c>
      <c r="K94" s="2"/>
      <c r="L94" s="3"/>
    </row>
    <row r="95" spans="8:13" x14ac:dyDescent="0.35">
      <c r="H95" s="4" t="s">
        <v>1</v>
      </c>
      <c r="I95">
        <f t="shared" ref="I95:I97" si="42">I86</f>
        <v>-0.28005228700729035</v>
      </c>
      <c r="L95" s="5"/>
    </row>
    <row r="96" spans="8:13" x14ac:dyDescent="0.35">
      <c r="H96" s="4" t="s">
        <v>93</v>
      </c>
      <c r="I96">
        <f t="shared" si="42"/>
        <v>85.042402708219754</v>
      </c>
      <c r="L96" s="5"/>
    </row>
    <row r="97" spans="8:15" x14ac:dyDescent="0.35">
      <c r="H97" s="4" t="s">
        <v>2</v>
      </c>
      <c r="I97">
        <f t="shared" si="42"/>
        <v>-40.024824641703923</v>
      </c>
      <c r="L97" s="5"/>
    </row>
    <row r="98" spans="8:15" x14ac:dyDescent="0.35">
      <c r="H98" s="4"/>
      <c r="L98" s="5"/>
    </row>
    <row r="99" spans="8:15" x14ac:dyDescent="0.35">
      <c r="H99" s="4"/>
      <c r="I99">
        <f t="shared" ref="I99" si="43">1/I95</f>
        <v>-3.5707617698332452</v>
      </c>
      <c r="J99">
        <f t="shared" ref="J99" si="44">3/I96-I97^2</f>
        <v>-1601.9513110793846</v>
      </c>
      <c r="K99">
        <f t="shared" ref="K99" si="45">-2*I96*I97</f>
        <v>6807.6145110113248</v>
      </c>
      <c r="L99" s="5"/>
    </row>
    <row r="100" spans="8:15" x14ac:dyDescent="0.35">
      <c r="H100" s="4" t="s">
        <v>26</v>
      </c>
      <c r="I100">
        <f t="shared" ref="I100" si="46">(2*I95/I97)+4*I97</f>
        <v>-160.08530463732248</v>
      </c>
      <c r="J100">
        <f t="shared" ref="J100" si="47">(2*I96/I97)</f>
        <v>-4.2494828381888627</v>
      </c>
      <c r="K100">
        <f t="shared" ref="K100" si="48">-(I96^2+I95^2)/I97^2+4*I95</f>
        <v>-5.634784203560244</v>
      </c>
      <c r="L100" s="5"/>
    </row>
    <row r="101" spans="8:15" x14ac:dyDescent="0.35">
      <c r="H101" s="4"/>
      <c r="I101">
        <f t="shared" ref="I101" si="49">2*I95*I96*I97^3+4*I97</f>
        <v>3054008.1267421138</v>
      </c>
      <c r="J101">
        <f t="shared" ref="J101" si="50">I95^2*I97^3</f>
        <v>-5028.8254410115596</v>
      </c>
      <c r="K101">
        <f t="shared" ref="K101" si="51">3*I95^2*I96*I97^2+4*I95</f>
        <v>32053.740902591209</v>
      </c>
      <c r="L101" s="5"/>
    </row>
    <row r="102" spans="8:15" x14ac:dyDescent="0.35">
      <c r="H102" s="4"/>
      <c r="L102" s="5"/>
    </row>
    <row r="103" spans="8:15" x14ac:dyDescent="0.35">
      <c r="H103" s="4" t="s">
        <v>6</v>
      </c>
      <c r="I103">
        <f t="shared" ref="I103" si="52">(I99*J100*K101+I100*J101*K99+J99*K100*I101)-(I101*J100*K99+J101*K100*I99+K101*I100*J99)</f>
        <v>113177229179.89706</v>
      </c>
      <c r="J103" t="str">
        <f t="shared" ref="J103" si="53">IF(I103&lt;&gt;0,"Continuar", "Agregar otros valores")</f>
        <v>Continuar</v>
      </c>
      <c r="L103" s="5"/>
    </row>
    <row r="104" spans="8:15" x14ac:dyDescent="0.35">
      <c r="H104" s="4"/>
      <c r="L104" s="5"/>
    </row>
    <row r="105" spans="8:15" x14ac:dyDescent="0.35">
      <c r="H105" s="4"/>
      <c r="I105" cm="1">
        <f t="array" ref="I105:K107">MINVERSE(I99:K101)</f>
        <v>-1.453898184423967E-6</v>
      </c>
      <c r="J105">
        <v>1.5121617079994347E-4</v>
      </c>
      <c r="K105">
        <v>3.3536331690679543E-7</v>
      </c>
      <c r="L105" s="5"/>
      <c r="M105">
        <f t="shared" ref="M105" si="54">(J100*K101-J101*K100)/I103</f>
        <v>-1.4538981844239668E-6</v>
      </c>
      <c r="N105">
        <f t="shared" ref="N105" si="55">(J99*K101-J101*K99)/I103</f>
        <v>-1.5121617079994352E-4</v>
      </c>
      <c r="O105">
        <f t="shared" ref="O105" si="56">(J99*K100-J100*K99)/I103</f>
        <v>3.3536331690679543E-7</v>
      </c>
    </row>
    <row r="106" spans="8:15" x14ac:dyDescent="0.35">
      <c r="H106" s="4" t="s">
        <v>9</v>
      </c>
      <c r="I106">
        <v>-1.0671178257736652E-4</v>
      </c>
      <c r="J106">
        <v>-0.18369971280690825</v>
      </c>
      <c r="K106">
        <v>-9.6293147589647678E-6</v>
      </c>
      <c r="L106" s="5"/>
      <c r="M106">
        <f t="shared" ref="M106" si="57">(I100*K101-K100*I101)/I103</f>
        <v>1.067117825773665E-4</v>
      </c>
      <c r="N106">
        <f t="shared" ref="N106" si="58">(I99*K101-I101*K99)/I103</f>
        <v>-0.18369971280690822</v>
      </c>
      <c r="O106">
        <f t="shared" ref="O106" si="59">(I99*K100-I100*K99)/I103</f>
        <v>9.6293147589647644E-6</v>
      </c>
    </row>
    <row r="107" spans="8:15" x14ac:dyDescent="0.35">
      <c r="H107" s="4"/>
      <c r="I107">
        <v>1.2178241396123849E-4</v>
      </c>
      <c r="J107">
        <v>-4.3227690895690001E-2</v>
      </c>
      <c r="K107">
        <v>-2.265771053202193E-6</v>
      </c>
      <c r="L107" s="5"/>
      <c r="M107">
        <f t="shared" ref="M107" si="60">(I100*J101-I101*J100)/I103</f>
        <v>1.2178241396123849E-4</v>
      </c>
      <c r="N107">
        <f t="shared" ref="N107" si="61">(I99*J101-I101*J99)/I103</f>
        <v>4.3227690895689994E-2</v>
      </c>
      <c r="O107">
        <f t="shared" ref="O107" si="62">(I99*J100-I100*J99)/I103</f>
        <v>-2.2657710532021922E-6</v>
      </c>
    </row>
    <row r="108" spans="8:15" x14ac:dyDescent="0.35">
      <c r="H108" s="4"/>
      <c r="L108" s="5"/>
    </row>
    <row r="109" spans="8:15" x14ac:dyDescent="0.35">
      <c r="H109" s="4" t="s">
        <v>31</v>
      </c>
      <c r="I109">
        <f t="shared" ref="I109" si="63">LN(ABS(2*I95*I96^3))-I96*(I97^2)+33.9206</f>
        <v>-136190.11809758452</v>
      </c>
      <c r="L109" s="5"/>
    </row>
    <row r="110" spans="8:15" x14ac:dyDescent="0.35">
      <c r="H110" s="4" t="s">
        <v>32</v>
      </c>
      <c r="I110">
        <f t="shared" ref="I110" si="64">(I95^2+I96^2)/I97+4*I95*I97-85/6</f>
        <v>-150.02556688420927</v>
      </c>
      <c r="L110" s="5"/>
    </row>
    <row r="111" spans="8:15" x14ac:dyDescent="0.35">
      <c r="H111" s="4" t="s">
        <v>33</v>
      </c>
      <c r="I111">
        <f t="shared" ref="I111" si="65">I95^2*I96*I97^3+4*I95*I97+3552</f>
        <v>-424066.56212913396</v>
      </c>
      <c r="L111" s="5"/>
    </row>
    <row r="112" spans="8:15" x14ac:dyDescent="0.35">
      <c r="H112" s="4"/>
      <c r="L112" s="5"/>
    </row>
    <row r="113" spans="8:13" x14ac:dyDescent="0.35">
      <c r="H113" s="4"/>
      <c r="I113">
        <f t="shared" ref="I113:I115" si="66">I95</f>
        <v>-0.28005228700729035</v>
      </c>
      <c r="J113" t="s">
        <v>16</v>
      </c>
      <c r="K113" cm="1">
        <f t="array" ref="K113:K115">MMULT(I105:K107,I109:I111)</f>
        <v>3.3103904827354841E-2</v>
      </c>
      <c r="L113" s="5"/>
      <c r="M113">
        <f t="shared" ref="M113" si="67">I105*I109+J105*I110+K105*I111</f>
        <v>3.3103904827354841E-2</v>
      </c>
    </row>
    <row r="114" spans="8:13" x14ac:dyDescent="0.35">
      <c r="H114" s="4"/>
      <c r="I114">
        <f t="shared" si="66"/>
        <v>85.042402708219754</v>
      </c>
      <c r="J114" t="s">
        <v>16</v>
      </c>
      <c r="K114">
        <v>46.176214227431679</v>
      </c>
      <c r="L114" s="5"/>
      <c r="M114">
        <f t="shared" ref="M114" si="68">I106*I109+J106*I110+K106* I111</f>
        <v>46.176214227431679</v>
      </c>
    </row>
    <row r="115" spans="8:13" x14ac:dyDescent="0.35">
      <c r="H115" s="4"/>
      <c r="I115">
        <f t="shared" si="66"/>
        <v>-40.024824641703923</v>
      </c>
      <c r="J115" t="s">
        <v>16</v>
      </c>
      <c r="K115">
        <v>-9.1394647667655722</v>
      </c>
      <c r="L115" s="5"/>
      <c r="M115">
        <f t="shared" ref="M115" si="69">I107*I109+J107*I110+K107*I111</f>
        <v>-9.1394647667655722</v>
      </c>
    </row>
    <row r="116" spans="8:13" x14ac:dyDescent="0.35">
      <c r="H116" s="4"/>
      <c r="L116" s="5"/>
    </row>
    <row r="117" spans="8:13" x14ac:dyDescent="0.35">
      <c r="H117" s="4" t="s">
        <v>99</v>
      </c>
      <c r="I117">
        <f t="shared" ref="I117:I119" si="70">I113-K113</f>
        <v>-0.31315619183464516</v>
      </c>
      <c r="L117" s="5"/>
    </row>
    <row r="118" spans="8:13" x14ac:dyDescent="0.35">
      <c r="H118" s="4" t="s">
        <v>100</v>
      </c>
      <c r="I118">
        <f t="shared" si="70"/>
        <v>38.866188480788075</v>
      </c>
      <c r="L118" s="5"/>
    </row>
    <row r="119" spans="8:13" x14ac:dyDescent="0.35">
      <c r="H119" s="4" t="s">
        <v>101</v>
      </c>
      <c r="I119">
        <f t="shared" si="70"/>
        <v>-30.885359874938352</v>
      </c>
      <c r="L119" s="5"/>
    </row>
    <row r="120" spans="8:13" x14ac:dyDescent="0.35">
      <c r="H120" s="4"/>
      <c r="L120" s="5"/>
    </row>
    <row r="121" spans="8:13" x14ac:dyDescent="0.35">
      <c r="H121" s="4" t="s">
        <v>22</v>
      </c>
      <c r="I121">
        <f t="shared" ref="I121:I123" si="71">ABS(I117-I95)</f>
        <v>3.3103904827354813E-2</v>
      </c>
      <c r="L121" s="5"/>
    </row>
    <row r="122" spans="8:13" x14ac:dyDescent="0.35">
      <c r="H122" s="4" t="s">
        <v>24</v>
      </c>
      <c r="I122">
        <f t="shared" si="71"/>
        <v>46.176214227431679</v>
      </c>
      <c r="L122" s="5"/>
    </row>
    <row r="123" spans="8:13" x14ac:dyDescent="0.35">
      <c r="H123" s="7" t="s">
        <v>103</v>
      </c>
      <c r="I123">
        <f t="shared" si="71"/>
        <v>9.1394647667655704</v>
      </c>
      <c r="J123" s="8" t="s">
        <v>25</v>
      </c>
      <c r="K123" s="8"/>
      <c r="L123" s="9">
        <f t="shared" ref="L123" si="72">MAX(I121:I123)</f>
        <v>46.176214227431679</v>
      </c>
      <c r="M123" t="str">
        <f t="shared" ref="M123" si="73">IF(L123&gt;$G$6, "Continúa iterando","Listo. Aquí está la solución")</f>
        <v>Continúa iterando</v>
      </c>
    </row>
    <row r="125" spans="8:13" x14ac:dyDescent="0.35">
      <c r="H125" s="1"/>
      <c r="I125" s="2" t="s">
        <v>0</v>
      </c>
      <c r="J125" s="2">
        <f t="shared" ref="J125" si="74">J94+1</f>
        <v>5</v>
      </c>
      <c r="K125" s="2"/>
      <c r="L125" s="3"/>
    </row>
    <row r="126" spans="8:13" x14ac:dyDescent="0.35">
      <c r="H126" s="4" t="s">
        <v>1</v>
      </c>
      <c r="I126">
        <f t="shared" ref="I126:I128" si="75">I117</f>
        <v>-0.31315619183464516</v>
      </c>
      <c r="L126" s="5"/>
    </row>
    <row r="127" spans="8:13" x14ac:dyDescent="0.35">
      <c r="H127" s="4" t="s">
        <v>93</v>
      </c>
      <c r="I127">
        <f t="shared" si="75"/>
        <v>38.866188480788075</v>
      </c>
      <c r="L127" s="5"/>
    </row>
    <row r="128" spans="8:13" x14ac:dyDescent="0.35">
      <c r="H128" s="4" t="s">
        <v>2</v>
      </c>
      <c r="I128">
        <f t="shared" si="75"/>
        <v>-30.885359874938352</v>
      </c>
      <c r="L128" s="5"/>
    </row>
    <row r="129" spans="8:15" x14ac:dyDescent="0.35">
      <c r="H129" s="4"/>
      <c r="L129" s="5"/>
    </row>
    <row r="130" spans="8:15" x14ac:dyDescent="0.35">
      <c r="H130" s="4"/>
      <c r="I130">
        <f t="shared" ref="I130" si="76">1/I126</f>
        <v>-3.1932946755465297</v>
      </c>
      <c r="J130">
        <f t="shared" ref="J130" si="77">3/I127-I128^2</f>
        <v>-953.82826669081123</v>
      </c>
      <c r="K130">
        <f t="shared" ref="K130" si="78">-2*I127*I128</f>
        <v>2400.7924363926463</v>
      </c>
      <c r="L130" s="5"/>
    </row>
    <row r="131" spans="8:15" x14ac:dyDescent="0.35">
      <c r="H131" s="4" t="s">
        <v>26</v>
      </c>
      <c r="I131">
        <f t="shared" ref="I131" si="79">(2*I126/I128)+4*I128</f>
        <v>-123.521160882758</v>
      </c>
      <c r="J131">
        <f t="shared" ref="J131" si="80">(2*I127/I128)</f>
        <v>-2.5168033423062486</v>
      </c>
      <c r="K131">
        <f t="shared" ref="K131" si="81">-(I127^2+I126^2)/I128^2+4*I126</f>
        <v>-2.8363023388763686</v>
      </c>
      <c r="L131" s="5"/>
    </row>
    <row r="132" spans="8:15" x14ac:dyDescent="0.35">
      <c r="H132" s="4"/>
      <c r="I132">
        <f t="shared" ref="I132" si="82">2*I126*I127*I128^3+4*I128</f>
        <v>717044.53515089629</v>
      </c>
      <c r="J132">
        <f t="shared" ref="J132" si="83">I126^2*I128^3</f>
        <v>-2889.215955424087</v>
      </c>
      <c r="K132">
        <f t="shared" ref="K132" si="84">3*I126^2*I127*I128^2+4*I126</f>
        <v>10906.129935116489</v>
      </c>
      <c r="L132" s="5"/>
    </row>
    <row r="133" spans="8:15" x14ac:dyDescent="0.35">
      <c r="H133" s="4"/>
      <c r="L133" s="5"/>
    </row>
    <row r="134" spans="8:15" x14ac:dyDescent="0.35">
      <c r="H134" s="4" t="s">
        <v>6</v>
      </c>
      <c r="I134">
        <f t="shared" ref="I134" si="85">(I130*J131*K132+I131*J132*K130+J130*K131*I132)-(I132*J131*K130+J132*K131*I130+K132*I131*J130)</f>
        <v>5844436194.2740078</v>
      </c>
      <c r="J134" t="str">
        <f t="shared" ref="J134" si="86">IF(I134&lt;&gt;0,"Continuar", "Agregar otros valores")</f>
        <v>Continuar</v>
      </c>
      <c r="L134" s="5"/>
    </row>
    <row r="135" spans="8:15" x14ac:dyDescent="0.35">
      <c r="H135" s="4"/>
      <c r="L135" s="5"/>
    </row>
    <row r="136" spans="8:15" x14ac:dyDescent="0.35">
      <c r="H136" s="4"/>
      <c r="I136" cm="1">
        <f t="array" ref="I136:K138">MINVERSE(I130:K132)</f>
        <v>-6.0986677002542334E-6</v>
      </c>
      <c r="J136">
        <v>5.9307127055741493E-4</v>
      </c>
      <c r="K136">
        <v>1.4967513513738933E-6</v>
      </c>
      <c r="L136" s="5"/>
      <c r="M136">
        <f t="shared" ref="M136" si="87">(J131*K132-J132*K131)/I134</f>
        <v>-6.0986677002542343E-6</v>
      </c>
      <c r="N136">
        <f t="shared" ref="N136" si="88">(J130*K132-J132*K130)/I134</f>
        <v>-5.9307127055741515E-4</v>
      </c>
      <c r="O136">
        <f t="shared" ref="O136" si="89">(J130*K131-J131*K130)/I134</f>
        <v>1.4967513513738933E-6</v>
      </c>
    </row>
    <row r="137" spans="8:15" x14ac:dyDescent="0.35">
      <c r="H137" s="4" t="s">
        <v>9</v>
      </c>
      <c r="I137">
        <v>-1.1748220683389803E-4</v>
      </c>
      <c r="J137">
        <v>-0.29455534559864416</v>
      </c>
      <c r="K137">
        <v>-5.0741887852496229E-5</v>
      </c>
      <c r="L137" s="5"/>
      <c r="M137">
        <f t="shared" ref="M137" si="90">(I131*K132-K131*I132)/I134</f>
        <v>1.17482206833898E-4</v>
      </c>
      <c r="N137">
        <f t="shared" ref="N137" si="91">(I130*K132-I132*K130)/I134</f>
        <v>-0.29455534559864421</v>
      </c>
      <c r="O137">
        <f t="shared" ref="O137" si="92">(I130*K131-I131*K130)/I134</f>
        <v>5.0741887852496236E-5</v>
      </c>
    </row>
    <row r="138" spans="8:15" x14ac:dyDescent="0.35">
      <c r="H138" s="4"/>
      <c r="I138">
        <v>3.6984566511700639E-4</v>
      </c>
      <c r="J138">
        <v>-0.1170252440930248</v>
      </c>
      <c r="K138">
        <v>-2.0157622390530651E-5</v>
      </c>
      <c r="L138" s="5"/>
      <c r="M138">
        <f t="shared" ref="M138" si="93">(I131*J132-I132*J131)/I134</f>
        <v>3.6984566511700644E-4</v>
      </c>
      <c r="N138">
        <f t="shared" ref="N138" si="94">(I130*J132-I132*J130)/I134</f>
        <v>0.11702524409302484</v>
      </c>
      <c r="O138">
        <f t="shared" ref="O138" si="95">(I130*J131-I131*J130)/I134</f>
        <v>-2.0157622390530658E-5</v>
      </c>
    </row>
    <row r="139" spans="8:15" x14ac:dyDescent="0.35">
      <c r="H139" s="4"/>
      <c r="L139" s="5"/>
    </row>
    <row r="140" spans="8:15" x14ac:dyDescent="0.35">
      <c r="H140" s="4" t="s">
        <v>34</v>
      </c>
      <c r="I140">
        <f t="shared" ref="I140" si="96">LN(ABS(2*I126*I127^3))-I127*(I128^2)+33.9206</f>
        <v>-37030.236123479568</v>
      </c>
      <c r="L140" s="5"/>
    </row>
    <row r="141" spans="8:15" x14ac:dyDescent="0.35">
      <c r="H141" s="4" t="s">
        <v>35</v>
      </c>
      <c r="I141">
        <f t="shared" ref="I141" si="97">(I126^2+I127^2)/I128+4*I126*I128-85/6</f>
        <v>-24.391351661966681</v>
      </c>
      <c r="L141" s="5"/>
    </row>
    <row r="142" spans="8:15" x14ac:dyDescent="0.35">
      <c r="H142" s="4" t="s">
        <v>36</v>
      </c>
      <c r="I142">
        <f t="shared" ref="I142" si="98">I126^2*I127*I128^3+4*I126*I128+3552</f>
        <v>-108702.12411848526</v>
      </c>
      <c r="L142" s="5"/>
    </row>
    <row r="143" spans="8:15" x14ac:dyDescent="0.35">
      <c r="H143" s="4"/>
      <c r="L143" s="5"/>
    </row>
    <row r="144" spans="8:15" x14ac:dyDescent="0.35">
      <c r="H144" s="4"/>
      <c r="I144">
        <f t="shared" ref="I144:I146" si="99">I126</f>
        <v>-0.31315619183464516</v>
      </c>
      <c r="J144" t="s">
        <v>16</v>
      </c>
      <c r="K144" cm="1">
        <f t="array" ref="K144:K146">MMULT(I136:K138,I140:I142)</f>
        <v>4.8669243886721614E-2</v>
      </c>
      <c r="L144" s="5"/>
      <c r="M144">
        <f t="shared" ref="M144" si="100">I136*I140+J136*I141+K136*I142</f>
        <v>4.8669243886721614E-2</v>
      </c>
    </row>
    <row r="145" spans="8:13" x14ac:dyDescent="0.35">
      <c r="H145" s="4"/>
      <c r="I145">
        <f t="shared" si="99"/>
        <v>38.866188480788075</v>
      </c>
      <c r="J145" t="s">
        <v>16</v>
      </c>
      <c r="K145">
        <v>17.050747869123672</v>
      </c>
      <c r="L145" s="5"/>
      <c r="M145">
        <f t="shared" ref="M145" si="101">I137*I140+J137*I141+K137* I142</f>
        <v>17.050747869123672</v>
      </c>
    </row>
    <row r="146" spans="8:13" x14ac:dyDescent="0.35">
      <c r="H146" s="4"/>
      <c r="I146">
        <f t="shared" si="99"/>
        <v>-30.885359874938352</v>
      </c>
      <c r="J146" t="s">
        <v>16</v>
      </c>
      <c r="K146">
        <v>-8.6498920554986221</v>
      </c>
      <c r="L146" s="5"/>
      <c r="M146">
        <f t="shared" ref="M146" si="102">I138*I140+J138*I141+K138*I142</f>
        <v>-8.6498920554986221</v>
      </c>
    </row>
    <row r="147" spans="8:13" x14ac:dyDescent="0.35">
      <c r="H147" s="4"/>
      <c r="L147" s="5"/>
    </row>
    <row r="148" spans="8:13" x14ac:dyDescent="0.35">
      <c r="H148" s="4" t="s">
        <v>99</v>
      </c>
      <c r="I148">
        <f t="shared" ref="I148:I150" si="103">I144-K144</f>
        <v>-0.36182543572136677</v>
      </c>
      <c r="L148" s="5"/>
    </row>
    <row r="149" spans="8:13" x14ac:dyDescent="0.35">
      <c r="H149" s="4" t="s">
        <v>100</v>
      </c>
      <c r="I149">
        <f t="shared" si="103"/>
        <v>21.815440611664403</v>
      </c>
      <c r="L149" s="5"/>
    </row>
    <row r="150" spans="8:13" x14ac:dyDescent="0.35">
      <c r="H150" s="4" t="s">
        <v>101</v>
      </c>
      <c r="I150">
        <f t="shared" si="103"/>
        <v>-22.23546781943973</v>
      </c>
      <c r="L150" s="5"/>
    </row>
    <row r="151" spans="8:13" x14ac:dyDescent="0.35">
      <c r="H151" s="4"/>
      <c r="L151" s="5"/>
    </row>
    <row r="152" spans="8:13" x14ac:dyDescent="0.35">
      <c r="H152" s="4" t="s">
        <v>22</v>
      </c>
      <c r="I152">
        <f t="shared" ref="I152:I154" si="104">ABS(I148-I126)</f>
        <v>4.8669243886721614E-2</v>
      </c>
      <c r="L152" s="5"/>
    </row>
    <row r="153" spans="8:13" x14ac:dyDescent="0.35">
      <c r="H153" s="4" t="s">
        <v>24</v>
      </c>
      <c r="I153">
        <f t="shared" si="104"/>
        <v>17.050747869123672</v>
      </c>
      <c r="L153" s="5"/>
    </row>
    <row r="154" spans="8:13" x14ac:dyDescent="0.35">
      <c r="H154" s="7" t="s">
        <v>103</v>
      </c>
      <c r="I154">
        <f t="shared" si="104"/>
        <v>8.6498920554986221</v>
      </c>
      <c r="J154" s="8" t="s">
        <v>25</v>
      </c>
      <c r="K154" s="8"/>
      <c r="L154" s="9">
        <f t="shared" ref="L154" si="105">MAX(I152:I154)</f>
        <v>17.050747869123672</v>
      </c>
      <c r="M154" t="str">
        <f t="shared" ref="M154" si="106">IF(L154&gt;$G$6, "Continúa iterando","Listo. Aquí está la solución")</f>
        <v>Continúa iterando</v>
      </c>
    </row>
    <row r="156" spans="8:13" x14ac:dyDescent="0.35">
      <c r="H156" s="1"/>
      <c r="I156" s="2" t="s">
        <v>0</v>
      </c>
      <c r="J156" s="2">
        <f t="shared" ref="J156" si="107">J125+1</f>
        <v>6</v>
      </c>
      <c r="K156" s="2"/>
      <c r="L156" s="3"/>
    </row>
    <row r="157" spans="8:13" x14ac:dyDescent="0.35">
      <c r="H157" s="4" t="s">
        <v>1</v>
      </c>
      <c r="I157">
        <f t="shared" ref="I157:I159" si="108">I148</f>
        <v>-0.36182543572136677</v>
      </c>
      <c r="L157" s="5"/>
    </row>
    <row r="158" spans="8:13" x14ac:dyDescent="0.35">
      <c r="H158" s="4" t="s">
        <v>93</v>
      </c>
      <c r="I158">
        <f t="shared" si="108"/>
        <v>21.815440611664403</v>
      </c>
      <c r="L158" s="5"/>
    </row>
    <row r="159" spans="8:13" x14ac:dyDescent="0.35">
      <c r="H159" s="4" t="s">
        <v>2</v>
      </c>
      <c r="I159">
        <f t="shared" si="108"/>
        <v>-22.23546781943973</v>
      </c>
      <c r="L159" s="5"/>
    </row>
    <row r="160" spans="8:13" x14ac:dyDescent="0.35">
      <c r="H160" s="4"/>
      <c r="L160" s="5"/>
    </row>
    <row r="161" spans="8:15" x14ac:dyDescent="0.35">
      <c r="H161" s="4"/>
      <c r="I161">
        <f t="shared" ref="I161" si="109">1/I157</f>
        <v>-2.7637636862270689</v>
      </c>
      <c r="J161">
        <f t="shared" ref="J161" si="110">3/I158-I159^2</f>
        <v>-494.27851187185718</v>
      </c>
      <c r="K161">
        <f t="shared" ref="K161" si="111">-2*I158*I159</f>
        <v>970.15305537512484</v>
      </c>
      <c r="L161" s="5"/>
    </row>
    <row r="162" spans="8:15" x14ac:dyDescent="0.35">
      <c r="H162" s="4" t="s">
        <v>26</v>
      </c>
      <c r="I162">
        <f t="shared" ref="I162" si="112">(2*I157/I159)+4*I159</f>
        <v>-88.909326386987161</v>
      </c>
      <c r="J162">
        <f t="shared" ref="J162" si="113">(2*I158/I159)</f>
        <v>-1.9622200700982679</v>
      </c>
      <c r="K162">
        <f t="shared" ref="K162" si="114">-(I158^2+I157^2)/I159^2+4*I157</f>
        <v>-2.4101434362384166</v>
      </c>
      <c r="L162" s="5"/>
    </row>
    <row r="163" spans="8:15" x14ac:dyDescent="0.35">
      <c r="H163" s="4"/>
      <c r="I163">
        <f t="shared" ref="I163" si="115">2*I157*I158*I159^3+4*I159</f>
        <v>173463.96487541735</v>
      </c>
      <c r="J163">
        <f t="shared" ref="J163" si="116">I157^2*I159^3</f>
        <v>-1439.252528109761</v>
      </c>
      <c r="K163">
        <f t="shared" ref="K163" si="117">3*I157^2*I158*I159^2+4*I157</f>
        <v>4234.747993152082</v>
      </c>
      <c r="L163" s="5"/>
    </row>
    <row r="164" spans="8:15" x14ac:dyDescent="0.35">
      <c r="H164" s="4"/>
      <c r="L164" s="5"/>
    </row>
    <row r="165" spans="8:15" x14ac:dyDescent="0.35">
      <c r="H165" s="4" t="s">
        <v>6</v>
      </c>
      <c r="I165">
        <f t="shared" ref="I165" si="118">(I161*J162*K163+I162*J163*K161+J161*K162*I163)-(I163*J162*K161+J163*K162*I161+K163*I162*J161)</f>
        <v>474935968.70693922</v>
      </c>
      <c r="J165" t="str">
        <f t="shared" ref="J165" si="119">IF(I165&lt;&gt;0,"Continuar", "Agregar otros valores")</f>
        <v>Continuar</v>
      </c>
      <c r="L165" s="5"/>
    </row>
    <row r="166" spans="8:15" x14ac:dyDescent="0.35">
      <c r="H166" s="4"/>
      <c r="L166" s="5"/>
    </row>
    <row r="167" spans="8:15" x14ac:dyDescent="0.35">
      <c r="H167" s="4"/>
      <c r="I167" cm="1">
        <f t="array" ref="I167:K169">MINVERSE(I161:K163)</f>
        <v>-2.4799790527031054E-5</v>
      </c>
      <c r="J167">
        <v>1.4672497863295773E-3</v>
      </c>
      <c r="K167">
        <v>6.5165329882513393E-6</v>
      </c>
      <c r="L167" s="5"/>
      <c r="M167">
        <f t="shared" ref="M167" si="120">(J162*K163-J163*K162)/I165</f>
        <v>-2.4799790527031047E-5</v>
      </c>
      <c r="N167">
        <f t="shared" ref="N167" si="121">(J161*K163-J163*K161)/I165</f>
        <v>-1.4672497863295773E-3</v>
      </c>
      <c r="O167">
        <f t="shared" ref="O167" si="122">(J161*K162-J162*K161)/I165</f>
        <v>6.5165329882513393E-6</v>
      </c>
    </row>
    <row r="168" spans="8:15" x14ac:dyDescent="0.35">
      <c r="H168" s="4" t="s">
        <v>9</v>
      </c>
      <c r="I168">
        <v>-8.7515891861684946E-5</v>
      </c>
      <c r="J168">
        <v>-0.35435997787723317</v>
      </c>
      <c r="K168">
        <v>-1.8162935931646804E-4</v>
      </c>
      <c r="L168" s="5"/>
      <c r="M168">
        <f t="shared" ref="M168" si="123">(I162*K163-K162*I163)/I165</f>
        <v>8.7515891861684864E-5</v>
      </c>
      <c r="N168">
        <f t="shared" ref="N168" si="124">(I161*K163-I163*K161)/I165</f>
        <v>-0.35435997787723317</v>
      </c>
      <c r="O168">
        <f t="shared" ref="O168" si="125">(I161*K162-I162*K161)/I165</f>
        <v>1.8162935931646804E-4</v>
      </c>
    </row>
    <row r="169" spans="8:15" x14ac:dyDescent="0.35">
      <c r="H169" s="4"/>
      <c r="I169">
        <v>9.8610650056147101E-4</v>
      </c>
      <c r="J169">
        <v>-0.1805369435575308</v>
      </c>
      <c r="K169">
        <v>-9.2518885325000089E-5</v>
      </c>
      <c r="L169" s="5"/>
      <c r="M169">
        <f t="shared" ref="M169" si="126">(I162*J163-I163*J162)/I165</f>
        <v>9.8610650056147079E-4</v>
      </c>
      <c r="N169">
        <f t="shared" ref="N169" si="127">(I161*J163-I163*J161)/I165</f>
        <v>0.18053694355753078</v>
      </c>
      <c r="O169">
        <f t="shared" ref="O169" si="128">(I161*J162-I162*J161)/I165</f>
        <v>-9.2518885325000089E-5</v>
      </c>
    </row>
    <row r="170" spans="8:15" x14ac:dyDescent="0.35">
      <c r="H170" s="4"/>
      <c r="L170" s="5"/>
    </row>
    <row r="171" spans="8:15" x14ac:dyDescent="0.35">
      <c r="H171" s="4" t="s">
        <v>37</v>
      </c>
      <c r="I171">
        <f t="shared" ref="I171" si="129">LN(ABS(2*I157*I158^3))-I158*(I159^2)+33.9206</f>
        <v>-10743.058513574972</v>
      </c>
      <c r="L171" s="5"/>
    </row>
    <row r="172" spans="8:15" x14ac:dyDescent="0.35">
      <c r="H172" s="4" t="s">
        <v>38</v>
      </c>
      <c r="I172">
        <f t="shared" ref="I172" si="130">(I157^2+I158^2)/I159+4*I157*I159-85/6</f>
        <v>-3.3944708254821894</v>
      </c>
      <c r="L172" s="5"/>
    </row>
    <row r="173" spans="8:15" x14ac:dyDescent="0.35">
      <c r="H173" s="4" t="s">
        <v>39</v>
      </c>
      <c r="I173">
        <f t="shared" ref="I173" si="131">I157^2*I158*I159^3+4*I157*I159+3552</f>
        <v>-27813.746620837395</v>
      </c>
      <c r="L173" s="5"/>
    </row>
    <row r="174" spans="8:15" x14ac:dyDescent="0.35">
      <c r="H174" s="4"/>
      <c r="L174" s="5"/>
    </row>
    <row r="175" spans="8:15" x14ac:dyDescent="0.35">
      <c r="H175" s="4"/>
      <c r="I175">
        <f t="shared" ref="I175:I177" si="132">I157</f>
        <v>-0.36182543572136677</v>
      </c>
      <c r="J175" t="s">
        <v>16</v>
      </c>
      <c r="K175" cm="1">
        <f t="array" ref="K175:K177">MMULT(I167:K169,I171:I173)</f>
        <v>8.0195866781355096E-2</v>
      </c>
      <c r="L175" s="5"/>
      <c r="M175">
        <f t="shared" ref="M175" si="133">I167*I171+J167*I172+K167*I173</f>
        <v>8.0195866781355096E-2</v>
      </c>
    </row>
    <row r="176" spans="8:15" x14ac:dyDescent="0.35">
      <c r="H176" s="4"/>
      <c r="I176">
        <f t="shared" si="132"/>
        <v>21.815440611664403</v>
      </c>
      <c r="J176" t="s">
        <v>16</v>
      </c>
      <c r="K176">
        <v>7.1948459326938368</v>
      </c>
      <c r="L176" s="5"/>
      <c r="M176">
        <f t="shared" ref="M176" si="134">I168*I171+J168*I172+K168* I173</f>
        <v>7.1948459326938368</v>
      </c>
    </row>
    <row r="177" spans="8:13" x14ac:dyDescent="0.35">
      <c r="H177" s="4"/>
      <c r="I177">
        <f t="shared" si="132"/>
        <v>-22.23546781943973</v>
      </c>
      <c r="J177" t="s">
        <v>16</v>
      </c>
      <c r="K177">
        <v>-7.4076756142489071</v>
      </c>
      <c r="L177" s="5"/>
      <c r="M177">
        <f t="shared" ref="M177" si="135">I169*I171+J169*I172+K169*I173</f>
        <v>-7.4076756142489071</v>
      </c>
    </row>
    <row r="178" spans="8:13" x14ac:dyDescent="0.35">
      <c r="H178" s="4"/>
      <c r="L178" s="5"/>
    </row>
    <row r="179" spans="8:13" x14ac:dyDescent="0.35">
      <c r="H179" s="4" t="s">
        <v>99</v>
      </c>
      <c r="I179">
        <f t="shared" ref="I179:I181" si="136">I175-K175</f>
        <v>-0.44202130250272187</v>
      </c>
      <c r="L179" s="5"/>
    </row>
    <row r="180" spans="8:13" x14ac:dyDescent="0.35">
      <c r="H180" s="4" t="s">
        <v>100</v>
      </c>
      <c r="I180">
        <f t="shared" si="136"/>
        <v>14.620594678970566</v>
      </c>
      <c r="L180" s="5"/>
    </row>
    <row r="181" spans="8:13" x14ac:dyDescent="0.35">
      <c r="H181" s="4" t="s">
        <v>101</v>
      </c>
      <c r="I181">
        <f t="shared" si="136"/>
        <v>-14.827792205190823</v>
      </c>
      <c r="L181" s="5"/>
    </row>
    <row r="182" spans="8:13" x14ac:dyDescent="0.35">
      <c r="H182" s="4"/>
      <c r="L182" s="5"/>
    </row>
    <row r="183" spans="8:13" x14ac:dyDescent="0.35">
      <c r="H183" s="4" t="s">
        <v>22</v>
      </c>
      <c r="I183">
        <f t="shared" ref="I183:I185" si="137">ABS(I179-I157)</f>
        <v>8.0195866781355096E-2</v>
      </c>
      <c r="L183" s="5"/>
    </row>
    <row r="184" spans="8:13" x14ac:dyDescent="0.35">
      <c r="H184" s="4" t="s">
        <v>24</v>
      </c>
      <c r="I184">
        <f t="shared" si="137"/>
        <v>7.1948459326938377</v>
      </c>
      <c r="L184" s="5"/>
    </row>
    <row r="185" spans="8:13" x14ac:dyDescent="0.35">
      <c r="H185" s="7" t="s">
        <v>103</v>
      </c>
      <c r="I185">
        <f t="shared" si="137"/>
        <v>7.4076756142489071</v>
      </c>
      <c r="J185" s="8" t="s">
        <v>25</v>
      </c>
      <c r="K185" s="8"/>
      <c r="L185" s="9">
        <f t="shared" ref="L185" si="138">MAX(I183:I185)</f>
        <v>7.4076756142489071</v>
      </c>
      <c r="M185" t="str">
        <f t="shared" ref="M185" si="139">IF(L185&gt;$G$6, "Continúa iterando","Listo. Aquí está la solución")</f>
        <v>Continúa iterando</v>
      </c>
    </row>
    <row r="187" spans="8:13" x14ac:dyDescent="0.35">
      <c r="H187" s="1"/>
      <c r="I187" s="2" t="s">
        <v>0</v>
      </c>
      <c r="J187" s="2">
        <f t="shared" ref="J187" si="140">J156+1</f>
        <v>7</v>
      </c>
      <c r="K187" s="2"/>
      <c r="L187" s="3"/>
    </row>
    <row r="188" spans="8:13" x14ac:dyDescent="0.35">
      <c r="H188" s="4" t="s">
        <v>1</v>
      </c>
      <c r="I188">
        <f t="shared" ref="I188:I190" si="141">I179</f>
        <v>-0.44202130250272187</v>
      </c>
      <c r="L188" s="5"/>
    </row>
    <row r="189" spans="8:13" x14ac:dyDescent="0.35">
      <c r="H189" s="4" t="s">
        <v>93</v>
      </c>
      <c r="I189">
        <f t="shared" si="141"/>
        <v>14.620594678970566</v>
      </c>
      <c r="L189" s="5"/>
    </row>
    <row r="190" spans="8:13" x14ac:dyDescent="0.35">
      <c r="H190" s="4" t="s">
        <v>2</v>
      </c>
      <c r="I190">
        <f t="shared" si="141"/>
        <v>-14.827792205190823</v>
      </c>
      <c r="L190" s="5"/>
    </row>
    <row r="191" spans="8:13" x14ac:dyDescent="0.35">
      <c r="H191" s="4"/>
      <c r="L191" s="5"/>
    </row>
    <row r="192" spans="8:13" x14ac:dyDescent="0.35">
      <c r="H192" s="4"/>
      <c r="I192">
        <f t="shared" ref="I192" si="142">1/I188</f>
        <v>-2.2623344041067845</v>
      </c>
      <c r="J192">
        <f t="shared" ref="J192" si="143">3/I189-I190^2</f>
        <v>-219.65823166815531</v>
      </c>
      <c r="K192">
        <f t="shared" ref="K192" si="144">-2*I189*I190</f>
        <v>433.58227963218837</v>
      </c>
      <c r="L192" s="5"/>
    </row>
    <row r="193" spans="8:15" x14ac:dyDescent="0.35">
      <c r="H193" s="4" t="s">
        <v>26</v>
      </c>
      <c r="I193">
        <f t="shared" ref="I193" si="145">(2*I188/I190)+4*I190</f>
        <v>-59.251548171055511</v>
      </c>
      <c r="J193">
        <f t="shared" ref="J193" si="146">(2*I189/I190)</f>
        <v>-1.972052814963549</v>
      </c>
      <c r="K193">
        <f t="shared" ref="K193" si="147">-(I189^2+I188^2)/I190^2+4*I188</f>
        <v>-2.7412219417301964</v>
      </c>
      <c r="L193" s="5"/>
    </row>
    <row r="194" spans="8:15" x14ac:dyDescent="0.35">
      <c r="H194" s="4"/>
      <c r="I194">
        <f t="shared" ref="I194" si="148">2*I188*I189*I190^3+4*I190</f>
        <v>42078.086117290462</v>
      </c>
      <c r="J194">
        <f t="shared" ref="J194" si="149">I188^2*I190^3</f>
        <v>-636.96544639431079</v>
      </c>
      <c r="K194">
        <f t="shared" ref="K194" si="150">3*I188^2*I189*I190^2+4*I188</f>
        <v>1882.42616718461</v>
      </c>
      <c r="L194" s="5"/>
    </row>
    <row r="195" spans="8:15" x14ac:dyDescent="0.35">
      <c r="H195" s="4"/>
      <c r="L195" s="5"/>
    </row>
    <row r="196" spans="8:15" x14ac:dyDescent="0.35">
      <c r="H196" s="4" t="s">
        <v>6</v>
      </c>
      <c r="I196">
        <f t="shared" ref="I196" si="151">(I192*J193*K194+I193*J194*K192+J192*K193*I194)-(I194*J193*K192+J194*K193*I192+K194*I193*J192)</f>
        <v>53191621.140898511</v>
      </c>
      <c r="J196" t="str">
        <f t="shared" ref="J196" si="152">IF(I196&lt;&gt;0,"Continuar", "Agregar otros valores")</f>
        <v>Continuar</v>
      </c>
      <c r="L196" s="5"/>
    </row>
    <row r="197" spans="8:15" x14ac:dyDescent="0.35">
      <c r="H197" s="4"/>
      <c r="L197" s="5"/>
    </row>
    <row r="198" spans="8:15" x14ac:dyDescent="0.35">
      <c r="H198" s="4"/>
      <c r="I198" cm="1">
        <f t="array" ref="I198:K200">MINVERSE(I192:K194)</f>
        <v>-1.0261592639335202E-4</v>
      </c>
      <c r="J198">
        <v>2.5814868937971882E-3</v>
      </c>
      <c r="K198">
        <v>2.7394899575206991E-5</v>
      </c>
      <c r="L198" s="5"/>
      <c r="M198">
        <f t="shared" ref="M198" si="153">(J193*K194-J194*K193)/I196</f>
        <v>-1.0261592639335201E-4</v>
      </c>
      <c r="N198">
        <f t="shared" ref="N198" si="154">(J192*K194-J194*K192)/I196</f>
        <v>-2.5814868937971886E-3</v>
      </c>
      <c r="O198">
        <f t="shared" ref="O198" si="155">(J192*K193-J193*K192)/I196</f>
        <v>2.7394899575206991E-5</v>
      </c>
    </row>
    <row r="199" spans="8:15" x14ac:dyDescent="0.35">
      <c r="H199" s="4" t="s">
        <v>9</v>
      </c>
      <c r="I199">
        <v>-7.1603536903795483E-5</v>
      </c>
      <c r="J199">
        <v>-0.3430722882169201</v>
      </c>
      <c r="K199">
        <v>-4.830953134589249E-4</v>
      </c>
      <c r="L199" s="5"/>
      <c r="M199">
        <f t="shared" ref="M199" si="156">(I193*K194-K193*I194)/I196</f>
        <v>7.1603536903796255E-5</v>
      </c>
      <c r="N199">
        <f t="shared" ref="N199" si="157">(I192*K194-I194*K192)/I196</f>
        <v>-0.34307228821691998</v>
      </c>
      <c r="O199">
        <f t="shared" ref="O199" si="158">(I192*K193-I193*K192)/I196</f>
        <v>4.8309531345892484E-4</v>
      </c>
    </row>
    <row r="200" spans="8:15" x14ac:dyDescent="0.35">
      <c r="H200" s="4"/>
      <c r="I200">
        <v>2.2695566410061941E-3</v>
      </c>
      <c r="J200">
        <v>-0.17379126296717023</v>
      </c>
      <c r="K200">
        <v>-2.4459921643412417E-4</v>
      </c>
      <c r="L200" s="5"/>
      <c r="M200">
        <f t="shared" ref="M200" si="159">(I193*J194-I194*J193)/I196</f>
        <v>2.2695566410061937E-3</v>
      </c>
      <c r="N200">
        <f t="shared" ref="N200" si="160">(I192*J194-I194*J192)/I196</f>
        <v>0.17379126296717023</v>
      </c>
      <c r="O200">
        <f t="shared" ref="O200" si="161">(I192*J193-I193*J192)/I196</f>
        <v>-2.4459921643412412E-4</v>
      </c>
    </row>
    <row r="201" spans="8:15" x14ac:dyDescent="0.35">
      <c r="H201" s="4"/>
      <c r="L201" s="5"/>
    </row>
    <row r="202" spans="8:15" x14ac:dyDescent="0.35">
      <c r="H202" s="4" t="s">
        <v>40</v>
      </c>
      <c r="I202">
        <f t="shared" ref="I202" si="162">LN(ABS(2*I188*I189^3))-I189*(I190^2)+33.9206</f>
        <v>-3172.6893297536822</v>
      </c>
      <c r="L202" s="5"/>
    </row>
    <row r="203" spans="8:15" x14ac:dyDescent="0.35">
      <c r="H203" s="4" t="s">
        <v>41</v>
      </c>
      <c r="I203">
        <f t="shared" ref="I203" si="163">(I188^2+I189^2)/I190+4*I188*I190-85/6</f>
        <v>-2.3793358167264884</v>
      </c>
      <c r="L203" s="5"/>
    </row>
    <row r="204" spans="8:15" x14ac:dyDescent="0.35">
      <c r="H204" s="4" t="s">
        <v>42</v>
      </c>
      <c r="I204">
        <f t="shared" ref="I204" si="164">I188^2*I189*I190^3+4*I188*I190+3552</f>
        <v>-5734.5968161456567</v>
      </c>
      <c r="L204" s="5"/>
    </row>
    <row r="205" spans="8:15" x14ac:dyDescent="0.35">
      <c r="H205" s="4"/>
      <c r="L205" s="5"/>
    </row>
    <row r="206" spans="8:15" x14ac:dyDescent="0.35">
      <c r="H206" s="4"/>
      <c r="I206">
        <f t="shared" ref="I206:I208" si="165">I188</f>
        <v>-0.44202130250272187</v>
      </c>
      <c r="J206" t="s">
        <v>16</v>
      </c>
      <c r="K206" cm="1">
        <f t="array" ref="K206:K208">MMULT(I198:K200,I202:I204)</f>
        <v>0.16232752662154357</v>
      </c>
      <c r="L206" s="5"/>
      <c r="M206">
        <f t="shared" ref="M206" si="166">I198*I202+J198*I203+K198*I204</f>
        <v>0.16232752662154357</v>
      </c>
    </row>
    <row r="207" spans="8:15" x14ac:dyDescent="0.35">
      <c r="H207" s="4"/>
      <c r="I207">
        <f t="shared" si="165"/>
        <v>14.620594678970566</v>
      </c>
      <c r="J207" t="s">
        <v>16</v>
      </c>
      <c r="K207">
        <v>3.8138168070445655</v>
      </c>
      <c r="L207" s="5"/>
      <c r="M207">
        <f t="shared" ref="M207" si="167">I199*I202+J199*I203+K199* I204</f>
        <v>3.8138168070445655</v>
      </c>
    </row>
    <row r="208" spans="8:15" x14ac:dyDescent="0.35">
      <c r="H208" s="4"/>
      <c r="I208">
        <f t="shared" si="165"/>
        <v>-14.827792205190823</v>
      </c>
      <c r="J208" t="s">
        <v>16</v>
      </c>
      <c r="K208">
        <v>-5.3844124737851899</v>
      </c>
      <c r="L208" s="5"/>
      <c r="M208">
        <f t="shared" ref="M208" si="168">I200*I202+J200*I203+K200*I204</f>
        <v>-5.3844124737851899</v>
      </c>
    </row>
    <row r="209" spans="8:13" x14ac:dyDescent="0.35">
      <c r="H209" s="4"/>
      <c r="L209" s="5"/>
    </row>
    <row r="210" spans="8:13" x14ac:dyDescent="0.35">
      <c r="H210" s="4" t="s">
        <v>99</v>
      </c>
      <c r="I210">
        <f t="shared" ref="I210:I212" si="169">I206-K206</f>
        <v>-0.60434882912426546</v>
      </c>
      <c r="L210" s="5"/>
    </row>
    <row r="211" spans="8:13" x14ac:dyDescent="0.35">
      <c r="H211" s="4" t="s">
        <v>100</v>
      </c>
      <c r="I211">
        <f t="shared" si="169"/>
        <v>10.806777871926</v>
      </c>
      <c r="L211" s="5"/>
    </row>
    <row r="212" spans="8:13" x14ac:dyDescent="0.35">
      <c r="H212" s="4" t="s">
        <v>101</v>
      </c>
      <c r="I212">
        <f t="shared" si="169"/>
        <v>-9.4433797314056331</v>
      </c>
      <c r="L212" s="5"/>
    </row>
    <row r="213" spans="8:13" x14ac:dyDescent="0.35">
      <c r="H213" s="4"/>
      <c r="L213" s="5"/>
    </row>
    <row r="214" spans="8:13" x14ac:dyDescent="0.35">
      <c r="H214" s="4" t="s">
        <v>22</v>
      </c>
      <c r="I214">
        <f t="shared" ref="I214:I216" si="170">ABS(I210-I188)</f>
        <v>0.16232752662154359</v>
      </c>
      <c r="L214" s="5"/>
    </row>
    <row r="215" spans="8:13" x14ac:dyDescent="0.35">
      <c r="H215" s="4" t="s">
        <v>24</v>
      </c>
      <c r="I215">
        <f t="shared" si="170"/>
        <v>3.8138168070445655</v>
      </c>
      <c r="L215" s="5"/>
    </row>
    <row r="216" spans="8:13" x14ac:dyDescent="0.35">
      <c r="H216" s="7" t="s">
        <v>103</v>
      </c>
      <c r="I216">
        <f t="shared" si="170"/>
        <v>5.3844124737851899</v>
      </c>
      <c r="J216" s="8" t="s">
        <v>25</v>
      </c>
      <c r="K216" s="8"/>
      <c r="L216" s="9">
        <f t="shared" ref="L216" si="171">MAX(I214:I216)</f>
        <v>5.3844124737851899</v>
      </c>
      <c r="M216" t="str">
        <f t="shared" ref="M216" si="172">IF(L216&gt;$G$6, "Continúa iterando","Listo. Aquí está la solución")</f>
        <v>Continúa iterando</v>
      </c>
    </row>
    <row r="218" spans="8:13" x14ac:dyDescent="0.35">
      <c r="H218" s="1"/>
      <c r="I218" s="2" t="s">
        <v>0</v>
      </c>
      <c r="J218" s="2">
        <f t="shared" ref="J218" si="173">J187+1</f>
        <v>8</v>
      </c>
      <c r="K218" s="2"/>
      <c r="L218" s="3"/>
    </row>
    <row r="219" spans="8:13" x14ac:dyDescent="0.35">
      <c r="H219" s="4" t="s">
        <v>1</v>
      </c>
      <c r="I219">
        <f t="shared" ref="I219:I221" si="174">I210</f>
        <v>-0.60434882912426546</v>
      </c>
      <c r="L219" s="5"/>
    </row>
    <row r="220" spans="8:13" x14ac:dyDescent="0.35">
      <c r="H220" s="4" t="s">
        <v>93</v>
      </c>
      <c r="I220">
        <f t="shared" si="174"/>
        <v>10.806777871926</v>
      </c>
      <c r="L220" s="5"/>
    </row>
    <row r="221" spans="8:13" x14ac:dyDescent="0.35">
      <c r="H221" s="4" t="s">
        <v>2</v>
      </c>
      <c r="I221">
        <f t="shared" si="174"/>
        <v>-9.4433797314056331</v>
      </c>
      <c r="L221" s="5"/>
    </row>
    <row r="222" spans="8:13" x14ac:dyDescent="0.35">
      <c r="H222" s="4"/>
      <c r="L222" s="5"/>
    </row>
    <row r="223" spans="8:13" x14ac:dyDescent="0.35">
      <c r="H223" s="4"/>
      <c r="I223">
        <f t="shared" ref="I223" si="175">1/I219</f>
        <v>-1.6546735127278309</v>
      </c>
      <c r="J223">
        <f t="shared" ref="J223" si="176">3/I220-I221^2</f>
        <v>-88.89981719239033</v>
      </c>
      <c r="K223">
        <f t="shared" ref="K223" si="177">-2*I220*I221</f>
        <v>204.10501423509777</v>
      </c>
      <c r="L223" s="5"/>
    </row>
    <row r="224" spans="8:13" x14ac:dyDescent="0.35">
      <c r="H224" s="4" t="s">
        <v>26</v>
      </c>
      <c r="I224">
        <f t="shared" ref="I224" si="178">(2*I219/I221)+4*I221</f>
        <v>-37.645524744235459</v>
      </c>
      <c r="J224">
        <f t="shared" ref="J224" si="179">(2*I220/I221)</f>
        <v>-2.2887521585065875</v>
      </c>
      <c r="K224">
        <f t="shared" ref="K224" si="180">-(I220^2+I219^2)/I221^2+4*I219</f>
        <v>-3.7310875548814391</v>
      </c>
      <c r="L224" s="5"/>
    </row>
    <row r="225" spans="8:15" x14ac:dyDescent="0.35">
      <c r="H225" s="4"/>
      <c r="I225">
        <f t="shared" ref="I225" si="181">2*I219*I220*I221^3+4*I221</f>
        <v>10962.317188958174</v>
      </c>
      <c r="J225">
        <f t="shared" ref="J225" si="182">I219^2*I221^3</f>
        <v>-307.57974385872552</v>
      </c>
      <c r="K225">
        <f t="shared" ref="K225" si="183">3*I219^2*I220*I221^2+4*I219</f>
        <v>1053.543308687845</v>
      </c>
      <c r="L225" s="5"/>
    </row>
    <row r="226" spans="8:15" x14ac:dyDescent="0.35">
      <c r="H226" s="4"/>
      <c r="L226" s="5"/>
    </row>
    <row r="227" spans="8:15" x14ac:dyDescent="0.35">
      <c r="H227" s="4" t="s">
        <v>6</v>
      </c>
      <c r="I227">
        <f t="shared" ref="I227" si="184">(I223*J224*K225+I224*J225*K223+J223*K224*I225)-(I225*J224*K223+J225*K224*I223+K225*I224*J223)</f>
        <v>7600472.5973948473</v>
      </c>
      <c r="J227" t="str">
        <f t="shared" ref="J227" si="185">IF(I227&lt;&gt;0,"Continuar", "Agregar otros valores")</f>
        <v>Continuar</v>
      </c>
      <c r="L227" s="5"/>
    </row>
    <row r="228" spans="8:15" x14ac:dyDescent="0.35">
      <c r="H228" s="4"/>
      <c r="L228" s="5"/>
    </row>
    <row r="229" spans="8:15" x14ac:dyDescent="0.35">
      <c r="H229" s="4"/>
      <c r="I229" cm="1">
        <f t="array" ref="I229:K231">MINVERSE(I223:K225)</f>
        <v>-4.6824805045731573E-4</v>
      </c>
      <c r="J229">
        <v>4.0630683358410464E-3</v>
      </c>
      <c r="K229">
        <v>1.0510383179648221E-4</v>
      </c>
      <c r="L229" s="5"/>
      <c r="M229">
        <f t="shared" ref="M229" si="186">(J224*K225-J225*K224)/I227</f>
        <v>-4.6824805045731584E-4</v>
      </c>
      <c r="N229">
        <f t="shared" ref="N229" si="187">(J223*K225-J225*K223)/I227</f>
        <v>-4.0630683358410481E-3</v>
      </c>
      <c r="O229">
        <f t="shared" ref="O229" si="188">(J223*K224-J224*K223)/I227</f>
        <v>1.0510383179648221E-4</v>
      </c>
    </row>
    <row r="230" spans="8:15" x14ac:dyDescent="0.35">
      <c r="H230" s="4" t="s">
        <v>9</v>
      </c>
      <c r="I230">
        <v>-1.6317071394716319E-4</v>
      </c>
      <c r="J230">
        <v>-0.29461420292165474</v>
      </c>
      <c r="K230">
        <v>-1.0117547293304377E-3</v>
      </c>
      <c r="L230" s="5"/>
      <c r="M230">
        <f t="shared" ref="M230" si="189">(I224*K225-K224*I225)/I227</f>
        <v>1.6317071394716199E-4</v>
      </c>
      <c r="N230">
        <f t="shared" ref="N230" si="190">(I223*K225-I225*K223)/I227</f>
        <v>-0.2946142029216548</v>
      </c>
      <c r="O230">
        <f t="shared" ref="O230" si="191">(I223*K224-I224*K223)/I227</f>
        <v>1.011754729330438E-3</v>
      </c>
    </row>
    <row r="231" spans="8:15" x14ac:dyDescent="0.35">
      <c r="H231" s="4"/>
      <c r="I231">
        <v>4.8245720929629933E-3</v>
      </c>
      <c r="J231">
        <v>-0.12828898804171818</v>
      </c>
      <c r="K231">
        <v>-4.3982700910547002E-4</v>
      </c>
      <c r="L231" s="5"/>
      <c r="M231">
        <f t="shared" ref="M231" si="192">(I224*J225-I225*J224)/I227</f>
        <v>4.8245720929629941E-3</v>
      </c>
      <c r="N231">
        <f t="shared" ref="N231" si="193">(I223*J225-I225*J223)/I227</f>
        <v>0.1282889880417182</v>
      </c>
      <c r="O231">
        <f t="shared" ref="O231" si="194">(I223*J224-I224*J223)/I227</f>
        <v>-4.3982700910547012E-4</v>
      </c>
    </row>
    <row r="232" spans="8:15" x14ac:dyDescent="0.35">
      <c r="H232" s="4"/>
      <c r="L232" s="5"/>
    </row>
    <row r="233" spans="8:15" x14ac:dyDescent="0.35">
      <c r="H233" s="4" t="s">
        <v>43</v>
      </c>
      <c r="I233">
        <f t="shared" ref="I233" si="195">LN(ABS(2*I219*I220^3))-I220*(I221^2)+33.9206</f>
        <v>-922.46991323446935</v>
      </c>
      <c r="L233" s="5"/>
    </row>
    <row r="234" spans="8:15" x14ac:dyDescent="0.35">
      <c r="H234" s="4" t="s">
        <v>44</v>
      </c>
      <c r="I234">
        <f t="shared" ref="I234" si="196">(I219^2+I220^2)/I221+4*I219*I221-85/6</f>
        <v>-3.7439793893273325</v>
      </c>
      <c r="L234" s="5"/>
    </row>
    <row r="235" spans="8:15" x14ac:dyDescent="0.35">
      <c r="H235" s="4" t="s">
        <v>45</v>
      </c>
      <c r="I235">
        <f t="shared" ref="I235" si="197">I219^2*I220*I221^3+4*I219*I221+3552</f>
        <v>250.88241214946174</v>
      </c>
      <c r="L235" s="5"/>
    </row>
    <row r="236" spans="8:15" x14ac:dyDescent="0.35">
      <c r="H236" s="4"/>
      <c r="L236" s="5"/>
    </row>
    <row r="237" spans="8:15" x14ac:dyDescent="0.35">
      <c r="H237" s="4"/>
      <c r="I237">
        <f t="shared" ref="I237:I239" si="198">I219</f>
        <v>-0.60434882912426546</v>
      </c>
      <c r="J237" t="s">
        <v>16</v>
      </c>
      <c r="K237" cm="1">
        <f t="array" ref="K237:K239">MMULT(I229:K231,I233:I235)</f>
        <v>0.44310139721800484</v>
      </c>
      <c r="L237" s="5"/>
      <c r="M237">
        <f t="shared" ref="M237" si="199">I229*I233+J229*I234+K229*I235</f>
        <v>0.44310139721800484</v>
      </c>
    </row>
    <row r="238" spans="8:15" x14ac:dyDescent="0.35">
      <c r="H238" s="4"/>
      <c r="I238">
        <f t="shared" si="198"/>
        <v>10.806777871926</v>
      </c>
      <c r="J238" t="s">
        <v>16</v>
      </c>
      <c r="K238">
        <v>0.99971811088097606</v>
      </c>
      <c r="L238" s="5"/>
      <c r="M238">
        <f t="shared" ref="M238" si="200">I230*I233+J230*I234+K230* I235</f>
        <v>0.99971811088097606</v>
      </c>
    </row>
    <row r="239" spans="8:15" x14ac:dyDescent="0.35">
      <c r="H239" s="4"/>
      <c r="I239">
        <f t="shared" si="198"/>
        <v>-9.4433797314056331</v>
      </c>
      <c r="J239" t="s">
        <v>16</v>
      </c>
      <c r="K239">
        <v>-4.0805561338560246</v>
      </c>
      <c r="L239" s="5"/>
      <c r="M239">
        <f t="shared" ref="M239" si="201">I231*I233+J231*I234+K231*I235</f>
        <v>-4.0805561338560246</v>
      </c>
    </row>
    <row r="240" spans="8:15" x14ac:dyDescent="0.35">
      <c r="H240" s="4"/>
      <c r="L240" s="5"/>
    </row>
    <row r="241" spans="8:13" x14ac:dyDescent="0.35">
      <c r="H241" s="4" t="s">
        <v>99</v>
      </c>
      <c r="I241">
        <f t="shared" ref="I241:I243" si="202">I237-K237</f>
        <v>-1.0474502263422703</v>
      </c>
      <c r="L241" s="5"/>
    </row>
    <row r="242" spans="8:13" x14ac:dyDescent="0.35">
      <c r="H242" s="4" t="s">
        <v>100</v>
      </c>
      <c r="I242">
        <f t="shared" si="202"/>
        <v>9.807059761045025</v>
      </c>
      <c r="L242" s="5"/>
    </row>
    <row r="243" spans="8:13" x14ac:dyDescent="0.35">
      <c r="H243" s="4" t="s">
        <v>101</v>
      </c>
      <c r="I243">
        <f t="shared" si="202"/>
        <v>-5.3628235975496086</v>
      </c>
      <c r="L243" s="5"/>
    </row>
    <row r="244" spans="8:13" x14ac:dyDescent="0.35">
      <c r="H244" s="4"/>
      <c r="L244" s="5"/>
    </row>
    <row r="245" spans="8:13" x14ac:dyDescent="0.35">
      <c r="H245" s="4" t="s">
        <v>22</v>
      </c>
      <c r="I245">
        <f t="shared" ref="I245:I247" si="203">ABS(I241-I219)</f>
        <v>0.44310139721800479</v>
      </c>
      <c r="L245" s="5"/>
    </row>
    <row r="246" spans="8:13" x14ac:dyDescent="0.35">
      <c r="H246" s="4" t="s">
        <v>24</v>
      </c>
      <c r="I246">
        <f t="shared" si="203"/>
        <v>0.99971811088097517</v>
      </c>
      <c r="L246" s="5"/>
    </row>
    <row r="247" spans="8:13" x14ac:dyDescent="0.35">
      <c r="H247" s="7" t="s">
        <v>103</v>
      </c>
      <c r="I247">
        <f t="shared" si="203"/>
        <v>4.0805561338560246</v>
      </c>
      <c r="J247" s="8" t="s">
        <v>25</v>
      </c>
      <c r="K247" s="8"/>
      <c r="L247" s="9">
        <f t="shared" ref="L247" si="204">MAX(I245:I247)</f>
        <v>4.0805561338560246</v>
      </c>
      <c r="M247" t="str">
        <f t="shared" ref="M247" si="205">IF(L247&gt;$G$6, "Continúa iterando","Listo. Aquí está la solución")</f>
        <v>Continúa iterando</v>
      </c>
    </row>
    <row r="249" spans="8:13" x14ac:dyDescent="0.35">
      <c r="H249" s="1"/>
      <c r="I249" s="2" t="s">
        <v>0</v>
      </c>
      <c r="J249" s="2">
        <f t="shared" ref="J249" si="206">J218+1</f>
        <v>9</v>
      </c>
      <c r="K249" s="2"/>
      <c r="L249" s="3"/>
    </row>
    <row r="250" spans="8:13" x14ac:dyDescent="0.35">
      <c r="H250" s="4" t="s">
        <v>1</v>
      </c>
      <c r="I250">
        <f t="shared" ref="I250:I252" si="207">I241</f>
        <v>-1.0474502263422703</v>
      </c>
      <c r="L250" s="5"/>
    </row>
    <row r="251" spans="8:13" x14ac:dyDescent="0.35">
      <c r="H251" s="4" t="s">
        <v>93</v>
      </c>
      <c r="I251">
        <f t="shared" si="207"/>
        <v>9.807059761045025</v>
      </c>
      <c r="L251" s="5"/>
    </row>
    <row r="252" spans="8:13" x14ac:dyDescent="0.35">
      <c r="H252" s="4" t="s">
        <v>2</v>
      </c>
      <c r="I252">
        <f t="shared" si="207"/>
        <v>-5.3628235975496086</v>
      </c>
      <c r="L252" s="5"/>
    </row>
    <row r="253" spans="8:13" x14ac:dyDescent="0.35">
      <c r="H253" s="4"/>
      <c r="L253" s="5"/>
    </row>
    <row r="254" spans="8:13" x14ac:dyDescent="0.35">
      <c r="H254" s="4"/>
      <c r="I254">
        <f t="shared" ref="I254" si="208">1/I250</f>
        <v>-0.95469930202987496</v>
      </c>
      <c r="J254">
        <f t="shared" ref="J254" si="209">3/I251-I252^2</f>
        <v>-28.453974856353565</v>
      </c>
      <c r="K254">
        <f t="shared" ref="K254" si="210">-2*I251*I252</f>
        <v>105.18706301822297</v>
      </c>
      <c r="L254" s="5"/>
    </row>
    <row r="255" spans="8:13" x14ac:dyDescent="0.35">
      <c r="H255" s="4" t="s">
        <v>26</v>
      </c>
      <c r="I255">
        <f t="shared" ref="I255" si="211">(2*I250/I252)+4*I252</f>
        <v>-21.060660535741288</v>
      </c>
      <c r="J255">
        <f t="shared" ref="J255" si="212">(2*I251/I252)</f>
        <v>-3.6574239605890022</v>
      </c>
      <c r="K255">
        <f t="shared" ref="K255" si="213">-(I251^2+I250^2)/I252^2+4*I250</f>
        <v>-7.5721371143037288</v>
      </c>
      <c r="L255" s="5"/>
    </row>
    <row r="256" spans="8:13" x14ac:dyDescent="0.35">
      <c r="H256" s="4"/>
      <c r="I256">
        <f t="shared" ref="I256" si="214">2*I250*I251*I252^3+4*I252</f>
        <v>3147.2605518292371</v>
      </c>
      <c r="J256">
        <f t="shared" ref="J256" si="215">I250^2*I252^3</f>
        <v>-169.21829892990817</v>
      </c>
      <c r="K256">
        <f t="shared" ref="K256" si="216">3*I250^2*I251*I252^2+4*I250</f>
        <v>924.16479070916853</v>
      </c>
      <c r="L256" s="5"/>
    </row>
    <row r="257" spans="8:15" x14ac:dyDescent="0.35">
      <c r="H257" s="4"/>
      <c r="L257" s="5"/>
    </row>
    <row r="258" spans="8:15" x14ac:dyDescent="0.35">
      <c r="H258" s="4" t="s">
        <v>6</v>
      </c>
      <c r="I258">
        <f t="shared" ref="I258" si="217">(I254*J255*K256+I255*J256*K254+J254*K255*I256)-(I256*J255*K254+J256*K255*I254+K256*I255*J254)</f>
        <v>1714401.307485996</v>
      </c>
      <c r="J258" t="str">
        <f t="shared" ref="J258" si="218">IF(I258&lt;&gt;0,"Continuar", "Agregar otros valores")</f>
        <v>Continuar</v>
      </c>
      <c r="L258" s="5"/>
    </row>
    <row r="259" spans="8:15" x14ac:dyDescent="0.35">
      <c r="H259" s="4"/>
      <c r="L259" s="5"/>
    </row>
    <row r="260" spans="8:15" x14ac:dyDescent="0.35">
      <c r="H260" s="4"/>
      <c r="I260" cm="1">
        <f t="array" ref="I260:K262">MINVERSE(I254:K256)</f>
        <v>-2.7189705178505942E-3</v>
      </c>
      <c r="J260">
        <v>4.9560075622250982E-3</v>
      </c>
      <c r="K260">
        <v>3.5007619340082449E-4</v>
      </c>
      <c r="L260" s="5"/>
      <c r="M260">
        <f t="shared" ref="M260" si="219">(J255*K256-J256*K255)/I258</f>
        <v>-2.7189705178505942E-3</v>
      </c>
      <c r="N260">
        <f t="shared" ref="N260" si="220">(J254*K256-J256*K254)/I258</f>
        <v>-4.9560075622250991E-3</v>
      </c>
      <c r="O260">
        <f t="shared" ref="O260" si="221">(J254*K255-J255*K254)/I258</f>
        <v>3.5007619340082454E-4</v>
      </c>
    </row>
    <row r="261" spans="8:15" x14ac:dyDescent="0.35">
      <c r="H261" s="4" t="s">
        <v>9</v>
      </c>
      <c r="I261">
        <v>-2.547809242565975E-3</v>
      </c>
      <c r="J261">
        <v>-0.19361475754321958</v>
      </c>
      <c r="K261">
        <v>-1.2963931672774203E-3</v>
      </c>
      <c r="L261" s="5"/>
      <c r="M261">
        <f t="shared" ref="M261" si="222">(I255*K256-K255*I256)/I258</f>
        <v>2.5478092425659724E-3</v>
      </c>
      <c r="N261">
        <f t="shared" ref="N261" si="223">(I254*K256-I256*K254)/I258</f>
        <v>-0.19361475754321958</v>
      </c>
      <c r="O261">
        <f t="shared" ref="O261" si="224">(I254*K255-I255*K254)/I258</f>
        <v>1.2963931672774203E-3</v>
      </c>
    </row>
    <row r="262" spans="8:15" x14ac:dyDescent="0.35">
      <c r="H262" s="4"/>
      <c r="I262">
        <v>8.7929910207434573E-3</v>
      </c>
      <c r="J262">
        <v>-5.2329419493722849E-2</v>
      </c>
      <c r="K262">
        <v>-3.4750776416136466E-4</v>
      </c>
      <c r="L262" s="5"/>
      <c r="M262">
        <f t="shared" ref="M262" si="225">(I255*J256-I256*J255)/I258</f>
        <v>8.7929910207434573E-3</v>
      </c>
      <c r="N262">
        <f t="shared" ref="N262" si="226">(I254*J256-I256*J254)/I258</f>
        <v>5.2329419493722849E-2</v>
      </c>
      <c r="O262">
        <f t="shared" ref="O262" si="227">(I254*J255-I255*J254)/I258</f>
        <v>-3.4750776416136471E-4</v>
      </c>
    </row>
    <row r="263" spans="8:15" x14ac:dyDescent="0.35">
      <c r="H263" s="4"/>
      <c r="L263" s="5"/>
    </row>
    <row r="264" spans="8:15" x14ac:dyDescent="0.35">
      <c r="H264" s="4" t="s">
        <v>46</v>
      </c>
      <c r="I264">
        <f t="shared" ref="I264" si="228">LN(ABS(2*I250*I251^3))-I251*(I252^2)+33.9206</f>
        <v>-240.54041828959075</v>
      </c>
      <c r="L264" s="5"/>
    </row>
    <row r="265" spans="8:15" x14ac:dyDescent="0.35">
      <c r="H265" s="4" t="s">
        <v>47</v>
      </c>
      <c r="I265">
        <f t="shared" ref="I265" si="229">(I250^2+I251^2)/I252+4*I250*I252-85/6</f>
        <v>-9.8363759384398524</v>
      </c>
      <c r="L265" s="5"/>
    </row>
    <row r="266" spans="8:15" x14ac:dyDescent="0.35">
      <c r="H266" s="4" t="s">
        <v>48</v>
      </c>
      <c r="I266">
        <f t="shared" ref="I266" si="230">I250^2*I251*I252^3+4*I250*I252+3552</f>
        <v>1914.9351928963572</v>
      </c>
      <c r="L266" s="5"/>
    </row>
    <row r="267" spans="8:15" x14ac:dyDescent="0.35">
      <c r="H267" s="4"/>
      <c r="L267" s="5"/>
    </row>
    <row r="268" spans="8:15" x14ac:dyDescent="0.35">
      <c r="H268" s="4"/>
      <c r="I268">
        <f t="shared" ref="I268:I270" si="231">I250</f>
        <v>-1.0474502263422703</v>
      </c>
      <c r="J268" t="s">
        <v>16</v>
      </c>
      <c r="K268" cm="1">
        <f t="array" ref="K268:K270">MMULT(I260:K262,I264:I266)</f>
        <v>1.2756463750834803</v>
      </c>
      <c r="L268" s="5"/>
      <c r="M268">
        <f t="shared" ref="M268" si="232">I260*I264+J260*I265+K260*I266</f>
        <v>1.2756463750834803</v>
      </c>
    </row>
    <row r="269" spans="8:15" x14ac:dyDescent="0.35">
      <c r="H269" s="4"/>
      <c r="I269">
        <f t="shared" si="231"/>
        <v>9.807059761045025</v>
      </c>
      <c r="J269" t="s">
        <v>16</v>
      </c>
      <c r="K269">
        <v>3.4809743503989576E-2</v>
      </c>
      <c r="L269" s="5"/>
      <c r="M269">
        <f t="shared" ref="M269" si="233">I261*I264+J261*I265+K261* I266</f>
        <v>3.4809743503989576E-2</v>
      </c>
    </row>
    <row r="270" spans="8:15" x14ac:dyDescent="0.35">
      <c r="H270" s="4"/>
      <c r="I270">
        <f t="shared" si="231"/>
        <v>-5.3628235975496086</v>
      </c>
      <c r="J270" t="s">
        <v>16</v>
      </c>
      <c r="K270">
        <v>-2.2657927427629909</v>
      </c>
      <c r="L270" s="5"/>
      <c r="M270">
        <f t="shared" ref="M270" si="234">I262*I264+J262*I265+K262*I266</f>
        <v>-2.2657927427629909</v>
      </c>
    </row>
    <row r="271" spans="8:15" x14ac:dyDescent="0.35">
      <c r="H271" s="4"/>
      <c r="L271" s="5"/>
    </row>
    <row r="272" spans="8:15" x14ac:dyDescent="0.35">
      <c r="H272" s="4" t="s">
        <v>99</v>
      </c>
      <c r="I272">
        <f t="shared" ref="I272:I274" si="235">I268-K268</f>
        <v>-2.3230966014257506</v>
      </c>
      <c r="L272" s="5"/>
    </row>
    <row r="273" spans="8:13" x14ac:dyDescent="0.35">
      <c r="H273" s="4" t="s">
        <v>100</v>
      </c>
      <c r="I273">
        <f t="shared" si="235"/>
        <v>9.7722500175410349</v>
      </c>
      <c r="L273" s="5"/>
    </row>
    <row r="274" spans="8:13" x14ac:dyDescent="0.35">
      <c r="H274" s="4" t="s">
        <v>101</v>
      </c>
      <c r="I274">
        <f t="shared" si="235"/>
        <v>-3.0970308547866177</v>
      </c>
      <c r="L274" s="5"/>
    </row>
    <row r="275" spans="8:13" x14ac:dyDescent="0.35">
      <c r="H275" s="4"/>
      <c r="L275" s="5"/>
    </row>
    <row r="276" spans="8:13" x14ac:dyDescent="0.35">
      <c r="H276" s="4" t="s">
        <v>22</v>
      </c>
      <c r="I276">
        <f t="shared" ref="I276:I278" si="236">ABS(I272-I250)</f>
        <v>1.2756463750834803</v>
      </c>
      <c r="L276" s="5"/>
    </row>
    <row r="277" spans="8:13" x14ac:dyDescent="0.35">
      <c r="H277" s="4" t="s">
        <v>24</v>
      </c>
      <c r="I277">
        <f t="shared" si="236"/>
        <v>3.480974350399002E-2</v>
      </c>
      <c r="L277" s="5"/>
    </row>
    <row r="278" spans="8:13" x14ac:dyDescent="0.35">
      <c r="H278" s="7" t="s">
        <v>103</v>
      </c>
      <c r="I278">
        <f t="shared" si="236"/>
        <v>2.2657927427629909</v>
      </c>
      <c r="J278" s="8" t="s">
        <v>25</v>
      </c>
      <c r="K278" s="8"/>
      <c r="L278" s="9">
        <f t="shared" ref="L278" si="237">MAX(I276:I278)</f>
        <v>2.2657927427629909</v>
      </c>
      <c r="M278" t="str">
        <f t="shared" ref="M278" si="238">IF(L278&gt;$G$6, "Continúa iterando","Listo. Aquí está la solución")</f>
        <v>Continúa iterando</v>
      </c>
    </row>
    <row r="280" spans="8:13" x14ac:dyDescent="0.35">
      <c r="H280" s="1"/>
      <c r="I280" s="2" t="s">
        <v>0</v>
      </c>
      <c r="J280" s="2">
        <f t="shared" ref="J280" si="239">J249+1</f>
        <v>10</v>
      </c>
      <c r="K280" s="2"/>
      <c r="L280" s="3"/>
    </row>
    <row r="281" spans="8:13" x14ac:dyDescent="0.35">
      <c r="H281" s="4" t="s">
        <v>1</v>
      </c>
      <c r="I281">
        <f t="shared" ref="I281:I283" si="240">I272</f>
        <v>-2.3230966014257506</v>
      </c>
      <c r="L281" s="5"/>
    </row>
    <row r="282" spans="8:13" x14ac:dyDescent="0.35">
      <c r="H282" s="4" t="s">
        <v>93</v>
      </c>
      <c r="I282">
        <f t="shared" si="240"/>
        <v>9.7722500175410349</v>
      </c>
      <c r="L282" s="5"/>
    </row>
    <row r="283" spans="8:13" x14ac:dyDescent="0.35">
      <c r="H283" s="4" t="s">
        <v>2</v>
      </c>
      <c r="I283">
        <f t="shared" si="240"/>
        <v>-3.0970308547866177</v>
      </c>
      <c r="L283" s="5"/>
    </row>
    <row r="284" spans="8:13" x14ac:dyDescent="0.35">
      <c r="H284" s="4"/>
      <c r="L284" s="5"/>
    </row>
    <row r="285" spans="8:13" x14ac:dyDescent="0.35">
      <c r="H285" s="4"/>
      <c r="I285">
        <f t="shared" ref="I285" si="241">1/I281</f>
        <v>-0.4304599298136253</v>
      </c>
      <c r="J285">
        <f t="shared" ref="J285" si="242">3/I282-I283^2</f>
        <v>-9.284608379245622</v>
      </c>
      <c r="K285">
        <f t="shared" ref="K285" si="243">-2*I282*I283</f>
        <v>60.529919650027303</v>
      </c>
      <c r="L285" s="5"/>
    </row>
    <row r="286" spans="8:13" x14ac:dyDescent="0.35">
      <c r="H286" s="4" t="s">
        <v>26</v>
      </c>
      <c r="I286">
        <f t="shared" ref="I286" si="244">(2*I281/I283)+4*I283</f>
        <v>-10.887914534991967</v>
      </c>
      <c r="J286">
        <f t="shared" ref="J286" si="245">(2*I282/I283)</f>
        <v>-6.3107217691664443</v>
      </c>
      <c r="K286">
        <f t="shared" ref="K286" si="246">-(I282^2+I281^2)/I283^2+4*I281</f>
        <v>-19.811345391684846</v>
      </c>
      <c r="L286" s="5"/>
    </row>
    <row r="287" spans="8:13" x14ac:dyDescent="0.35">
      <c r="H287" s="4"/>
      <c r="I287">
        <f t="shared" ref="I287" si="247">2*I281*I282*I283^3+4*I283</f>
        <v>1336.3524772630087</v>
      </c>
      <c r="J287">
        <f t="shared" ref="J287" si="248">I281^2*I283^3</f>
        <v>-160.31388370260163</v>
      </c>
      <c r="K287">
        <f t="shared" ref="K287" si="249">3*I281^2*I282*I283^2+4*I281</f>
        <v>1508.252087266736</v>
      </c>
      <c r="L287" s="5"/>
    </row>
    <row r="288" spans="8:13" x14ac:dyDescent="0.35">
      <c r="H288" s="4"/>
      <c r="L288" s="5"/>
    </row>
    <row r="289" spans="8:15" x14ac:dyDescent="0.35">
      <c r="H289" s="4" t="s">
        <v>6</v>
      </c>
      <c r="I289">
        <f t="shared" ref="I289" si="250">(I285*J286*K287+I286*J287*K285+J285*K286*I287)-(I287*J286*K285+J287*K286*I285+K287*I286*J285)</f>
        <v>714928.47370593157</v>
      </c>
      <c r="J289" t="str">
        <f t="shared" ref="J289" si="251">IF(I289&lt;&gt;0,"Continuar", "Agregar otros valores")</f>
        <v>Continuar</v>
      </c>
      <c r="L289" s="5"/>
    </row>
    <row r="290" spans="8:15" x14ac:dyDescent="0.35">
      <c r="H290" s="4"/>
      <c r="L290" s="5"/>
    </row>
    <row r="291" spans="8:15" x14ac:dyDescent="0.35">
      <c r="H291" s="4"/>
      <c r="I291" cm="1">
        <f t="array" ref="I291:K293">MINVERSE(I285:K287)</f>
        <v>-1.7755892328385571E-2</v>
      </c>
      <c r="J291">
        <v>6.014228872240626E-3</v>
      </c>
      <c r="K291">
        <v>7.9158697109309704E-4</v>
      </c>
      <c r="L291" s="5"/>
      <c r="M291">
        <f t="shared" ref="M291" si="252">(J286*K287-J287*K286)/I289</f>
        <v>-1.7755892328385571E-2</v>
      </c>
      <c r="N291">
        <f t="shared" ref="N291" si="253">(J285*K287-J287*K285)/I289</f>
        <v>-6.0142288722406269E-3</v>
      </c>
      <c r="O291">
        <f t="shared" ref="O291" si="254">(J285*K286-J286*K285)/I289</f>
        <v>7.9158697109309704E-4</v>
      </c>
    </row>
    <row r="292" spans="8:15" x14ac:dyDescent="0.35">
      <c r="H292" s="4" t="s">
        <v>9</v>
      </c>
      <c r="I292">
        <v>-1.406185519034567E-2</v>
      </c>
      <c r="J292">
        <v>-0.1140513396225562</v>
      </c>
      <c r="K292">
        <v>-9.3376135775623899E-4</v>
      </c>
      <c r="L292" s="5"/>
      <c r="M292">
        <f t="shared" ref="M292" si="255">(I286*K287-K286*I287)/I289</f>
        <v>1.406185519034568E-2</v>
      </c>
      <c r="N292">
        <f t="shared" ref="N292" si="256">(I285*K287-I287*K285)/I289</f>
        <v>-0.1140513396225562</v>
      </c>
      <c r="O292">
        <f t="shared" ref="O292" si="257">(I285*K286-I286*K285)/I289</f>
        <v>9.337613577562391E-4</v>
      </c>
    </row>
    <row r="293" spans="8:15" x14ac:dyDescent="0.35">
      <c r="H293" s="4"/>
      <c r="I293">
        <v>1.4237553697233996E-2</v>
      </c>
      <c r="J293">
        <v>-1.7451421463849065E-2</v>
      </c>
      <c r="K293">
        <v>-1.3759909318527359E-4</v>
      </c>
      <c r="L293" s="5"/>
      <c r="M293">
        <f t="shared" ref="M293" si="258">(I286*J287-I287*J286)/I289</f>
        <v>1.4237553697233995E-2</v>
      </c>
      <c r="N293">
        <f t="shared" ref="N293" si="259">(I285*J287-I287*J285)/I289</f>
        <v>1.7451421463849065E-2</v>
      </c>
      <c r="O293">
        <f t="shared" ref="O293" si="260">(I285*J286-I286*J285)/I289</f>
        <v>-1.3759909318527362E-4</v>
      </c>
    </row>
    <row r="294" spans="8:15" x14ac:dyDescent="0.35">
      <c r="H294" s="4"/>
      <c r="L294" s="5"/>
    </row>
    <row r="295" spans="8:15" x14ac:dyDescent="0.35">
      <c r="H295" s="4" t="s">
        <v>49</v>
      </c>
      <c r="I295">
        <f t="shared" ref="I295" si="261">LN(ABS(2*I281*I282^3))-I282*(I283^2)+33.9206</f>
        <v>-51.436225964201533</v>
      </c>
      <c r="L295" s="5"/>
    </row>
    <row r="296" spans="8:15" x14ac:dyDescent="0.35">
      <c r="H296" s="4" t="s">
        <v>50</v>
      </c>
      <c r="I296">
        <f t="shared" ref="I296" si="262">(I281^2+I282^2)/I283+4*I281*I283-85/6</f>
        <v>-17.965399793425462</v>
      </c>
      <c r="L296" s="5"/>
    </row>
    <row r="297" spans="8:15" x14ac:dyDescent="0.35">
      <c r="H297" s="4" t="s">
        <v>51</v>
      </c>
      <c r="I297">
        <f t="shared" ref="I297" si="263">I281^2*I282*I283^3+4*I281*I283+3552</f>
        <v>2014.1514545882417</v>
      </c>
      <c r="L297" s="5"/>
    </row>
    <row r="298" spans="8:15" x14ac:dyDescent="0.35">
      <c r="H298" s="4"/>
      <c r="L298" s="5"/>
    </row>
    <row r="299" spans="8:15" x14ac:dyDescent="0.35">
      <c r="H299" s="4"/>
      <c r="I299">
        <f t="shared" ref="I299:I301" si="264">I281</f>
        <v>-2.3230966014257506</v>
      </c>
      <c r="J299" t="s">
        <v>16</v>
      </c>
      <c r="K299" cm="1">
        <f t="array" ref="K299:K301">MMULT(I291:K293,I295:I297)</f>
        <v>2.3996241131201694</v>
      </c>
      <c r="L299" s="5"/>
      <c r="M299">
        <f t="shared" ref="M299" si="265">I291*I295+J291*I296+K291*I297</f>
        <v>2.3996241131201694</v>
      </c>
    </row>
    <row r="300" spans="8:15" x14ac:dyDescent="0.35">
      <c r="H300" s="4"/>
      <c r="I300">
        <f t="shared" si="264"/>
        <v>9.7722500175410349</v>
      </c>
      <c r="J300" t="s">
        <v>16</v>
      </c>
      <c r="K300">
        <v>0.89152987737844791</v>
      </c>
      <c r="L300" s="5"/>
      <c r="M300">
        <f t="shared" ref="M300" si="266">I292*I295+J292*I296+K292* I297</f>
        <v>0.89152987737844791</v>
      </c>
    </row>
    <row r="301" spans="8:15" x14ac:dyDescent="0.35">
      <c r="H301" s="4"/>
      <c r="I301">
        <f t="shared" si="264"/>
        <v>-3.0970308547866177</v>
      </c>
      <c r="J301" t="s">
        <v>16</v>
      </c>
      <c r="K301">
        <v>-0.69594967927590801</v>
      </c>
      <c r="L301" s="5"/>
      <c r="M301">
        <f t="shared" ref="M301" si="267">I293*I295+J293*I296+K293*I297</f>
        <v>-0.69594967927590801</v>
      </c>
    </row>
    <row r="302" spans="8:15" x14ac:dyDescent="0.35">
      <c r="H302" s="4"/>
      <c r="L302" s="5"/>
    </row>
    <row r="303" spans="8:15" x14ac:dyDescent="0.35">
      <c r="H303" s="4" t="s">
        <v>99</v>
      </c>
      <c r="I303">
        <f t="shared" ref="I303:I305" si="268">I299-K299</f>
        <v>-4.72272071454592</v>
      </c>
      <c r="L303" s="5"/>
    </row>
    <row r="304" spans="8:15" x14ac:dyDescent="0.35">
      <c r="H304" s="4" t="s">
        <v>100</v>
      </c>
      <c r="I304">
        <f t="shared" si="268"/>
        <v>8.8807201401625875</v>
      </c>
      <c r="L304" s="5"/>
    </row>
    <row r="305" spans="8:13" x14ac:dyDescent="0.35">
      <c r="H305" s="4" t="s">
        <v>101</v>
      </c>
      <c r="I305">
        <f t="shared" si="268"/>
        <v>-2.4010811755107095</v>
      </c>
      <c r="L305" s="5"/>
    </row>
    <row r="306" spans="8:13" x14ac:dyDescent="0.35">
      <c r="H306" s="4"/>
      <c r="L306" s="5"/>
    </row>
    <row r="307" spans="8:13" x14ac:dyDescent="0.35">
      <c r="H307" s="4" t="s">
        <v>22</v>
      </c>
      <c r="I307">
        <f t="shared" ref="I307:I309" si="269">ABS(I303-I281)</f>
        <v>2.3996241131201694</v>
      </c>
      <c r="L307" s="5"/>
    </row>
    <row r="308" spans="8:13" x14ac:dyDescent="0.35">
      <c r="H308" s="4" t="s">
        <v>24</v>
      </c>
      <c r="I308">
        <f t="shared" si="269"/>
        <v>0.89152987737844747</v>
      </c>
      <c r="L308" s="5"/>
    </row>
    <row r="309" spans="8:13" x14ac:dyDescent="0.35">
      <c r="H309" s="7" t="s">
        <v>103</v>
      </c>
      <c r="I309">
        <f t="shared" si="269"/>
        <v>0.69594967927590812</v>
      </c>
      <c r="J309" s="8" t="s">
        <v>25</v>
      </c>
      <c r="K309" s="8"/>
      <c r="L309" s="9">
        <f t="shared" ref="L309" si="270">MAX(I307:I309)</f>
        <v>2.3996241131201694</v>
      </c>
      <c r="M309" t="str">
        <f t="shared" ref="M309" si="271">IF(L309&gt;$G$6, "Continúa iterando","Listo. Aquí está la solución")</f>
        <v>Continúa iterando</v>
      </c>
    </row>
    <row r="311" spans="8:13" x14ac:dyDescent="0.35">
      <c r="H311" s="1"/>
      <c r="I311" s="2" t="s">
        <v>0</v>
      </c>
      <c r="J311" s="2">
        <f t="shared" ref="J311" si="272">J280+1</f>
        <v>11</v>
      </c>
      <c r="K311" s="2"/>
      <c r="L311" s="3"/>
    </row>
    <row r="312" spans="8:13" x14ac:dyDescent="0.35">
      <c r="H312" s="4" t="s">
        <v>1</v>
      </c>
      <c r="I312">
        <f t="shared" ref="I312:I314" si="273">I303</f>
        <v>-4.72272071454592</v>
      </c>
      <c r="L312" s="5"/>
    </row>
    <row r="313" spans="8:13" x14ac:dyDescent="0.35">
      <c r="H313" s="4" t="s">
        <v>93</v>
      </c>
      <c r="I313">
        <f t="shared" si="273"/>
        <v>8.8807201401625875</v>
      </c>
      <c r="L313" s="5"/>
    </row>
    <row r="314" spans="8:13" x14ac:dyDescent="0.35">
      <c r="H314" s="4" t="s">
        <v>2</v>
      </c>
      <c r="I314">
        <f t="shared" si="273"/>
        <v>-2.4010811755107095</v>
      </c>
      <c r="L314" s="5"/>
    </row>
    <row r="315" spans="8:13" x14ac:dyDescent="0.35">
      <c r="H315" s="4"/>
      <c r="L315" s="5"/>
    </row>
    <row r="316" spans="8:13" x14ac:dyDescent="0.35">
      <c r="H316" s="4"/>
      <c r="I316">
        <f t="shared" ref="I316" si="274">1/I312</f>
        <v>-0.21174235370726299</v>
      </c>
      <c r="J316">
        <f t="shared" ref="J316" si="275">3/I313-I314^2</f>
        <v>-5.4273803689219546</v>
      </c>
      <c r="K316">
        <f t="shared" ref="K316" si="276">-2*I313*I314</f>
        <v>42.646659907046434</v>
      </c>
      <c r="L316" s="5"/>
    </row>
    <row r="317" spans="8:13" x14ac:dyDescent="0.35">
      <c r="H317" s="4" t="s">
        <v>26</v>
      </c>
      <c r="I317">
        <f t="shared" ref="I317" si="277">(2*I312/I314)+4*I314</f>
        <v>-5.6704962561624956</v>
      </c>
      <c r="J317">
        <f t="shared" ref="J317" si="278">(2*I313/I314)</f>
        <v>-7.3972677231736323</v>
      </c>
      <c r="K317">
        <f t="shared" ref="K317" si="279">-(I313^2+I312^2)/I314^2+4*I312</f>
        <v>-36.439526860664621</v>
      </c>
      <c r="L317" s="5"/>
    </row>
    <row r="318" spans="8:13" x14ac:dyDescent="0.35">
      <c r="H318" s="4"/>
      <c r="I318">
        <f t="shared" ref="I318" si="280">2*I312*I313*I314^3+4*I314</f>
        <v>1151.5527491093344</v>
      </c>
      <c r="J318">
        <f t="shared" ref="J318" si="281">I312^2*I314^3</f>
        <v>-308.7486419333398</v>
      </c>
      <c r="K318">
        <f t="shared" ref="K318" si="282">3*I312^2*I313*I314^2+4*I312</f>
        <v>3406.9536624625971</v>
      </c>
      <c r="L318" s="5"/>
    </row>
    <row r="319" spans="8:13" x14ac:dyDescent="0.35">
      <c r="H319" s="4"/>
      <c r="L319" s="5"/>
    </row>
    <row r="320" spans="8:13" x14ac:dyDescent="0.35">
      <c r="H320" s="4" t="s">
        <v>6</v>
      </c>
      <c r="I320">
        <f t="shared" ref="I320" si="283">(I316*J317*K318+I317*J318*K316+J316*K317*I318)-(I318*J317*K316+J318*K317*I316+K318*I317*J316)</f>
        <v>568553.23878367397</v>
      </c>
      <c r="J320" t="str">
        <f t="shared" ref="J320" si="284">IF(I320&lt;&gt;0,"Continuar", "Agregar otros valores")</f>
        <v>Continuar</v>
      </c>
      <c r="L320" s="5"/>
    </row>
    <row r="321" spans="8:15" x14ac:dyDescent="0.35">
      <c r="H321" s="4"/>
      <c r="L321" s="5"/>
    </row>
    <row r="322" spans="8:15" x14ac:dyDescent="0.35">
      <c r="H322" s="4"/>
      <c r="I322" cm="1">
        <f t="array" ref="I322:K324">MINVERSE(I316:K318)</f>
        <v>-6.4115020909196102E-2</v>
      </c>
      <c r="J322">
        <v>9.3636527470530497E-3</v>
      </c>
      <c r="K322">
        <v>9.02712179893523E-4</v>
      </c>
      <c r="L322" s="5"/>
      <c r="M322">
        <f t="shared" ref="M322" si="285">(J317*K318-J318*K317)/I320</f>
        <v>-6.4115020909196102E-2</v>
      </c>
      <c r="N322">
        <f t="shared" ref="N322" si="286">(J316*K318-J318*K316)/I320</f>
        <v>-9.3636527470530515E-3</v>
      </c>
      <c r="O322">
        <f t="shared" ref="O322" si="287">(J316*K317-J317*K316)/I320</f>
        <v>9.0271217989352321E-4</v>
      </c>
    </row>
    <row r="323" spans="8:15" x14ac:dyDescent="0.35">
      <c r="H323" s="4" t="s">
        <v>9</v>
      </c>
      <c r="I323">
        <v>-3.9825504104363758E-2</v>
      </c>
      <c r="J323">
        <v>-8.7645749675716159E-2</v>
      </c>
      <c r="K323">
        <v>-4.3890967371860453E-4</v>
      </c>
      <c r="L323" s="5"/>
      <c r="M323">
        <f t="shared" ref="M323" si="288">(I317*K318-K317*I318)/I320</f>
        <v>3.9825504104363758E-2</v>
      </c>
      <c r="N323">
        <f t="shared" ref="N323" si="289">(I316*K318-I318*K316)/I320</f>
        <v>-8.7645749675716159E-2</v>
      </c>
      <c r="O323">
        <f t="shared" ref="O323" si="290">(I316*K317-I317*K316)/I320</f>
        <v>4.3890967371860453E-4</v>
      </c>
    </row>
    <row r="324" spans="8:15" x14ac:dyDescent="0.35">
      <c r="H324" s="4"/>
      <c r="I324">
        <v>1.8061812509705608E-2</v>
      </c>
      <c r="J324">
        <v>-1.1107649236070697E-2</v>
      </c>
      <c r="K324">
        <v>-5.1375356240206112E-5</v>
      </c>
      <c r="L324" s="5"/>
      <c r="M324">
        <f t="shared" ref="M324" si="291">(I317*J318-I318*J317)/I320</f>
        <v>1.8061812509705608E-2</v>
      </c>
      <c r="N324">
        <f t="shared" ref="N324" si="292">(I316*J318-I318*J316)/I320</f>
        <v>1.1107649236070697E-2</v>
      </c>
      <c r="O324">
        <f t="shared" ref="O324" si="293">(I316*J317-I317*J316)/I320</f>
        <v>-5.1375356240206105E-5</v>
      </c>
    </row>
    <row r="325" spans="8:15" x14ac:dyDescent="0.35">
      <c r="H325" s="4"/>
      <c r="L325" s="5"/>
    </row>
    <row r="326" spans="8:15" x14ac:dyDescent="0.35">
      <c r="H326" s="4" t="s">
        <v>52</v>
      </c>
      <c r="I326">
        <f t="shared" ref="I326" si="294">LN(ABS(2*I312*I313^3))-I313*(I314^2)+33.9206</f>
        <v>-8.4812659622020519</v>
      </c>
      <c r="L326" s="5"/>
    </row>
    <row r="327" spans="8:15" x14ac:dyDescent="0.35">
      <c r="H327" s="4" t="s">
        <v>53</v>
      </c>
      <c r="I327">
        <f t="shared" ref="I327" si="295">(I312^2+I313^2)/I314+4*I312*I314-85/6</f>
        <v>-10.943842217199782</v>
      </c>
      <c r="L327" s="5"/>
    </row>
    <row r="328" spans="8:15" x14ac:dyDescent="0.35">
      <c r="H328" s="4" t="s">
        <v>54</v>
      </c>
      <c r="I328">
        <f t="shared" ref="I328" si="296">I312^2*I313*I314^3+4*I312*I314+3552</f>
        <v>855.44826055430485</v>
      </c>
      <c r="L328" s="5"/>
    </row>
    <row r="329" spans="8:15" x14ac:dyDescent="0.35">
      <c r="H329" s="4"/>
      <c r="L329" s="5"/>
    </row>
    <row r="330" spans="8:15" x14ac:dyDescent="0.35">
      <c r="H330" s="4"/>
      <c r="I330">
        <f t="shared" ref="I330:I332" si="297">I312</f>
        <v>-4.72272071454592</v>
      </c>
      <c r="J330" t="s">
        <v>16</v>
      </c>
      <c r="K330" cm="1">
        <f t="array" ref="K330:K332">MMULT(I322:K324,I326:I328)</f>
        <v>1.2135257703337388</v>
      </c>
      <c r="L330" s="5"/>
      <c r="M330">
        <f t="shared" ref="M330" si="298">I322*I326+J322*I327+K322*I328</f>
        <v>1.2135257703337388</v>
      </c>
    </row>
    <row r="331" spans="8:15" x14ac:dyDescent="0.35">
      <c r="H331" s="4"/>
      <c r="I331">
        <f t="shared" si="297"/>
        <v>8.8807201401625875</v>
      </c>
      <c r="J331" t="s">
        <v>16</v>
      </c>
      <c r="K331">
        <v>0.92148743092406726</v>
      </c>
      <c r="L331" s="5"/>
      <c r="M331">
        <f t="shared" ref="M331" si="299">I323*I326+J323*I327+K323* I328</f>
        <v>0.92148743092406726</v>
      </c>
    </row>
    <row r="332" spans="8:15" x14ac:dyDescent="0.35">
      <c r="H332" s="4"/>
      <c r="I332">
        <f t="shared" si="297"/>
        <v>-2.4010811755107095</v>
      </c>
      <c r="J332" t="s">
        <v>16</v>
      </c>
      <c r="K332">
        <v>-7.557563414172605E-2</v>
      </c>
      <c r="L332" s="5"/>
      <c r="M332">
        <f t="shared" ref="M332" si="300">I324*I326+J324*I327+K324*I328</f>
        <v>-7.557563414172605E-2</v>
      </c>
    </row>
    <row r="333" spans="8:15" x14ac:dyDescent="0.35">
      <c r="H333" s="4"/>
      <c r="L333" s="5"/>
    </row>
    <row r="334" spans="8:15" x14ac:dyDescent="0.35">
      <c r="H334" s="4" t="s">
        <v>99</v>
      </c>
      <c r="I334">
        <f t="shared" ref="I334:I336" si="301">I330-K330</f>
        <v>-5.9362464848796588</v>
      </c>
      <c r="L334" s="5"/>
    </row>
    <row r="335" spans="8:15" x14ac:dyDescent="0.35">
      <c r="H335" s="4" t="s">
        <v>100</v>
      </c>
      <c r="I335">
        <f t="shared" si="301"/>
        <v>7.9592327092385204</v>
      </c>
      <c r="L335" s="5"/>
    </row>
    <row r="336" spans="8:15" x14ac:dyDescent="0.35">
      <c r="H336" s="4" t="s">
        <v>101</v>
      </c>
      <c r="I336">
        <f t="shared" si="301"/>
        <v>-2.3255055413689836</v>
      </c>
      <c r="L336" s="5"/>
    </row>
    <row r="337" spans="8:13" x14ac:dyDescent="0.35">
      <c r="H337" s="4"/>
      <c r="L337" s="5"/>
    </row>
    <row r="338" spans="8:13" x14ac:dyDescent="0.35">
      <c r="H338" s="4" t="s">
        <v>22</v>
      </c>
      <c r="I338">
        <f t="shared" ref="I338:I340" si="302">ABS(I334-I312)</f>
        <v>1.2135257703337388</v>
      </c>
      <c r="L338" s="5"/>
    </row>
    <row r="339" spans="8:13" x14ac:dyDescent="0.35">
      <c r="H339" s="4" t="s">
        <v>24</v>
      </c>
      <c r="I339">
        <f t="shared" si="302"/>
        <v>0.92148743092406704</v>
      </c>
      <c r="L339" s="5"/>
    </row>
    <row r="340" spans="8:13" x14ac:dyDescent="0.35">
      <c r="H340" s="7" t="s">
        <v>103</v>
      </c>
      <c r="I340">
        <f t="shared" si="302"/>
        <v>7.5575634141725967E-2</v>
      </c>
      <c r="J340" s="8" t="s">
        <v>25</v>
      </c>
      <c r="K340" s="8"/>
      <c r="L340" s="9">
        <f t="shared" ref="L340" si="303">MAX(I338:I340)</f>
        <v>1.2135257703337388</v>
      </c>
      <c r="M340" t="str">
        <f t="shared" ref="M340" si="304">IF(L340&gt;$G$6, "Continúa iterando","Listo. Aquí está la solución")</f>
        <v>Continúa iterando</v>
      </c>
    </row>
    <row r="342" spans="8:13" x14ac:dyDescent="0.35">
      <c r="H342" s="1"/>
      <c r="I342" s="2" t="s">
        <v>0</v>
      </c>
      <c r="J342" s="2">
        <f t="shared" ref="J342" si="305">J311+1</f>
        <v>12</v>
      </c>
      <c r="K342" s="2"/>
      <c r="L342" s="3"/>
    </row>
    <row r="343" spans="8:13" x14ac:dyDescent="0.35">
      <c r="H343" s="4" t="s">
        <v>1</v>
      </c>
      <c r="I343">
        <f t="shared" ref="I343:I345" si="306">I334</f>
        <v>-5.9362464848796588</v>
      </c>
      <c r="L343" s="5"/>
    </row>
    <row r="344" spans="8:13" x14ac:dyDescent="0.35">
      <c r="H344" s="4" t="s">
        <v>93</v>
      </c>
      <c r="I344">
        <f t="shared" si="306"/>
        <v>7.9592327092385204</v>
      </c>
      <c r="L344" s="5"/>
    </row>
    <row r="345" spans="8:13" x14ac:dyDescent="0.35">
      <c r="H345" s="4" t="s">
        <v>2</v>
      </c>
      <c r="I345">
        <f t="shared" si="306"/>
        <v>-2.3255055413689836</v>
      </c>
      <c r="L345" s="5"/>
    </row>
    <row r="346" spans="8:13" x14ac:dyDescent="0.35">
      <c r="H346" s="4"/>
      <c r="L346" s="5"/>
    </row>
    <row r="347" spans="8:13" x14ac:dyDescent="0.35">
      <c r="H347" s="4"/>
      <c r="I347">
        <f t="shared" ref="I347" si="307">1/I343</f>
        <v>-0.16845661691223934</v>
      </c>
      <c r="J347">
        <f t="shared" ref="J347" si="308">3/I344-I345^2</f>
        <v>-5.0310552681874814</v>
      </c>
      <c r="K347">
        <f t="shared" ref="K347" si="309">-2*I344*I345</f>
        <v>37.018479540758896</v>
      </c>
      <c r="L347" s="5"/>
    </row>
    <row r="348" spans="8:13" x14ac:dyDescent="0.35">
      <c r="H348" s="4" t="s">
        <v>26</v>
      </c>
      <c r="I348">
        <f t="shared" ref="I348" si="310">(2*I343/I345)+4*I345</f>
        <v>-4.1966836665746614</v>
      </c>
      <c r="J348">
        <f t="shared" ref="J348" si="311">(2*I344/I345)</f>
        <v>-6.8451634000863848</v>
      </c>
      <c r="K348">
        <f t="shared" ref="K348" si="312">-(I344^2+I343^2)/I345^2+4*I343</f>
        <v>-41.975171730080064</v>
      </c>
      <c r="L348" s="5"/>
    </row>
    <row r="349" spans="8:13" x14ac:dyDescent="0.35">
      <c r="H349" s="4"/>
      <c r="I349">
        <f t="shared" ref="I349" si="313">2*I343*I344*I345^3+4*I345</f>
        <v>1179.1051382747389</v>
      </c>
      <c r="J349">
        <f t="shared" ref="J349" si="314">I343^2*I345^3</f>
        <v>-443.17574862338591</v>
      </c>
      <c r="K349">
        <f t="shared" ref="K349" si="315">3*I343^2*I344*I345^2+4*I343</f>
        <v>4526.6706354845101</v>
      </c>
      <c r="L349" s="5"/>
    </row>
    <row r="350" spans="8:13" x14ac:dyDescent="0.35">
      <c r="H350" s="4"/>
      <c r="L350" s="5"/>
    </row>
    <row r="351" spans="8:13" x14ac:dyDescent="0.35">
      <c r="H351" s="4" t="s">
        <v>6</v>
      </c>
      <c r="I351">
        <f t="shared" ref="I351" si="316">(I347*J348*K349+I348*J349*K347+J347*K348*I349)-(I349*J348*K347+J349*K348*I347+K349*I348*J347)</f>
        <v>529413.04638573457</v>
      </c>
      <c r="J351" t="str">
        <f t="shared" ref="J351" si="317">IF(I351&lt;&gt;0,"Continuar", "Agregar otros valores")</f>
        <v>Continuar</v>
      </c>
      <c r="L351" s="5"/>
    </row>
    <row r="352" spans="8:13" x14ac:dyDescent="0.35">
      <c r="H352" s="4"/>
      <c r="L352" s="5"/>
    </row>
    <row r="353" spans="8:15" x14ac:dyDescent="0.35">
      <c r="H353" s="4"/>
      <c r="I353" cm="1">
        <f t="array" ref="I353:K355">MINVERSE(I347:K349)</f>
        <v>-9.3666332274719627E-2</v>
      </c>
      <c r="J353">
        <v>1.2028864434120221E-2</v>
      </c>
      <c r="K353">
        <v>8.7753211470056728E-4</v>
      </c>
      <c r="L353" s="5"/>
      <c r="M353">
        <f t="shared" ref="M353" si="318">(J348*K349-J349*K348)/I351</f>
        <v>-9.3666332274719613E-2</v>
      </c>
      <c r="N353">
        <f t="shared" ref="N353" si="319">(J347*K349-J349*K347)/I351</f>
        <v>-1.2028864434120212E-2</v>
      </c>
      <c r="O353">
        <f t="shared" ref="O353" si="320">(J347*K348-J348*K347)/I351</f>
        <v>8.7753211470056696E-4</v>
      </c>
    </row>
    <row r="354" spans="8:15" x14ac:dyDescent="0.35">
      <c r="H354" s="4" t="s">
        <v>9</v>
      </c>
      <c r="I354">
        <v>-5.7603672888675385E-2</v>
      </c>
      <c r="J354">
        <v>-8.388767024528225E-2</v>
      </c>
      <c r="K354">
        <v>-3.0680362900567044E-4</v>
      </c>
      <c r="L354" s="5"/>
      <c r="M354">
        <f t="shared" ref="M354" si="321">(I348*K349-K348*I349)/I351</f>
        <v>5.7603672888675378E-2</v>
      </c>
      <c r="N354">
        <f t="shared" ref="N354" si="322">(I347*K349-I349*K347)/I351</f>
        <v>-8.3887670245282236E-2</v>
      </c>
      <c r="O354">
        <f t="shared" ref="O354" si="323">(I347*K348-I348*K347)/I351</f>
        <v>3.0680362900567038E-4</v>
      </c>
    </row>
    <row r="355" spans="8:15" x14ac:dyDescent="0.35">
      <c r="H355" s="4"/>
      <c r="I355">
        <v>1.8758577694373575E-2</v>
      </c>
      <c r="J355">
        <v>-1.1346148429818063E-2</v>
      </c>
      <c r="K355">
        <v>-3.7703329257404247E-5</v>
      </c>
      <c r="L355" s="5"/>
      <c r="M355">
        <f t="shared" ref="M355" si="324">(I348*J349-I349*J348)/I351</f>
        <v>1.8758577694373568E-2</v>
      </c>
      <c r="N355">
        <f t="shared" ref="N355" si="325">(I347*J349-I349*J347)/I351</f>
        <v>1.134614842981806E-2</v>
      </c>
      <c r="O355">
        <f t="shared" ref="O355" si="326">(I347*J348-I348*J347)/I351</f>
        <v>-3.7703329257404234E-5</v>
      </c>
    </row>
    <row r="356" spans="8:15" x14ac:dyDescent="0.35">
      <c r="H356" s="4"/>
      <c r="L356" s="5"/>
    </row>
    <row r="357" spans="8:15" x14ac:dyDescent="0.35">
      <c r="H357" s="4" t="s">
        <v>55</v>
      </c>
      <c r="I357">
        <f t="shared" ref="I357" si="327">LN(ABS(2*I343*I344^3))-I344*(I345^2)+33.9206</f>
        <v>-0.42551763755330541</v>
      </c>
      <c r="L357" s="5"/>
    </row>
    <row r="358" spans="8:15" x14ac:dyDescent="0.35">
      <c r="H358" s="4" t="s">
        <v>56</v>
      </c>
      <c r="I358">
        <f t="shared" ref="I358" si="328">(I343^2+I344^2)/I345+4*I343*I345-85/6</f>
        <v>-1.3419683607241755</v>
      </c>
      <c r="L358" s="5"/>
    </row>
    <row r="359" spans="8:15" x14ac:dyDescent="0.35">
      <c r="H359" s="4" t="s">
        <v>57</v>
      </c>
      <c r="I359">
        <f t="shared" ref="I359" si="329">I343^2*I344*I345^3+4*I343*I345+3552</f>
        <v>79.880181997557884</v>
      </c>
      <c r="L359" s="5"/>
    </row>
    <row r="360" spans="8:15" x14ac:dyDescent="0.35">
      <c r="H360" s="4"/>
      <c r="L360" s="5"/>
    </row>
    <row r="361" spans="8:15" x14ac:dyDescent="0.35">
      <c r="H361" s="4"/>
      <c r="I361">
        <f t="shared" ref="I361:I363" si="330">I343</f>
        <v>-5.9362464848796588</v>
      </c>
      <c r="J361" t="s">
        <v>16</v>
      </c>
      <c r="K361" cm="1">
        <f t="array" ref="K361:K363">MMULT(I353:K355,I357:I359)</f>
        <v>9.3811745972775112E-2</v>
      </c>
      <c r="L361" s="5"/>
      <c r="M361">
        <f t="shared" ref="M361" si="331">I353*I357+J353*I358+K353*I359</f>
        <v>9.3811745972775112E-2</v>
      </c>
    </row>
    <row r="362" spans="8:15" x14ac:dyDescent="0.35">
      <c r="H362" s="4"/>
      <c r="I362">
        <f t="shared" si="330"/>
        <v>7.9592327092385204</v>
      </c>
      <c r="J362" t="s">
        <v>16</v>
      </c>
      <c r="K362">
        <v>0.11257844840352996</v>
      </c>
      <c r="L362" s="5"/>
      <c r="M362">
        <f t="shared" ref="M362" si="332">I354*I357+J354*I358+K354* I359</f>
        <v>0.11257844840352996</v>
      </c>
    </row>
    <row r="363" spans="8:15" x14ac:dyDescent="0.35">
      <c r="H363" s="4"/>
      <c r="I363">
        <f t="shared" si="330"/>
        <v>-2.3255055413689836</v>
      </c>
      <c r="J363" t="s">
        <v>16</v>
      </c>
      <c r="K363">
        <v>4.2323177415308499E-3</v>
      </c>
      <c r="L363" s="5"/>
      <c r="M363">
        <f t="shared" ref="M363" si="333">I355*I357+J355*I358+K355*I359</f>
        <v>4.2323177415308499E-3</v>
      </c>
    </row>
    <row r="364" spans="8:15" x14ac:dyDescent="0.35">
      <c r="H364" s="4"/>
      <c r="L364" s="5"/>
    </row>
    <row r="365" spans="8:15" x14ac:dyDescent="0.35">
      <c r="H365" s="4" t="s">
        <v>99</v>
      </c>
      <c r="I365">
        <f t="shared" ref="I365:I367" si="334">I361-K361</f>
        <v>-6.0300582308524335</v>
      </c>
      <c r="L365" s="5"/>
    </row>
    <row r="366" spans="8:15" x14ac:dyDescent="0.35">
      <c r="H366" s="4" t="s">
        <v>100</v>
      </c>
      <c r="I366">
        <f t="shared" si="334"/>
        <v>7.8466542608349901</v>
      </c>
      <c r="L366" s="5"/>
    </row>
    <row r="367" spans="8:15" x14ac:dyDescent="0.35">
      <c r="H367" s="4" t="s">
        <v>101</v>
      </c>
      <c r="I367">
        <f t="shared" si="334"/>
        <v>-2.3297378591105145</v>
      </c>
      <c r="L367" s="5"/>
    </row>
    <row r="368" spans="8:15" x14ac:dyDescent="0.35">
      <c r="H368" s="4"/>
      <c r="L368" s="5"/>
    </row>
    <row r="369" spans="8:15" x14ac:dyDescent="0.35">
      <c r="H369" s="4" t="s">
        <v>22</v>
      </c>
      <c r="I369">
        <f t="shared" ref="I369:I371" si="335">ABS(I365-I343)</f>
        <v>9.3811745972774752E-2</v>
      </c>
      <c r="L369" s="5"/>
    </row>
    <row r="370" spans="8:15" x14ac:dyDescent="0.35">
      <c r="H370" s="4" t="s">
        <v>24</v>
      </c>
      <c r="I370">
        <f t="shared" si="335"/>
        <v>0.11257844840353037</v>
      </c>
      <c r="L370" s="5"/>
    </row>
    <row r="371" spans="8:15" x14ac:dyDescent="0.35">
      <c r="H371" s="7" t="s">
        <v>103</v>
      </c>
      <c r="I371">
        <f t="shared" si="335"/>
        <v>4.2323177415308777E-3</v>
      </c>
      <c r="J371" s="8" t="s">
        <v>25</v>
      </c>
      <c r="K371" s="8"/>
      <c r="L371" s="9">
        <f t="shared" ref="L371" si="336">MAX(I369:I371)</f>
        <v>0.11257844840353037</v>
      </c>
      <c r="M371" t="str">
        <f t="shared" ref="M371" si="337">IF(L371&gt;$G$6, "Continúa iterando","Listo. Aquí está la solución")</f>
        <v>Continúa iterando</v>
      </c>
    </row>
    <row r="373" spans="8:15" x14ac:dyDescent="0.35">
      <c r="H373" s="1"/>
      <c r="I373" s="2" t="s">
        <v>0</v>
      </c>
      <c r="J373" s="2">
        <f t="shared" ref="J373" si="338">J342+1</f>
        <v>13</v>
      </c>
      <c r="K373" s="2"/>
      <c r="L373" s="3"/>
    </row>
    <row r="374" spans="8:15" x14ac:dyDescent="0.35">
      <c r="H374" s="4" t="s">
        <v>1</v>
      </c>
      <c r="I374">
        <f t="shared" ref="I374:I376" si="339">I365</f>
        <v>-6.0300582308524335</v>
      </c>
      <c r="L374" s="5"/>
    </row>
    <row r="375" spans="8:15" x14ac:dyDescent="0.35">
      <c r="H375" s="4" t="s">
        <v>93</v>
      </c>
      <c r="I375">
        <f t="shared" si="339"/>
        <v>7.8466542608349901</v>
      </c>
      <c r="L375" s="5"/>
    </row>
    <row r="376" spans="8:15" x14ac:dyDescent="0.35">
      <c r="H376" s="4" t="s">
        <v>2</v>
      </c>
      <c r="I376">
        <f t="shared" si="339"/>
        <v>-2.3297378591105145</v>
      </c>
      <c r="L376" s="5"/>
    </row>
    <row r="377" spans="8:15" x14ac:dyDescent="0.35">
      <c r="H377" s="4"/>
      <c r="L377" s="5"/>
    </row>
    <row r="378" spans="8:15" x14ac:dyDescent="0.35">
      <c r="H378" s="4"/>
      <c r="I378">
        <f t="shared" ref="I378" si="340">1/I374</f>
        <v>-0.16583587781682763</v>
      </c>
      <c r="J378">
        <f t="shared" ref="J378" si="341">3/I375-I376^2</f>
        <v>-5.0453499352777218</v>
      </c>
      <c r="K378">
        <f t="shared" ref="K378" si="342">-2*I375*I376</f>
        <v>36.56129499763621</v>
      </c>
      <c r="L378" s="5"/>
    </row>
    <row r="379" spans="8:15" x14ac:dyDescent="0.35">
      <c r="H379" s="4" t="s">
        <v>26</v>
      </c>
      <c r="I379">
        <f t="shared" ref="I379" si="343">(2*I374/I376)+4*I376</f>
        <v>-4.142353385058982</v>
      </c>
      <c r="J379">
        <f t="shared" ref="J379" si="344">(2*I375/I376)</f>
        <v>-6.7360834011005979</v>
      </c>
      <c r="K379">
        <f t="shared" ref="K379" si="345">-(I375^2+I374^2)/I376^2+4*I374</f>
        <v>-42.163229666451244</v>
      </c>
      <c r="L379" s="5"/>
    </row>
    <row r="380" spans="8:15" x14ac:dyDescent="0.35">
      <c r="H380" s="4"/>
      <c r="I380">
        <f t="shared" ref="I380" si="346">2*I374*I375*I376^3+4*I376</f>
        <v>1187.3036197290376</v>
      </c>
      <c r="J380">
        <f t="shared" ref="J380" si="347">I374^2*I376^3</f>
        <v>-459.79493581716406</v>
      </c>
      <c r="K380">
        <f t="shared" ref="K380" si="348">3*I374^2*I375*I376^2+4*I374</f>
        <v>4621.7053196787601</v>
      </c>
      <c r="L380" s="5"/>
    </row>
    <row r="381" spans="8:15" x14ac:dyDescent="0.35">
      <c r="H381" s="4"/>
      <c r="L381" s="5"/>
    </row>
    <row r="382" spans="8:15" x14ac:dyDescent="0.35">
      <c r="H382" s="4" t="s">
        <v>6</v>
      </c>
      <c r="I382">
        <f t="shared" ref="I382" si="349">(I378*J379*K380+I379*J380*K378+J378*K379*I380)-(I380*J379*K378+J380*K379*I378+K380*I379*J378)</f>
        <v>526403.83278817497</v>
      </c>
      <c r="J382" t="str">
        <f t="shared" ref="J382" si="350">IF(I382&lt;&gt;0,"Continuar", "Agregar otros valores")</f>
        <v>Continuar</v>
      </c>
      <c r="L382" s="5"/>
    </row>
    <row r="383" spans="8:15" x14ac:dyDescent="0.35">
      <c r="H383" s="4"/>
      <c r="L383" s="5"/>
    </row>
    <row r="384" spans="8:15" x14ac:dyDescent="0.35">
      <c r="H384" s="4"/>
      <c r="I384" cm="1">
        <f t="array" ref="I384:K386">MINVERSE(I378:K380)</f>
        <v>-9.5969346764474314E-2</v>
      </c>
      <c r="J384">
        <v>1.2362034512962942E-2</v>
      </c>
      <c r="K384">
        <v>8.7196967771652613E-4</v>
      </c>
      <c r="L384" s="5"/>
      <c r="M384">
        <f t="shared" ref="M384" si="351">(J379*K380-J380*K379)/I382</f>
        <v>-9.5969346764474314E-2</v>
      </c>
      <c r="N384">
        <f t="shared" ref="N384" si="352">(J378*K380-J380*K378)/I382</f>
        <v>-1.2362034512962946E-2</v>
      </c>
      <c r="O384">
        <f t="shared" ref="O384" si="353">(J378*K379-J379*K378)/I382</f>
        <v>8.7196967771652624E-4</v>
      </c>
    </row>
    <row r="385" spans="8:15" x14ac:dyDescent="0.35">
      <c r="H385" s="4" t="s">
        <v>9</v>
      </c>
      <c r="I385">
        <v>-5.8730230672861414E-2</v>
      </c>
      <c r="J385">
        <v>-8.3919986329488994E-2</v>
      </c>
      <c r="K385">
        <v>-3.0098941236752727E-4</v>
      </c>
      <c r="L385" s="5"/>
      <c r="M385">
        <f t="shared" ref="M385" si="354">(I379*K380-K379*I380)/I382</f>
        <v>5.8730230672861414E-2</v>
      </c>
      <c r="N385">
        <f t="shared" ref="N385" si="355">(I378*K380-I380*K378)/I382</f>
        <v>-8.3919986329488994E-2</v>
      </c>
      <c r="O385">
        <f t="shared" ref="O385" si="356">(I378*K379-I379*K378)/I382</f>
        <v>3.0098941236752721E-4</v>
      </c>
    </row>
    <row r="386" spans="8:15" x14ac:dyDescent="0.35">
      <c r="H386" s="4"/>
      <c r="I386">
        <v>1.881143087672647E-2</v>
      </c>
      <c r="J386">
        <v>-1.1524636334084373E-2</v>
      </c>
      <c r="K386">
        <v>-3.7580535792368374E-5</v>
      </c>
      <c r="L386" s="5"/>
      <c r="M386">
        <f t="shared" ref="M386" si="357">(I379*J380-I380*J379)/I382</f>
        <v>1.8811430876726473E-2</v>
      </c>
      <c r="N386">
        <f t="shared" ref="N386" si="358">(I378*J380-I380*J378)/I382</f>
        <v>1.1524636334084373E-2</v>
      </c>
      <c r="O386">
        <f t="shared" ref="O386" si="359">(I378*J379-I379*J378)/I382</f>
        <v>-3.7580535792368374E-5</v>
      </c>
    </row>
    <row r="387" spans="8:15" x14ac:dyDescent="0.35">
      <c r="H387" s="4"/>
      <c r="L387" s="5"/>
    </row>
    <row r="388" spans="8:15" x14ac:dyDescent="0.35">
      <c r="H388" s="4" t="s">
        <v>58</v>
      </c>
      <c r="I388">
        <f t="shared" ref="I388" si="360">LN(ABS(2*I374*I375^3))-I375*(I376^2)+33.9206</f>
        <v>1.6489774518149147E-3</v>
      </c>
      <c r="L388" s="5"/>
    </row>
    <row r="389" spans="8:15" x14ac:dyDescent="0.35">
      <c r="H389" s="4" t="s">
        <v>59</v>
      </c>
      <c r="I389">
        <f t="shared" ref="I389" si="361">(I374^2+I375^2)/I376+4*I374*I376-85/6</f>
        <v>-8.2994585066504811E-3</v>
      </c>
      <c r="L389" s="5"/>
    </row>
    <row r="390" spans="8:15" x14ac:dyDescent="0.35">
      <c r="H390" s="4" t="s">
        <v>60</v>
      </c>
      <c r="I390">
        <f t="shared" ref="I390" si="362">I374^2*I375*I376^3+4*I374*I376+3552</f>
        <v>0.3419275721307713</v>
      </c>
      <c r="L390" s="5"/>
    </row>
    <row r="391" spans="8:15" x14ac:dyDescent="0.35">
      <c r="H391" s="4"/>
      <c r="L391" s="5"/>
    </row>
    <row r="392" spans="8:15" x14ac:dyDescent="0.35">
      <c r="H392" s="4"/>
      <c r="I392">
        <f t="shared" ref="I392:I394" si="363">I374</f>
        <v>-6.0300582308524335</v>
      </c>
      <c r="J392" t="s">
        <v>16</v>
      </c>
      <c r="K392" cm="1">
        <f t="array" ref="K392:K394">MMULT(I384:K386,I388:I390)</f>
        <v>3.7300993495120954E-5</v>
      </c>
      <c r="L392" s="5"/>
      <c r="M392">
        <f t="shared" ref="M392" si="364">I384*I388+J384*I389+K384*I390</f>
        <v>3.7300993495120954E-5</v>
      </c>
    </row>
    <row r="393" spans="8:15" x14ac:dyDescent="0.35">
      <c r="H393" s="4"/>
      <c r="I393">
        <f t="shared" si="363"/>
        <v>7.8466542608349901</v>
      </c>
      <c r="J393" t="s">
        <v>16</v>
      </c>
      <c r="K393">
        <v>4.967290392929361E-4</v>
      </c>
      <c r="L393" s="5"/>
      <c r="M393">
        <f t="shared" ref="M393" si="365">I385*I388+J385*I389+K385* I390</f>
        <v>4.967290392929361E-4</v>
      </c>
    </row>
    <row r="394" spans="8:15" x14ac:dyDescent="0.35">
      <c r="H394" s="4"/>
      <c r="I394">
        <f t="shared" si="363"/>
        <v>-2.3297378591105145</v>
      </c>
      <c r="J394" t="s">
        <v>16</v>
      </c>
      <c r="K394">
        <v>1.138180450482085E-4</v>
      </c>
      <c r="L394" s="5"/>
      <c r="M394">
        <f t="shared" ref="M394" si="366">I386*I388+J386*I389+K386*I390</f>
        <v>1.138180450482085E-4</v>
      </c>
    </row>
    <row r="395" spans="8:15" x14ac:dyDescent="0.35">
      <c r="H395" s="4"/>
      <c r="L395" s="5"/>
    </row>
    <row r="396" spans="8:15" x14ac:dyDescent="0.35">
      <c r="H396" s="4" t="s">
        <v>99</v>
      </c>
      <c r="I396">
        <f t="shared" ref="I396:I398" si="367">I392-K392</f>
        <v>-6.0300955318459284</v>
      </c>
      <c r="L396" s="5"/>
    </row>
    <row r="397" spans="8:15" x14ac:dyDescent="0.35">
      <c r="H397" s="4" t="s">
        <v>100</v>
      </c>
      <c r="I397">
        <f t="shared" si="367"/>
        <v>7.8461575317956971</v>
      </c>
      <c r="L397" s="5"/>
    </row>
    <row r="398" spans="8:15" x14ac:dyDescent="0.35">
      <c r="H398" s="4" t="s">
        <v>101</v>
      </c>
      <c r="I398">
        <f t="shared" si="367"/>
        <v>-2.3298516771555629</v>
      </c>
      <c r="L398" s="5"/>
    </row>
    <row r="399" spans="8:15" x14ac:dyDescent="0.35">
      <c r="H399" s="4"/>
      <c r="L399" s="5"/>
    </row>
    <row r="400" spans="8:15" x14ac:dyDescent="0.35">
      <c r="H400" s="4" t="s">
        <v>22</v>
      </c>
      <c r="I400">
        <f t="shared" ref="I400:I402" si="368">ABS(I396-I374)</f>
        <v>3.7300993494859824E-5</v>
      </c>
      <c r="L400" s="5"/>
    </row>
    <row r="401" spans="8:15" x14ac:dyDescent="0.35">
      <c r="H401" s="4" t="s">
        <v>24</v>
      </c>
      <c r="I401">
        <f t="shared" si="368"/>
        <v>4.9672903929298684E-4</v>
      </c>
      <c r="L401" s="5"/>
    </row>
    <row r="402" spans="8:15" x14ac:dyDescent="0.35">
      <c r="H402" s="7" t="s">
        <v>103</v>
      </c>
      <c r="I402">
        <f t="shared" si="368"/>
        <v>1.1381804504839721E-4</v>
      </c>
      <c r="J402" s="8" t="s">
        <v>25</v>
      </c>
      <c r="K402" s="8"/>
      <c r="L402" s="9">
        <f t="shared" ref="L402" si="369">MAX(I400:I402)</f>
        <v>4.9672903929298684E-4</v>
      </c>
      <c r="M402" t="str">
        <f t="shared" ref="M402" si="370">IF(L402&gt;$G$6, "Continúa iterando","Listo. Aquí está la solución")</f>
        <v>Continúa iterando</v>
      </c>
    </row>
    <row r="404" spans="8:15" x14ac:dyDescent="0.35">
      <c r="H404" s="1"/>
      <c r="I404" s="2" t="s">
        <v>0</v>
      </c>
      <c r="J404" s="2">
        <f t="shared" ref="J404" si="371">J373+1</f>
        <v>14</v>
      </c>
      <c r="K404" s="2"/>
      <c r="L404" s="3"/>
    </row>
    <row r="405" spans="8:15" x14ac:dyDescent="0.35">
      <c r="H405" s="4" t="s">
        <v>1</v>
      </c>
      <c r="I405">
        <f t="shared" ref="I405:I407" si="372">I396</f>
        <v>-6.0300955318459284</v>
      </c>
      <c r="L405" s="5"/>
    </row>
    <row r="406" spans="8:15" x14ac:dyDescent="0.35">
      <c r="H406" s="4" t="s">
        <v>93</v>
      </c>
      <c r="I406">
        <f t="shared" si="372"/>
        <v>7.8461575317956971</v>
      </c>
      <c r="L406" s="5"/>
    </row>
    <row r="407" spans="8:15" x14ac:dyDescent="0.35">
      <c r="H407" s="4" t="s">
        <v>2</v>
      </c>
      <c r="I407">
        <f t="shared" si="372"/>
        <v>-2.3298516771555629</v>
      </c>
      <c r="L407" s="5"/>
    </row>
    <row r="408" spans="8:15" x14ac:dyDescent="0.35">
      <c r="H408" s="4"/>
      <c r="L408" s="5"/>
    </row>
    <row r="409" spans="8:15" x14ac:dyDescent="0.35">
      <c r="H409" s="4"/>
      <c r="I409">
        <f t="shared" ref="I409" si="373">1/I405</f>
        <v>-0.16583485198846937</v>
      </c>
      <c r="J409">
        <f t="shared" ref="J409" si="374">3/I406-I407^2</f>
        <v>-5.0458560759739948</v>
      </c>
      <c r="K409">
        <f t="shared" ref="K409" si="375">-2*I406*I407</f>
        <v>36.56076656936191</v>
      </c>
      <c r="L409" s="5"/>
    </row>
    <row r="410" spans="8:15" x14ac:dyDescent="0.35">
      <c r="H410" s="4" t="s">
        <v>26</v>
      </c>
      <c r="I410">
        <f t="shared" ref="I410" si="376">(2*I405/I407)+4*I407</f>
        <v>-4.1430295246395623</v>
      </c>
      <c r="J410">
        <f t="shared" ref="J410" si="377">(2*I406/I407)</f>
        <v>-6.7353279255740484</v>
      </c>
      <c r="K410">
        <f t="shared" ref="K410" si="378">-(I406^2+I405^2)/I407^2+4*I405</f>
        <v>-42.160262881352253</v>
      </c>
      <c r="L410" s="5"/>
    </row>
    <row r="411" spans="8:15" x14ac:dyDescent="0.35">
      <c r="H411" s="4"/>
      <c r="I411">
        <f t="shared" ref="I411" si="379">2*I405*I406*I407^3+4*I407</f>
        <v>1187.4101939727479</v>
      </c>
      <c r="J411">
        <f t="shared" ref="J411" si="380">I405^2*I407^3</f>
        <v>-459.86801747561429</v>
      </c>
      <c r="K411">
        <f t="shared" ref="K411" si="381">3*I405^2*I406*I407^2+4*I405</f>
        <v>4621.9224681454361</v>
      </c>
      <c r="L411" s="5"/>
    </row>
    <row r="412" spans="8:15" x14ac:dyDescent="0.35">
      <c r="H412" s="4"/>
      <c r="L412" s="5"/>
    </row>
    <row r="413" spans="8:15" x14ac:dyDescent="0.35">
      <c r="H413" s="4" t="s">
        <v>6</v>
      </c>
      <c r="I413">
        <f t="shared" ref="I413" si="382">(I409*J410*K411+I410*J411*K409+J409*K410*I411)-(I411*J410*K409+J411*K410*I409+K411*I410*J409)</f>
        <v>526414.62059920491</v>
      </c>
      <c r="J413" t="str">
        <f t="shared" ref="J413" si="383">IF(I413&lt;&gt;0,"Continuar", "Agregar otros valores")</f>
        <v>Continuar</v>
      </c>
      <c r="L413" s="5"/>
    </row>
    <row r="414" spans="8:15" x14ac:dyDescent="0.35">
      <c r="H414" s="4"/>
      <c r="L414" s="5"/>
    </row>
    <row r="415" spans="8:15" x14ac:dyDescent="0.35">
      <c r="H415" s="4"/>
      <c r="I415" cm="1">
        <f t="array" ref="I415:K417">MINVERSE(I409:K411)</f>
        <v>-9.5966787395708131E-2</v>
      </c>
      <c r="J415">
        <v>1.2363692181502874E-2</v>
      </c>
      <c r="K415">
        <v>8.7190467878171731E-4</v>
      </c>
      <c r="L415" s="5"/>
      <c r="M415">
        <f t="shared" ref="M415" si="384">(J410*K411-J411*K410)/I413</f>
        <v>-9.5966787395708172E-2</v>
      </c>
      <c r="N415">
        <f t="shared" ref="N415" si="385">(J409*K411-J411*K409)/I413</f>
        <v>-1.2363692181502878E-2</v>
      </c>
      <c r="O415">
        <f t="shared" ref="O415" si="386">(J409*K410-J410*K409)/I413</f>
        <v>8.7190467878171763E-4</v>
      </c>
    </row>
    <row r="416" spans="8:15" x14ac:dyDescent="0.35">
      <c r="H416" s="4" t="s">
        <v>9</v>
      </c>
      <c r="I416">
        <v>-5.8723225894789496E-2</v>
      </c>
      <c r="J416">
        <v>-8.3924535952359103E-2</v>
      </c>
      <c r="K416">
        <v>-3.0102502874002578E-4</v>
      </c>
      <c r="L416" s="5"/>
      <c r="M416">
        <f t="shared" ref="M416" si="387">(I410*K411-K410*I411)/I413</f>
        <v>5.8723225894789517E-2</v>
      </c>
      <c r="N416">
        <f t="shared" ref="N416" si="388">(I409*K411-I411*K409)/I413</f>
        <v>-8.3924535952359117E-2</v>
      </c>
      <c r="O416">
        <f t="shared" ref="O416" si="389">(I409*K410-I410*K409)/I413</f>
        <v>3.0102502874002589E-4</v>
      </c>
    </row>
    <row r="417" spans="8:15" x14ac:dyDescent="0.35">
      <c r="H417" s="4"/>
      <c r="I417">
        <v>1.8811870766702321E-2</v>
      </c>
      <c r="J417">
        <v>-1.1526585412153562E-2</v>
      </c>
      <c r="K417">
        <v>-3.7590480613335558E-5</v>
      </c>
      <c r="L417" s="5"/>
      <c r="M417">
        <f t="shared" ref="M417" si="390">(I410*J411-I411*J410)/I413</f>
        <v>1.8811870766702325E-2</v>
      </c>
      <c r="N417">
        <f t="shared" ref="N417" si="391">(I409*J411-I411*J409)/I413</f>
        <v>1.1526585412153565E-2</v>
      </c>
      <c r="O417">
        <f t="shared" ref="O417" si="392">(I409*J410-I410*J409)/I413</f>
        <v>-3.7590480613335565E-5</v>
      </c>
    </row>
    <row r="418" spans="8:15" x14ac:dyDescent="0.35">
      <c r="H418" s="4"/>
      <c r="L418" s="5"/>
    </row>
    <row r="419" spans="8:15" x14ac:dyDescent="0.35">
      <c r="H419" s="4" t="s">
        <v>61</v>
      </c>
      <c r="I419">
        <f t="shared" ref="I419" si="393">LN(ABS(2*I405*I406^3))-I406*(I407^2)+33.9206</f>
        <v>1.557574975663556E-7</v>
      </c>
      <c r="L419" s="5"/>
    </row>
    <row r="420" spans="8:15" x14ac:dyDescent="0.35">
      <c r="H420" s="4" t="s">
        <v>62</v>
      </c>
      <c r="I420">
        <f t="shared" ref="I420" si="394">(I405^2+I406^2)/I407+4*I405*I407-85/6</f>
        <v>-3.4386862246549299E-7</v>
      </c>
      <c r="L420" s="5"/>
    </row>
    <row r="421" spans="8:15" x14ac:dyDescent="0.35">
      <c r="H421" s="4" t="s">
        <v>63</v>
      </c>
      <c r="I421">
        <f t="shared" ref="I421" si="395">I405^2*I406*I407^3+4*I405*I407+3552</f>
        <v>3.8048710848670453E-6</v>
      </c>
      <c r="L421" s="5"/>
    </row>
    <row r="422" spans="8:15" x14ac:dyDescent="0.35">
      <c r="H422" s="4"/>
      <c r="L422" s="5"/>
    </row>
    <row r="423" spans="8:15" x14ac:dyDescent="0.35">
      <c r="H423" s="4"/>
      <c r="I423">
        <f t="shared" ref="I423:I425" si="396">I405</f>
        <v>-6.0300955318459284</v>
      </c>
      <c r="J423" t="s">
        <v>16</v>
      </c>
      <c r="K423" cm="1">
        <f t="array" ref="K423:K425">MMULT(I415:K417,I419:I421)</f>
        <v>-1.588154755222191E-8</v>
      </c>
      <c r="L423" s="5"/>
      <c r="M423">
        <f t="shared" ref="M423" si="397">I415*I419+J415*I420+K415*I421</f>
        <v>-1.588154755222191E-8</v>
      </c>
    </row>
    <row r="424" spans="8:15" x14ac:dyDescent="0.35">
      <c r="H424" s="4"/>
      <c r="I424">
        <f t="shared" si="396"/>
        <v>7.8461575317956971</v>
      </c>
      <c r="J424" t="s">
        <v>16</v>
      </c>
      <c r="K424">
        <v>1.8567070426923044E-8</v>
      </c>
      <c r="L424" s="5"/>
      <c r="M424">
        <f t="shared" ref="M424" si="398">I416*I419+J416*I420+K416* I421</f>
        <v>1.8567070426923044E-8</v>
      </c>
    </row>
    <row r="425" spans="8:15" x14ac:dyDescent="0.35">
      <c r="H425" s="4"/>
      <c r="I425">
        <f t="shared" si="396"/>
        <v>-2.3298516771555629</v>
      </c>
      <c r="J425" t="s">
        <v>16</v>
      </c>
      <c r="K425">
        <v>6.75069402981939E-9</v>
      </c>
      <c r="L425" s="5"/>
      <c r="M425">
        <f t="shared" ref="M425" si="399">I417*I419+J417*I420+K417*I421</f>
        <v>6.75069402981939E-9</v>
      </c>
    </row>
    <row r="426" spans="8:15" x14ac:dyDescent="0.35">
      <c r="H426" s="4"/>
      <c r="L426" s="5"/>
    </row>
    <row r="427" spans="8:15" x14ac:dyDescent="0.35">
      <c r="H427" s="4" t="s">
        <v>99</v>
      </c>
      <c r="I427">
        <f t="shared" ref="I427:I429" si="400">I423-K423</f>
        <v>-6.0300955159643808</v>
      </c>
      <c r="L427" s="5"/>
    </row>
    <row r="428" spans="8:15" x14ac:dyDescent="0.35">
      <c r="H428" s="4" t="s">
        <v>100</v>
      </c>
      <c r="I428">
        <f t="shared" si="400"/>
        <v>7.8461575132286265</v>
      </c>
      <c r="L428" s="5"/>
    </row>
    <row r="429" spans="8:15" x14ac:dyDescent="0.35">
      <c r="H429" s="4" t="s">
        <v>101</v>
      </c>
      <c r="I429">
        <f t="shared" si="400"/>
        <v>-2.3298516839062571</v>
      </c>
      <c r="L429" s="5"/>
    </row>
    <row r="430" spans="8:15" x14ac:dyDescent="0.35">
      <c r="H430" s="4"/>
      <c r="L430" s="5"/>
    </row>
    <row r="431" spans="8:15" x14ac:dyDescent="0.35">
      <c r="H431" s="4" t="s">
        <v>22</v>
      </c>
      <c r="I431">
        <f t="shared" ref="I431:I433" si="401">ABS(I427-I405)</f>
        <v>1.5881547632545789E-8</v>
      </c>
      <c r="L431" s="5"/>
    </row>
    <row r="432" spans="8:15" x14ac:dyDescent="0.35">
      <c r="H432" s="4" t="s">
        <v>24</v>
      </c>
      <c r="I432">
        <f t="shared" si="401"/>
        <v>1.8567070547703679E-8</v>
      </c>
      <c r="L432" s="5"/>
    </row>
    <row r="433" spans="8:15" x14ac:dyDescent="0.35">
      <c r="H433" s="7" t="s">
        <v>103</v>
      </c>
      <c r="I433">
        <f t="shared" si="401"/>
        <v>6.75069422584329E-9</v>
      </c>
      <c r="J433" s="8" t="s">
        <v>25</v>
      </c>
      <c r="K433" s="8"/>
      <c r="L433" s="9">
        <f t="shared" ref="L433" si="402">MAX(I431:I433)</f>
        <v>1.8567070547703679E-8</v>
      </c>
      <c r="M433" t="str">
        <f t="shared" ref="M433" si="403">IF(L433&gt;$G$6, "Continúa iterando","Listo. Aquí está la solución")</f>
        <v>Listo. Aquí está la solución</v>
      </c>
    </row>
    <row r="435" spans="8:15" x14ac:dyDescent="0.35">
      <c r="H435" s="1"/>
      <c r="I435" s="2" t="s">
        <v>0</v>
      </c>
      <c r="J435" s="2">
        <f t="shared" ref="J435" si="404">J404+1</f>
        <v>15</v>
      </c>
      <c r="K435" s="2"/>
      <c r="L435" s="3"/>
    </row>
    <row r="436" spans="8:15" x14ac:dyDescent="0.35">
      <c r="H436" s="4" t="s">
        <v>1</v>
      </c>
      <c r="I436">
        <f t="shared" ref="I436:I438" si="405">I427</f>
        <v>-6.0300955159643808</v>
      </c>
      <c r="L436" s="5"/>
    </row>
    <row r="437" spans="8:15" x14ac:dyDescent="0.35">
      <c r="H437" s="4" t="s">
        <v>93</v>
      </c>
      <c r="I437">
        <f t="shared" si="405"/>
        <v>7.8461575132286265</v>
      </c>
      <c r="L437" s="5"/>
    </row>
    <row r="438" spans="8:15" x14ac:dyDescent="0.35">
      <c r="H438" s="4" t="s">
        <v>2</v>
      </c>
      <c r="I438">
        <f t="shared" si="405"/>
        <v>-2.3298516839062571</v>
      </c>
      <c r="L438" s="5"/>
    </row>
    <row r="439" spans="8:15" x14ac:dyDescent="0.35">
      <c r="H439" s="4"/>
      <c r="L439" s="5"/>
    </row>
    <row r="440" spans="8:15" x14ac:dyDescent="0.35">
      <c r="H440" s="4"/>
      <c r="I440">
        <f t="shared" ref="I440" si="406">1/I436</f>
        <v>-0.16583485242523097</v>
      </c>
      <c r="J440">
        <f t="shared" ref="J440" si="407">3/I437-I438^2</f>
        <v>-5.0458561065254317</v>
      </c>
      <c r="K440">
        <f t="shared" ref="K440" si="408">-2*I437*I438</f>
        <v>36.56076658877889</v>
      </c>
      <c r="L440" s="5"/>
    </row>
    <row r="441" spans="8:15" x14ac:dyDescent="0.35">
      <c r="H441" s="4" t="s">
        <v>26</v>
      </c>
      <c r="I441">
        <f t="shared" ref="I441" si="409">(2*I436/I438)+4*I438</f>
        <v>-4.1430295802738764</v>
      </c>
      <c r="J441">
        <f t="shared" ref="J441" si="410">(2*I437/I438)</f>
        <v>-6.7353278901201685</v>
      </c>
      <c r="K441">
        <f t="shared" ref="K441" si="411">-(I437^2+I436^2)/I438^2+4*I436</f>
        <v>-42.160262624325497</v>
      </c>
      <c r="L441" s="5"/>
    </row>
    <row r="442" spans="8:15" x14ac:dyDescent="0.35">
      <c r="H442" s="4"/>
      <c r="I442">
        <f t="shared" ref="I442" si="412">2*I436*I437*I438^3+4*I438</f>
        <v>1187.4101983644657</v>
      </c>
      <c r="J442">
        <f t="shared" ref="J442" si="413">I436^2*I438^3</f>
        <v>-459.86801905066505</v>
      </c>
      <c r="K442">
        <f t="shared" ref="K442" si="414">3*I436^2*I437*I438^2+4*I436</f>
        <v>4621.9224596655295</v>
      </c>
      <c r="L442" s="5"/>
    </row>
    <row r="443" spans="8:15" x14ac:dyDescent="0.35">
      <c r="H443" s="4"/>
      <c r="L443" s="5"/>
    </row>
    <row r="444" spans="8:15" x14ac:dyDescent="0.35">
      <c r="H444" s="4" t="s">
        <v>6</v>
      </c>
      <c r="I444">
        <f t="shared" ref="I444" si="415">(I440*J441*K442+I441*J442*K440+J440*K441*I442)-(I442*J441*K440+J442*K441*I440+K442*I441*J440)</f>
        <v>526414.62070310838</v>
      </c>
      <c r="J444" t="str">
        <f t="shared" ref="J444" si="416">IF(I444&lt;&gt;0,"Continuar", "Agregar otros valores")</f>
        <v>Continuar</v>
      </c>
      <c r="L444" s="5"/>
    </row>
    <row r="445" spans="8:15" x14ac:dyDescent="0.35">
      <c r="H445" s="4"/>
      <c r="L445" s="5"/>
    </row>
    <row r="446" spans="8:15" x14ac:dyDescent="0.35">
      <c r="H446" s="4"/>
      <c r="I446" cm="1">
        <f t="array" ref="I446:K448">MINVERSE(I440:K442)</f>
        <v>-9.5966786858593264E-2</v>
      </c>
      <c r="J446">
        <v>1.2363692239668139E-2</v>
      </c>
      <c r="K446">
        <v>8.7190467637886151E-4</v>
      </c>
      <c r="L446" s="5"/>
      <c r="M446">
        <f t="shared" ref="M446" si="417">(J441*K442-J442*K441)/I444</f>
        <v>-9.596678685859325E-2</v>
      </c>
      <c r="N446">
        <f t="shared" ref="N446" si="418">(J440*K442-J442*K440)/I444</f>
        <v>-1.2363692239668137E-2</v>
      </c>
      <c r="O446">
        <f t="shared" ref="O446" si="419">(J440*K441-J441*K440)/I444</f>
        <v>8.7190467637886151E-4</v>
      </c>
    </row>
    <row r="447" spans="8:15" x14ac:dyDescent="0.35">
      <c r="H447" s="4" t="s">
        <v>9</v>
      </c>
      <c r="I447">
        <v>-5.87232252334349E-2</v>
      </c>
      <c r="J447">
        <v>-8.3924536285770956E-2</v>
      </c>
      <c r="K447">
        <v>-3.0102503265137386E-4</v>
      </c>
      <c r="L447" s="5"/>
      <c r="M447">
        <f t="shared" ref="M447" si="420">(I441*K442-K441*I442)/I444</f>
        <v>5.8723225233434879E-2</v>
      </c>
      <c r="N447">
        <f t="shared" ref="N447" si="421">(I440*K442-I442*K440)/I444</f>
        <v>-8.3924536285770943E-2</v>
      </c>
      <c r="O447">
        <f t="shared" ref="O447" si="422">(I440*K441-I441*K440)/I444</f>
        <v>3.010250326513738E-4</v>
      </c>
    </row>
    <row r="448" spans="8:15" x14ac:dyDescent="0.35">
      <c r="H448" s="4"/>
      <c r="I448">
        <v>1.8811870800205702E-2</v>
      </c>
      <c r="J448">
        <v>-1.1526585521765763E-2</v>
      </c>
      <c r="K448">
        <v>-3.7590481385218048E-5</v>
      </c>
      <c r="L448" s="5"/>
      <c r="M448">
        <f t="shared" ref="M448" si="423">(I441*J442-I442*J441)/I444</f>
        <v>1.8811870800205698E-2</v>
      </c>
      <c r="N448">
        <f t="shared" ref="N448" si="424">(I440*J442-I442*J440)/I444</f>
        <v>1.1526585521765761E-2</v>
      </c>
      <c r="O448">
        <f t="shared" ref="O448" si="425">(I440*J441-I441*J440)/I444</f>
        <v>-3.7590481385218048E-5</v>
      </c>
    </row>
    <row r="449" spans="8:13" x14ac:dyDescent="0.35">
      <c r="H449" s="4"/>
      <c r="L449" s="5"/>
    </row>
    <row r="450" spans="8:13" x14ac:dyDescent="0.35">
      <c r="H450" s="4" t="s">
        <v>64</v>
      </c>
      <c r="I450">
        <f t="shared" ref="I450" si="426">LN(ABS(2*I436*I437^3))-I437*(I438^2)+33.9206</f>
        <v>0</v>
      </c>
      <c r="L450" s="5"/>
    </row>
    <row r="451" spans="8:13" x14ac:dyDescent="0.35">
      <c r="H451" s="4" t="s">
        <v>65</v>
      </c>
      <c r="I451">
        <f t="shared" ref="I451" si="427">(I436^2+I437^2)/I438+4*I436*I438-85/6</f>
        <v>0</v>
      </c>
      <c r="L451" s="5"/>
    </row>
    <row r="452" spans="8:13" x14ac:dyDescent="0.35">
      <c r="H452" s="4" t="s">
        <v>66</v>
      </c>
      <c r="I452">
        <f t="shared" ref="I452" si="428">I436^2*I437*I438^3+4*I436*I438+3552</f>
        <v>0</v>
      </c>
      <c r="L452" s="5"/>
    </row>
    <row r="453" spans="8:13" x14ac:dyDescent="0.35">
      <c r="H453" s="4"/>
      <c r="L453" s="5"/>
    </row>
    <row r="454" spans="8:13" x14ac:dyDescent="0.35">
      <c r="H454" s="4"/>
      <c r="I454">
        <f t="shared" ref="I454:I456" si="429">I436</f>
        <v>-6.0300955159643808</v>
      </c>
      <c r="J454" t="s">
        <v>16</v>
      </c>
      <c r="K454" cm="1">
        <f t="array" ref="K454:K456">MMULT(I446:K448,I450:I452)</f>
        <v>0</v>
      </c>
      <c r="L454" s="5"/>
      <c r="M454">
        <f t="shared" ref="M454" si="430">I446*I450+J446*I451+K446*I452</f>
        <v>0</v>
      </c>
    </row>
    <row r="455" spans="8:13" x14ac:dyDescent="0.35">
      <c r="H455" s="4"/>
      <c r="I455">
        <f t="shared" si="429"/>
        <v>7.8461575132286265</v>
      </c>
      <c r="J455" t="s">
        <v>16</v>
      </c>
      <c r="K455">
        <v>0</v>
      </c>
      <c r="L455" s="5"/>
      <c r="M455">
        <f t="shared" ref="M455" si="431">I447*I450+J447*I451+K447* I452</f>
        <v>0</v>
      </c>
    </row>
    <row r="456" spans="8:13" x14ac:dyDescent="0.35">
      <c r="H456" s="4"/>
      <c r="I456">
        <f t="shared" si="429"/>
        <v>-2.3298516839062571</v>
      </c>
      <c r="J456" t="s">
        <v>16</v>
      </c>
      <c r="K456">
        <v>0</v>
      </c>
      <c r="L456" s="5"/>
      <c r="M456">
        <f t="shared" ref="M456" si="432">I448*I450+J448*I451+K448*I452</f>
        <v>0</v>
      </c>
    </row>
    <row r="457" spans="8:13" x14ac:dyDescent="0.35">
      <c r="H457" s="4"/>
      <c r="L457" s="5"/>
    </row>
    <row r="458" spans="8:13" x14ac:dyDescent="0.35">
      <c r="H458" s="4" t="s">
        <v>99</v>
      </c>
      <c r="I458">
        <f t="shared" ref="I458:I460" si="433">I454-K454</f>
        <v>-6.0300955159643808</v>
      </c>
      <c r="L458" s="5"/>
    </row>
    <row r="459" spans="8:13" x14ac:dyDescent="0.35">
      <c r="H459" s="4" t="s">
        <v>100</v>
      </c>
      <c r="I459">
        <f t="shared" si="433"/>
        <v>7.8461575132286265</v>
      </c>
      <c r="L459" s="5"/>
    </row>
    <row r="460" spans="8:13" x14ac:dyDescent="0.35">
      <c r="H460" s="4" t="s">
        <v>101</v>
      </c>
      <c r="I460">
        <f t="shared" si="433"/>
        <v>-2.3298516839062571</v>
      </c>
      <c r="L460" s="5"/>
    </row>
    <row r="461" spans="8:13" x14ac:dyDescent="0.35">
      <c r="H461" s="4"/>
      <c r="L461" s="5"/>
    </row>
    <row r="462" spans="8:13" x14ac:dyDescent="0.35">
      <c r="H462" s="4" t="s">
        <v>22</v>
      </c>
      <c r="I462">
        <f t="shared" ref="I462:I464" si="434">ABS(I458-I436)</f>
        <v>0</v>
      </c>
      <c r="L462" s="5"/>
    </row>
    <row r="463" spans="8:13" x14ac:dyDescent="0.35">
      <c r="H463" s="4" t="s">
        <v>24</v>
      </c>
      <c r="I463">
        <f t="shared" si="434"/>
        <v>0</v>
      </c>
      <c r="L463" s="5"/>
    </row>
    <row r="464" spans="8:13" x14ac:dyDescent="0.35">
      <c r="H464" s="7" t="s">
        <v>103</v>
      </c>
      <c r="I464">
        <f t="shared" si="434"/>
        <v>0</v>
      </c>
      <c r="J464" s="8" t="s">
        <v>25</v>
      </c>
      <c r="K464" s="8"/>
      <c r="L464" s="9">
        <f t="shared" ref="L464" si="435">MAX(I462:I464)</f>
        <v>0</v>
      </c>
      <c r="M464" t="str">
        <f t="shared" ref="M464" si="436">IF(L464&gt;$G$6, "Continúa iterando","Listo. Aquí está la solución")</f>
        <v>Listo. Aquí está la solución</v>
      </c>
    </row>
    <row r="466" spans="8:15" x14ac:dyDescent="0.35">
      <c r="H466" s="1"/>
      <c r="I466" s="2" t="s">
        <v>0</v>
      </c>
      <c r="J466" s="2">
        <f t="shared" ref="J466" si="437">J435+1</f>
        <v>16</v>
      </c>
      <c r="K466" s="2"/>
      <c r="L466" s="3"/>
    </row>
    <row r="467" spans="8:15" x14ac:dyDescent="0.35">
      <c r="H467" s="4" t="s">
        <v>1</v>
      </c>
      <c r="I467">
        <f t="shared" ref="I467:I469" si="438">I458</f>
        <v>-6.0300955159643808</v>
      </c>
      <c r="L467" s="5"/>
    </row>
    <row r="468" spans="8:15" x14ac:dyDescent="0.35">
      <c r="H468" s="4" t="s">
        <v>93</v>
      </c>
      <c r="I468">
        <f t="shared" si="438"/>
        <v>7.8461575132286265</v>
      </c>
      <c r="L468" s="5"/>
    </row>
    <row r="469" spans="8:15" x14ac:dyDescent="0.35">
      <c r="H469" s="4" t="s">
        <v>2</v>
      </c>
      <c r="I469">
        <f t="shared" si="438"/>
        <v>-2.3298516839062571</v>
      </c>
      <c r="L469" s="5"/>
    </row>
    <row r="470" spans="8:15" x14ac:dyDescent="0.35">
      <c r="H470" s="4"/>
      <c r="L470" s="5"/>
    </row>
    <row r="471" spans="8:15" x14ac:dyDescent="0.35">
      <c r="H471" s="4"/>
      <c r="I471">
        <f t="shared" ref="I471" si="439">1/I467</f>
        <v>-0.16583485242523097</v>
      </c>
      <c r="J471">
        <f t="shared" ref="J471" si="440">3/I468-I469^2</f>
        <v>-5.0458561065254317</v>
      </c>
      <c r="K471">
        <f t="shared" ref="K471" si="441">-2*I468*I469</f>
        <v>36.56076658877889</v>
      </c>
      <c r="L471" s="5"/>
    </row>
    <row r="472" spans="8:15" x14ac:dyDescent="0.35">
      <c r="H472" s="4" t="s">
        <v>26</v>
      </c>
      <c r="I472">
        <f t="shared" ref="I472" si="442">(2*I467/I469)+4*I469</f>
        <v>-4.1430295802738764</v>
      </c>
      <c r="J472">
        <f t="shared" ref="J472" si="443">(2*I468/I469)</f>
        <v>-6.7353278901201685</v>
      </c>
      <c r="K472">
        <f t="shared" ref="K472" si="444">-(I468^2+I467^2)/I469^2+4*I467</f>
        <v>-42.160262624325497</v>
      </c>
      <c r="L472" s="5"/>
    </row>
    <row r="473" spans="8:15" x14ac:dyDescent="0.35">
      <c r="H473" s="4"/>
      <c r="I473">
        <f t="shared" ref="I473" si="445">2*I467*I468*I469^3+4*I469</f>
        <v>1187.4101983644657</v>
      </c>
      <c r="J473">
        <f t="shared" ref="J473" si="446">I467^2*I469^3</f>
        <v>-459.86801905066505</v>
      </c>
      <c r="K473">
        <f t="shared" ref="K473" si="447">3*I467^2*I468*I469^2+4*I467</f>
        <v>4621.9224596655295</v>
      </c>
      <c r="L473" s="5"/>
    </row>
    <row r="474" spans="8:15" x14ac:dyDescent="0.35">
      <c r="H474" s="4"/>
      <c r="L474" s="5"/>
    </row>
    <row r="475" spans="8:15" x14ac:dyDescent="0.35">
      <c r="H475" s="4" t="s">
        <v>6</v>
      </c>
      <c r="I475">
        <f t="shared" ref="I475" si="448">(I471*J472*K473+I472*J473*K471+J471*K472*I473)-(I473*J472*K471+J473*K472*I471+K473*I472*J471)</f>
        <v>526414.62070310838</v>
      </c>
      <c r="J475" t="str">
        <f t="shared" ref="J475" si="449">IF(I475&lt;&gt;0,"Continuar", "Agregar otros valores")</f>
        <v>Continuar</v>
      </c>
      <c r="L475" s="5"/>
    </row>
    <row r="476" spans="8:15" x14ac:dyDescent="0.35">
      <c r="H476" s="4"/>
      <c r="L476" s="5"/>
    </row>
    <row r="477" spans="8:15" x14ac:dyDescent="0.35">
      <c r="H477" s="4"/>
      <c r="I477" cm="1">
        <f t="array" ref="I477:K479">MINVERSE(I471:K473)</f>
        <v>-9.5966786858593264E-2</v>
      </c>
      <c r="J477">
        <v>1.2363692239668139E-2</v>
      </c>
      <c r="K477">
        <v>8.7190467637886151E-4</v>
      </c>
      <c r="L477" s="5"/>
      <c r="M477">
        <f t="shared" ref="M477" si="450">(J472*K473-J473*K472)/I475</f>
        <v>-9.596678685859325E-2</v>
      </c>
      <c r="N477">
        <f t="shared" ref="N477" si="451">(J471*K473-J473*K471)/I475</f>
        <v>-1.2363692239668137E-2</v>
      </c>
      <c r="O477">
        <f t="shared" ref="O477" si="452">(J471*K472-J472*K471)/I475</f>
        <v>8.7190467637886151E-4</v>
      </c>
    </row>
    <row r="478" spans="8:15" x14ac:dyDescent="0.35">
      <c r="H478" s="4" t="s">
        <v>9</v>
      </c>
      <c r="I478">
        <v>-5.87232252334349E-2</v>
      </c>
      <c r="J478">
        <v>-8.3924536285770956E-2</v>
      </c>
      <c r="K478">
        <v>-3.0102503265137386E-4</v>
      </c>
      <c r="L478" s="5"/>
      <c r="M478">
        <f t="shared" ref="M478" si="453">(I472*K473-K472*I473)/I475</f>
        <v>5.8723225233434879E-2</v>
      </c>
      <c r="N478">
        <f t="shared" ref="N478" si="454">(I471*K473-I473*K471)/I475</f>
        <v>-8.3924536285770943E-2</v>
      </c>
      <c r="O478">
        <f t="shared" ref="O478" si="455">(I471*K472-I472*K471)/I475</f>
        <v>3.010250326513738E-4</v>
      </c>
    </row>
    <row r="479" spans="8:15" x14ac:dyDescent="0.35">
      <c r="H479" s="4"/>
      <c r="I479">
        <v>1.8811870800205702E-2</v>
      </c>
      <c r="J479">
        <v>-1.1526585521765763E-2</v>
      </c>
      <c r="K479">
        <v>-3.7590481385218048E-5</v>
      </c>
      <c r="L479" s="5"/>
      <c r="M479">
        <f t="shared" ref="M479" si="456">(I472*J473-I473*J472)/I475</f>
        <v>1.8811870800205698E-2</v>
      </c>
      <c r="N479">
        <f t="shared" ref="N479" si="457">(I471*J473-I473*J471)/I475</f>
        <v>1.1526585521765761E-2</v>
      </c>
      <c r="O479">
        <f t="shared" ref="O479" si="458">(I471*J472-I472*J471)/I475</f>
        <v>-3.7590481385218048E-5</v>
      </c>
    </row>
    <row r="480" spans="8:15" x14ac:dyDescent="0.35">
      <c r="H480" s="4"/>
      <c r="L480" s="5"/>
    </row>
    <row r="481" spans="8:13" x14ac:dyDescent="0.35">
      <c r="H481" s="4" t="s">
        <v>67</v>
      </c>
      <c r="I481">
        <f t="shared" ref="I481" si="459">LN(ABS(2*I467*I468^3))-I468*(I469^2)+33.9206</f>
        <v>0</v>
      </c>
      <c r="L481" s="5"/>
    </row>
    <row r="482" spans="8:13" x14ac:dyDescent="0.35">
      <c r="H482" s="4" t="s">
        <v>68</v>
      </c>
      <c r="I482">
        <f t="shared" ref="I482" si="460">(I467^2+I468^2)/I469+4*I467*I469-85/6</f>
        <v>0</v>
      </c>
      <c r="L482" s="5"/>
    </row>
    <row r="483" spans="8:13" x14ac:dyDescent="0.35">
      <c r="H483" s="4" t="s">
        <v>69</v>
      </c>
      <c r="I483">
        <f t="shared" ref="I483" si="461">I467^2*I468*I469^3+4*I467*I469+3552</f>
        <v>0</v>
      </c>
      <c r="L483" s="5"/>
    </row>
    <row r="484" spans="8:13" x14ac:dyDescent="0.35">
      <c r="H484" s="4"/>
      <c r="L484" s="5"/>
    </row>
    <row r="485" spans="8:13" x14ac:dyDescent="0.35">
      <c r="H485" s="4"/>
      <c r="I485">
        <f t="shared" ref="I485:I487" si="462">I467</f>
        <v>-6.0300955159643808</v>
      </c>
      <c r="J485" t="s">
        <v>16</v>
      </c>
      <c r="K485" cm="1">
        <f t="array" ref="K485:K487">MMULT(I477:K479,I481:I483)</f>
        <v>0</v>
      </c>
      <c r="L485" s="5"/>
      <c r="M485">
        <f t="shared" ref="M485" si="463">I477*I481+J477*I482+K477*I483</f>
        <v>0</v>
      </c>
    </row>
    <row r="486" spans="8:13" x14ac:dyDescent="0.35">
      <c r="H486" s="4"/>
      <c r="I486">
        <f t="shared" si="462"/>
        <v>7.8461575132286265</v>
      </c>
      <c r="J486" t="s">
        <v>16</v>
      </c>
      <c r="K486">
        <v>0</v>
      </c>
      <c r="L486" s="5"/>
      <c r="M486">
        <f t="shared" ref="M486" si="464">I478*I481+J478*I482+K478* I483</f>
        <v>0</v>
      </c>
    </row>
    <row r="487" spans="8:13" x14ac:dyDescent="0.35">
      <c r="H487" s="4"/>
      <c r="I487">
        <f t="shared" si="462"/>
        <v>-2.3298516839062571</v>
      </c>
      <c r="J487" t="s">
        <v>16</v>
      </c>
      <c r="K487">
        <v>0</v>
      </c>
      <c r="L487" s="5"/>
      <c r="M487">
        <f t="shared" ref="M487" si="465">I479*I481+J479*I482+K479*I483</f>
        <v>0</v>
      </c>
    </row>
    <row r="488" spans="8:13" x14ac:dyDescent="0.35">
      <c r="H488" s="4"/>
      <c r="L488" s="5"/>
    </row>
    <row r="489" spans="8:13" x14ac:dyDescent="0.35">
      <c r="H489" s="4" t="s">
        <v>99</v>
      </c>
      <c r="I489">
        <f t="shared" ref="I489:I491" si="466">I485-K485</f>
        <v>-6.0300955159643808</v>
      </c>
      <c r="L489" s="5"/>
    </row>
    <row r="490" spans="8:13" x14ac:dyDescent="0.35">
      <c r="H490" s="4" t="s">
        <v>100</v>
      </c>
      <c r="I490">
        <f t="shared" si="466"/>
        <v>7.8461575132286265</v>
      </c>
      <c r="L490" s="5"/>
    </row>
    <row r="491" spans="8:13" x14ac:dyDescent="0.35">
      <c r="H491" s="4" t="s">
        <v>101</v>
      </c>
      <c r="I491">
        <f t="shared" si="466"/>
        <v>-2.3298516839062571</v>
      </c>
      <c r="L491" s="5"/>
    </row>
    <row r="492" spans="8:13" x14ac:dyDescent="0.35">
      <c r="H492" s="4"/>
      <c r="L492" s="5"/>
    </row>
    <row r="493" spans="8:13" x14ac:dyDescent="0.35">
      <c r="H493" s="4" t="s">
        <v>22</v>
      </c>
      <c r="I493">
        <f t="shared" ref="I493:I495" si="467">ABS(I489-I467)</f>
        <v>0</v>
      </c>
      <c r="L493" s="5"/>
    </row>
    <row r="494" spans="8:13" x14ac:dyDescent="0.35">
      <c r="H494" s="4" t="s">
        <v>24</v>
      </c>
      <c r="I494">
        <f t="shared" si="467"/>
        <v>0</v>
      </c>
      <c r="L494" s="5"/>
    </row>
    <row r="495" spans="8:13" x14ac:dyDescent="0.35">
      <c r="H495" s="7" t="s">
        <v>103</v>
      </c>
      <c r="I495">
        <f t="shared" si="467"/>
        <v>0</v>
      </c>
      <c r="J495" s="8" t="s">
        <v>25</v>
      </c>
      <c r="K495" s="8"/>
      <c r="L495" s="9">
        <f t="shared" ref="L495" si="468">MAX(I493:I495)</f>
        <v>0</v>
      </c>
      <c r="M495" t="str">
        <f t="shared" ref="M495" si="469">IF(L495&gt;$G$6, "Continúa iterando","Listo. Aquí está la solución")</f>
        <v>Listo. Aquí está la solución</v>
      </c>
    </row>
    <row r="497" spans="8:15" x14ac:dyDescent="0.35">
      <c r="H497" s="1"/>
      <c r="I497" s="2" t="s">
        <v>0</v>
      </c>
      <c r="J497" s="2">
        <f t="shared" ref="J497" si="470">J466+1</f>
        <v>17</v>
      </c>
      <c r="K497" s="2"/>
      <c r="L497" s="3"/>
    </row>
    <row r="498" spans="8:15" x14ac:dyDescent="0.35">
      <c r="H498" s="4" t="s">
        <v>1</v>
      </c>
      <c r="I498">
        <f t="shared" ref="I498:I500" si="471">I489</f>
        <v>-6.0300955159643808</v>
      </c>
      <c r="L498" s="5"/>
    </row>
    <row r="499" spans="8:15" x14ac:dyDescent="0.35">
      <c r="H499" s="4" t="s">
        <v>93</v>
      </c>
      <c r="I499">
        <f t="shared" si="471"/>
        <v>7.8461575132286265</v>
      </c>
      <c r="L499" s="5"/>
    </row>
    <row r="500" spans="8:15" x14ac:dyDescent="0.35">
      <c r="H500" s="4" t="s">
        <v>2</v>
      </c>
      <c r="I500">
        <f t="shared" si="471"/>
        <v>-2.3298516839062571</v>
      </c>
      <c r="L500" s="5"/>
    </row>
    <row r="501" spans="8:15" x14ac:dyDescent="0.35">
      <c r="H501" s="4"/>
      <c r="L501" s="5"/>
    </row>
    <row r="502" spans="8:15" x14ac:dyDescent="0.35">
      <c r="H502" s="4"/>
      <c r="I502">
        <f t="shared" ref="I502" si="472">1/I498</f>
        <v>-0.16583485242523097</v>
      </c>
      <c r="J502">
        <f t="shared" ref="J502" si="473">3/I499-I500^2</f>
        <v>-5.0458561065254317</v>
      </c>
      <c r="K502">
        <f t="shared" ref="K502" si="474">-2*I499*I500</f>
        <v>36.56076658877889</v>
      </c>
      <c r="L502" s="5"/>
    </row>
    <row r="503" spans="8:15" x14ac:dyDescent="0.35">
      <c r="H503" s="4" t="s">
        <v>26</v>
      </c>
      <c r="I503">
        <f t="shared" ref="I503" si="475">(2*I498/I500)+4*I500</f>
        <v>-4.1430295802738764</v>
      </c>
      <c r="J503">
        <f t="shared" ref="J503" si="476">(2*I499/I500)</f>
        <v>-6.7353278901201685</v>
      </c>
      <c r="K503">
        <f t="shared" ref="K503" si="477">-(I499^2+I498^2)/I500^2+4*I498</f>
        <v>-42.160262624325497</v>
      </c>
      <c r="L503" s="5"/>
    </row>
    <row r="504" spans="8:15" x14ac:dyDescent="0.35">
      <c r="H504" s="4"/>
      <c r="I504">
        <f t="shared" ref="I504" si="478">2*I498*I499*I500^3+4*I500</f>
        <v>1187.4101983644657</v>
      </c>
      <c r="J504">
        <f t="shared" ref="J504" si="479">I498^2*I500^3</f>
        <v>-459.86801905066505</v>
      </c>
      <c r="K504">
        <f t="shared" ref="K504" si="480">3*I498^2*I499*I500^2+4*I498</f>
        <v>4621.9224596655295</v>
      </c>
      <c r="L504" s="5"/>
    </row>
    <row r="505" spans="8:15" x14ac:dyDescent="0.35">
      <c r="H505" s="4"/>
      <c r="L505" s="5"/>
    </row>
    <row r="506" spans="8:15" x14ac:dyDescent="0.35">
      <c r="H506" s="4" t="s">
        <v>6</v>
      </c>
      <c r="I506">
        <f t="shared" ref="I506" si="481">(I502*J503*K504+I503*J504*K502+J502*K503*I504)-(I504*J503*K502+J504*K503*I502+K504*I503*J502)</f>
        <v>526414.62070310838</v>
      </c>
      <c r="J506" t="str">
        <f t="shared" ref="J506" si="482">IF(I506&lt;&gt;0,"Continuar", "Agregar otros valores")</f>
        <v>Continuar</v>
      </c>
      <c r="L506" s="5"/>
    </row>
    <row r="507" spans="8:15" x14ac:dyDescent="0.35">
      <c r="H507" s="4"/>
      <c r="L507" s="5"/>
    </row>
    <row r="508" spans="8:15" x14ac:dyDescent="0.35">
      <c r="H508" s="4"/>
      <c r="I508" cm="1">
        <f t="array" ref="I508:K510">MINVERSE(I502:K504)</f>
        <v>-9.5966786858593264E-2</v>
      </c>
      <c r="J508">
        <v>1.2363692239668139E-2</v>
      </c>
      <c r="K508">
        <v>8.7190467637886151E-4</v>
      </c>
      <c r="L508" s="5"/>
      <c r="M508">
        <f t="shared" ref="M508" si="483">(J503*K504-J504*K503)/I506</f>
        <v>-9.596678685859325E-2</v>
      </c>
      <c r="N508">
        <f t="shared" ref="N508" si="484">(J502*K504-J504*K502)/I506</f>
        <v>-1.2363692239668137E-2</v>
      </c>
      <c r="O508">
        <f t="shared" ref="O508" si="485">(J502*K503-J503*K502)/I506</f>
        <v>8.7190467637886151E-4</v>
      </c>
    </row>
    <row r="509" spans="8:15" x14ac:dyDescent="0.35">
      <c r="H509" s="4" t="s">
        <v>9</v>
      </c>
      <c r="I509">
        <v>-5.87232252334349E-2</v>
      </c>
      <c r="J509">
        <v>-8.3924536285770956E-2</v>
      </c>
      <c r="K509">
        <v>-3.0102503265137386E-4</v>
      </c>
      <c r="L509" s="5"/>
      <c r="M509">
        <f t="shared" ref="M509" si="486">(I503*K504-K503*I504)/I506</f>
        <v>5.8723225233434879E-2</v>
      </c>
      <c r="N509">
        <f t="shared" ref="N509" si="487">(I502*K504-I504*K502)/I506</f>
        <v>-8.3924536285770943E-2</v>
      </c>
      <c r="O509">
        <f t="shared" ref="O509" si="488">(I502*K503-I503*K502)/I506</f>
        <v>3.010250326513738E-4</v>
      </c>
    </row>
    <row r="510" spans="8:15" x14ac:dyDescent="0.35">
      <c r="H510" s="4"/>
      <c r="I510">
        <v>1.8811870800205702E-2</v>
      </c>
      <c r="J510">
        <v>-1.1526585521765763E-2</v>
      </c>
      <c r="K510">
        <v>-3.7590481385218048E-5</v>
      </c>
      <c r="L510" s="5"/>
      <c r="M510">
        <f t="shared" ref="M510" si="489">(I503*J504-I504*J503)/I506</f>
        <v>1.8811870800205698E-2</v>
      </c>
      <c r="N510">
        <f t="shared" ref="N510" si="490">(I502*J504-I504*J502)/I506</f>
        <v>1.1526585521765761E-2</v>
      </c>
      <c r="O510">
        <f t="shared" ref="O510" si="491">(I502*J503-I503*J502)/I506</f>
        <v>-3.7590481385218048E-5</v>
      </c>
    </row>
    <row r="511" spans="8:15" x14ac:dyDescent="0.35">
      <c r="H511" s="4"/>
      <c r="L511" s="5"/>
    </row>
    <row r="512" spans="8:15" x14ac:dyDescent="0.35">
      <c r="H512" s="4" t="s">
        <v>70</v>
      </c>
      <c r="I512">
        <f t="shared" ref="I512" si="492">LN(ABS(2*I498*I499^3))-I499*(I500^2)+33.9206</f>
        <v>0</v>
      </c>
      <c r="L512" s="5"/>
    </row>
    <row r="513" spans="8:13" x14ac:dyDescent="0.35">
      <c r="H513" s="4" t="s">
        <v>71</v>
      </c>
      <c r="I513">
        <f t="shared" ref="I513" si="493">(I498^2+I499^2)/I500+4*I498*I500-85/6</f>
        <v>0</v>
      </c>
      <c r="L513" s="5"/>
    </row>
    <row r="514" spans="8:13" x14ac:dyDescent="0.35">
      <c r="H514" s="4" t="s">
        <v>72</v>
      </c>
      <c r="I514">
        <f t="shared" ref="I514" si="494">I498^2*I499*I500^3+4*I498*I500+3552</f>
        <v>0</v>
      </c>
      <c r="L514" s="5"/>
    </row>
    <row r="515" spans="8:13" x14ac:dyDescent="0.35">
      <c r="H515" s="4"/>
      <c r="L515" s="5"/>
    </row>
    <row r="516" spans="8:13" x14ac:dyDescent="0.35">
      <c r="H516" s="4"/>
      <c r="I516">
        <f t="shared" ref="I516:I518" si="495">I498</f>
        <v>-6.0300955159643808</v>
      </c>
      <c r="J516" t="s">
        <v>16</v>
      </c>
      <c r="K516" cm="1">
        <f t="array" ref="K516:K518">MMULT(I508:K510,I512:I514)</f>
        <v>0</v>
      </c>
      <c r="L516" s="5"/>
      <c r="M516">
        <f t="shared" ref="M516" si="496">I508*I512+J508*I513+K508*I514</f>
        <v>0</v>
      </c>
    </row>
    <row r="517" spans="8:13" x14ac:dyDescent="0.35">
      <c r="H517" s="4"/>
      <c r="I517">
        <f t="shared" si="495"/>
        <v>7.8461575132286265</v>
      </c>
      <c r="J517" t="s">
        <v>16</v>
      </c>
      <c r="K517">
        <v>0</v>
      </c>
      <c r="L517" s="5"/>
      <c r="M517">
        <f t="shared" ref="M517" si="497">I509*I512+J509*I513+K509* I514</f>
        <v>0</v>
      </c>
    </row>
    <row r="518" spans="8:13" x14ac:dyDescent="0.35">
      <c r="H518" s="4"/>
      <c r="I518">
        <f t="shared" si="495"/>
        <v>-2.3298516839062571</v>
      </c>
      <c r="J518" t="s">
        <v>16</v>
      </c>
      <c r="K518">
        <v>0</v>
      </c>
      <c r="L518" s="5"/>
      <c r="M518">
        <f t="shared" ref="M518" si="498">I510*I512+J510*I513+K510*I514</f>
        <v>0</v>
      </c>
    </row>
    <row r="519" spans="8:13" x14ac:dyDescent="0.35">
      <c r="H519" s="4"/>
      <c r="L519" s="5"/>
    </row>
    <row r="520" spans="8:13" x14ac:dyDescent="0.35">
      <c r="H520" s="4" t="s">
        <v>99</v>
      </c>
      <c r="I520">
        <f t="shared" ref="I520:I522" si="499">I516-K516</f>
        <v>-6.0300955159643808</v>
      </c>
      <c r="L520" s="5"/>
    </row>
    <row r="521" spans="8:13" x14ac:dyDescent="0.35">
      <c r="H521" s="4" t="s">
        <v>100</v>
      </c>
      <c r="I521">
        <f t="shared" si="499"/>
        <v>7.8461575132286265</v>
      </c>
      <c r="L521" s="5"/>
    </row>
    <row r="522" spans="8:13" x14ac:dyDescent="0.35">
      <c r="H522" s="4" t="s">
        <v>101</v>
      </c>
      <c r="I522">
        <f t="shared" si="499"/>
        <v>-2.3298516839062571</v>
      </c>
      <c r="L522" s="5"/>
    </row>
    <row r="523" spans="8:13" x14ac:dyDescent="0.35">
      <c r="H523" s="4"/>
      <c r="L523" s="5"/>
    </row>
    <row r="524" spans="8:13" x14ac:dyDescent="0.35">
      <c r="H524" s="4" t="s">
        <v>22</v>
      </c>
      <c r="I524">
        <f t="shared" ref="I524:I526" si="500">ABS(I520-I498)</f>
        <v>0</v>
      </c>
      <c r="L524" s="5"/>
    </row>
    <row r="525" spans="8:13" x14ac:dyDescent="0.35">
      <c r="H525" s="4" t="s">
        <v>24</v>
      </c>
      <c r="I525">
        <f t="shared" si="500"/>
        <v>0</v>
      </c>
      <c r="L525" s="5"/>
    </row>
    <row r="526" spans="8:13" x14ac:dyDescent="0.35">
      <c r="H526" s="7" t="s">
        <v>103</v>
      </c>
      <c r="I526">
        <f t="shared" si="500"/>
        <v>0</v>
      </c>
      <c r="J526" s="8" t="s">
        <v>25</v>
      </c>
      <c r="K526" s="8"/>
      <c r="L526" s="9">
        <f t="shared" ref="L526" si="501">MAX(I524:I526)</f>
        <v>0</v>
      </c>
      <c r="M526" t="str">
        <f t="shared" ref="M526" si="502">IF(L526&gt;$G$6, "Continúa iterando","Listo. Aquí está la solución")</f>
        <v>Listo. Aquí está la solución</v>
      </c>
    </row>
    <row r="528" spans="8:13" x14ac:dyDescent="0.35">
      <c r="H528" s="1"/>
      <c r="I528" s="2" t="s">
        <v>0</v>
      </c>
      <c r="J528" s="2">
        <f t="shared" ref="J528" si="503">J497+1</f>
        <v>18</v>
      </c>
      <c r="K528" s="2"/>
      <c r="L528" s="3"/>
    </row>
    <row r="529" spans="8:15" x14ac:dyDescent="0.35">
      <c r="H529" s="4" t="s">
        <v>1</v>
      </c>
      <c r="I529">
        <f t="shared" ref="I529:I531" si="504">I520</f>
        <v>-6.0300955159643808</v>
      </c>
      <c r="L529" s="5"/>
    </row>
    <row r="530" spans="8:15" x14ac:dyDescent="0.35">
      <c r="H530" s="4" t="s">
        <v>93</v>
      </c>
      <c r="I530">
        <f t="shared" si="504"/>
        <v>7.8461575132286265</v>
      </c>
      <c r="L530" s="5"/>
    </row>
    <row r="531" spans="8:15" x14ac:dyDescent="0.35">
      <c r="H531" s="4" t="s">
        <v>2</v>
      </c>
      <c r="I531">
        <f t="shared" si="504"/>
        <v>-2.3298516839062571</v>
      </c>
      <c r="L531" s="5"/>
    </row>
    <row r="532" spans="8:15" x14ac:dyDescent="0.35">
      <c r="H532" s="4"/>
      <c r="L532" s="5"/>
    </row>
    <row r="533" spans="8:15" x14ac:dyDescent="0.35">
      <c r="H533" s="4"/>
      <c r="I533">
        <f t="shared" ref="I533" si="505">1/I529</f>
        <v>-0.16583485242523097</v>
      </c>
      <c r="J533">
        <f t="shared" ref="J533" si="506">3/I530-I531^2</f>
        <v>-5.0458561065254317</v>
      </c>
      <c r="K533">
        <f t="shared" ref="K533" si="507">-2*I530*I531</f>
        <v>36.56076658877889</v>
      </c>
      <c r="L533" s="5"/>
    </row>
    <row r="534" spans="8:15" x14ac:dyDescent="0.35">
      <c r="H534" s="4" t="s">
        <v>26</v>
      </c>
      <c r="I534">
        <f t="shared" ref="I534" si="508">(2*I529/I531)+4*I531</f>
        <v>-4.1430295802738764</v>
      </c>
      <c r="J534">
        <f t="shared" ref="J534" si="509">(2*I530/I531)</f>
        <v>-6.7353278901201685</v>
      </c>
      <c r="K534">
        <f t="shared" ref="K534" si="510">-(I530^2+I529^2)/I531^2+4*I529</f>
        <v>-42.160262624325497</v>
      </c>
      <c r="L534" s="5"/>
    </row>
    <row r="535" spans="8:15" x14ac:dyDescent="0.35">
      <c r="H535" s="4"/>
      <c r="I535">
        <f t="shared" ref="I535" si="511">2*I529*I530*I531^3+4*I531</f>
        <v>1187.4101983644657</v>
      </c>
      <c r="J535">
        <f t="shared" ref="J535" si="512">I529^2*I531^3</f>
        <v>-459.86801905066505</v>
      </c>
      <c r="K535">
        <f t="shared" ref="K535" si="513">3*I529^2*I530*I531^2+4*I529</f>
        <v>4621.9224596655295</v>
      </c>
      <c r="L535" s="5"/>
    </row>
    <row r="536" spans="8:15" x14ac:dyDescent="0.35">
      <c r="H536" s="4"/>
      <c r="L536" s="5"/>
    </row>
    <row r="537" spans="8:15" x14ac:dyDescent="0.35">
      <c r="H537" s="4" t="s">
        <v>6</v>
      </c>
      <c r="I537">
        <f t="shared" ref="I537" si="514">(I533*J534*K535+I534*J535*K533+J533*K534*I535)-(I535*J534*K533+J535*K534*I533+K535*I534*J533)</f>
        <v>526414.62070310838</v>
      </c>
      <c r="J537" t="str">
        <f t="shared" ref="J537" si="515">IF(I537&lt;&gt;0,"Continuar", "Agregar otros valores")</f>
        <v>Continuar</v>
      </c>
      <c r="L537" s="5"/>
    </row>
    <row r="538" spans="8:15" x14ac:dyDescent="0.35">
      <c r="H538" s="4"/>
      <c r="L538" s="5"/>
    </row>
    <row r="539" spans="8:15" x14ac:dyDescent="0.35">
      <c r="H539" s="4"/>
      <c r="I539" cm="1">
        <f t="array" ref="I539:K541">MINVERSE(I533:K535)</f>
        <v>-9.5966786858593264E-2</v>
      </c>
      <c r="J539">
        <v>1.2363692239668139E-2</v>
      </c>
      <c r="K539">
        <v>8.7190467637886151E-4</v>
      </c>
      <c r="L539" s="5"/>
      <c r="M539">
        <f t="shared" ref="M539" si="516">(J534*K535-J535*K534)/I537</f>
        <v>-9.596678685859325E-2</v>
      </c>
      <c r="N539">
        <f t="shared" ref="N539" si="517">(J533*K535-J535*K533)/I537</f>
        <v>-1.2363692239668137E-2</v>
      </c>
      <c r="O539">
        <f t="shared" ref="O539" si="518">(J533*K534-J534*K533)/I537</f>
        <v>8.7190467637886151E-4</v>
      </c>
    </row>
    <row r="540" spans="8:15" x14ac:dyDescent="0.35">
      <c r="H540" s="4" t="s">
        <v>9</v>
      </c>
      <c r="I540">
        <v>-5.87232252334349E-2</v>
      </c>
      <c r="J540">
        <v>-8.3924536285770956E-2</v>
      </c>
      <c r="K540">
        <v>-3.0102503265137386E-4</v>
      </c>
      <c r="L540" s="5"/>
      <c r="M540">
        <f t="shared" ref="M540" si="519">(I534*K535-K534*I535)/I537</f>
        <v>5.8723225233434879E-2</v>
      </c>
      <c r="N540">
        <f t="shared" ref="N540" si="520">(I533*K535-I535*K533)/I537</f>
        <v>-8.3924536285770943E-2</v>
      </c>
      <c r="O540">
        <f t="shared" ref="O540" si="521">(I533*K534-I534*K533)/I537</f>
        <v>3.010250326513738E-4</v>
      </c>
    </row>
    <row r="541" spans="8:15" x14ac:dyDescent="0.35">
      <c r="H541" s="4"/>
      <c r="I541">
        <v>1.8811870800205702E-2</v>
      </c>
      <c r="J541">
        <v>-1.1526585521765763E-2</v>
      </c>
      <c r="K541">
        <v>-3.7590481385218048E-5</v>
      </c>
      <c r="L541" s="5"/>
      <c r="M541">
        <f t="shared" ref="M541" si="522">(I534*J535-I535*J534)/I537</f>
        <v>1.8811870800205698E-2</v>
      </c>
      <c r="N541">
        <f t="shared" ref="N541" si="523">(I533*J535-I535*J533)/I537</f>
        <v>1.1526585521765761E-2</v>
      </c>
      <c r="O541">
        <f t="shared" ref="O541" si="524">(I533*J534-I534*J533)/I537</f>
        <v>-3.7590481385218048E-5</v>
      </c>
    </row>
    <row r="542" spans="8:15" x14ac:dyDescent="0.35">
      <c r="H542" s="4"/>
      <c r="L542" s="5"/>
    </row>
    <row r="543" spans="8:15" x14ac:dyDescent="0.35">
      <c r="H543" s="4" t="s">
        <v>73</v>
      </c>
      <c r="I543">
        <f t="shared" ref="I543" si="525">LN(ABS(2*I529*I530^3))-I530*(I531^2)+33.9206</f>
        <v>0</v>
      </c>
      <c r="L543" s="5"/>
    </row>
    <row r="544" spans="8:15" x14ac:dyDescent="0.35">
      <c r="H544" s="4" t="s">
        <v>74</v>
      </c>
      <c r="I544">
        <f t="shared" ref="I544" si="526">(I529^2+I530^2)/I531+4*I529*I531-85/6</f>
        <v>0</v>
      </c>
      <c r="L544" s="5"/>
    </row>
    <row r="545" spans="8:13" x14ac:dyDescent="0.35">
      <c r="H545" s="4" t="s">
        <v>75</v>
      </c>
      <c r="I545">
        <f t="shared" ref="I545" si="527">I529^2*I530*I531^3+4*I529*I531+3552</f>
        <v>0</v>
      </c>
      <c r="L545" s="5"/>
    </row>
    <row r="546" spans="8:13" x14ac:dyDescent="0.35">
      <c r="H546" s="4"/>
      <c r="L546" s="5"/>
    </row>
    <row r="547" spans="8:13" x14ac:dyDescent="0.35">
      <c r="H547" s="4"/>
      <c r="I547">
        <f t="shared" ref="I547:I549" si="528">I529</f>
        <v>-6.0300955159643808</v>
      </c>
      <c r="J547" t="s">
        <v>16</v>
      </c>
      <c r="K547" cm="1">
        <f t="array" ref="K547:K549">MMULT(I539:K541,I543:I545)</f>
        <v>0</v>
      </c>
      <c r="L547" s="5"/>
      <c r="M547">
        <f t="shared" ref="M547" si="529">I539*I543+J539*I544+K539*I545</f>
        <v>0</v>
      </c>
    </row>
    <row r="548" spans="8:13" x14ac:dyDescent="0.35">
      <c r="H548" s="4"/>
      <c r="I548">
        <f t="shared" si="528"/>
        <v>7.8461575132286265</v>
      </c>
      <c r="J548" t="s">
        <v>16</v>
      </c>
      <c r="K548">
        <v>0</v>
      </c>
      <c r="L548" s="5"/>
      <c r="M548">
        <f t="shared" ref="M548" si="530">I540*I543+J540*I544+K540* I545</f>
        <v>0</v>
      </c>
    </row>
    <row r="549" spans="8:13" x14ac:dyDescent="0.35">
      <c r="H549" s="4"/>
      <c r="I549">
        <f t="shared" si="528"/>
        <v>-2.3298516839062571</v>
      </c>
      <c r="J549" t="s">
        <v>16</v>
      </c>
      <c r="K549">
        <v>0</v>
      </c>
      <c r="L549" s="5"/>
      <c r="M549">
        <f t="shared" ref="M549" si="531">I541*I543+J541*I544+K541*I545</f>
        <v>0</v>
      </c>
    </row>
    <row r="550" spans="8:13" x14ac:dyDescent="0.35">
      <c r="H550" s="4"/>
      <c r="L550" s="5"/>
    </row>
    <row r="551" spans="8:13" x14ac:dyDescent="0.35">
      <c r="H551" s="4" t="s">
        <v>99</v>
      </c>
      <c r="I551">
        <f t="shared" ref="I551:I553" si="532">I547-K547</f>
        <v>-6.0300955159643808</v>
      </c>
      <c r="L551" s="5"/>
    </row>
    <row r="552" spans="8:13" x14ac:dyDescent="0.35">
      <c r="H552" s="4" t="s">
        <v>100</v>
      </c>
      <c r="I552">
        <f t="shared" si="532"/>
        <v>7.8461575132286265</v>
      </c>
      <c r="L552" s="5"/>
    </row>
    <row r="553" spans="8:13" x14ac:dyDescent="0.35">
      <c r="H553" s="4" t="s">
        <v>101</v>
      </c>
      <c r="I553">
        <f t="shared" si="532"/>
        <v>-2.3298516839062571</v>
      </c>
      <c r="L553" s="5"/>
    </row>
    <row r="554" spans="8:13" x14ac:dyDescent="0.35">
      <c r="H554" s="4"/>
      <c r="L554" s="5"/>
    </row>
    <row r="555" spans="8:13" x14ac:dyDescent="0.35">
      <c r="H555" s="4" t="s">
        <v>22</v>
      </c>
      <c r="I555">
        <f t="shared" ref="I555:I557" si="533">ABS(I551-I529)</f>
        <v>0</v>
      </c>
      <c r="L555" s="5"/>
    </row>
    <row r="556" spans="8:13" x14ac:dyDescent="0.35">
      <c r="H556" s="4" t="s">
        <v>24</v>
      </c>
      <c r="I556">
        <f t="shared" si="533"/>
        <v>0</v>
      </c>
      <c r="L556" s="5"/>
    </row>
    <row r="557" spans="8:13" x14ac:dyDescent="0.35">
      <c r="H557" s="7" t="s">
        <v>103</v>
      </c>
      <c r="I557">
        <f t="shared" si="533"/>
        <v>0</v>
      </c>
      <c r="J557" s="8" t="s">
        <v>25</v>
      </c>
      <c r="K557" s="8"/>
      <c r="L557" s="9">
        <f t="shared" ref="L557" si="534">MAX(I555:I557)</f>
        <v>0</v>
      </c>
      <c r="M557" t="str">
        <f t="shared" ref="M557" si="535">IF(L557&gt;$G$6, "Continúa iterando","Listo. Aquí está la solución")</f>
        <v>Listo. Aquí está la solución</v>
      </c>
    </row>
    <row r="559" spans="8:13" x14ac:dyDescent="0.35">
      <c r="H559" s="1"/>
      <c r="I559" s="2" t="s">
        <v>0</v>
      </c>
      <c r="J559" s="2">
        <f t="shared" ref="J559" si="536">J528+1</f>
        <v>19</v>
      </c>
      <c r="K559" s="2"/>
      <c r="L559" s="3"/>
    </row>
    <row r="560" spans="8:13" x14ac:dyDescent="0.35">
      <c r="H560" s="4" t="s">
        <v>1</v>
      </c>
      <c r="I560">
        <f t="shared" ref="I560:I562" si="537">I551</f>
        <v>-6.0300955159643808</v>
      </c>
      <c r="L560" s="5"/>
    </row>
    <row r="561" spans="8:15" x14ac:dyDescent="0.35">
      <c r="H561" s="4" t="s">
        <v>93</v>
      </c>
      <c r="I561">
        <f t="shared" si="537"/>
        <v>7.8461575132286265</v>
      </c>
      <c r="L561" s="5"/>
    </row>
    <row r="562" spans="8:15" x14ac:dyDescent="0.35">
      <c r="H562" s="4" t="s">
        <v>2</v>
      </c>
      <c r="I562">
        <f t="shared" si="537"/>
        <v>-2.3298516839062571</v>
      </c>
      <c r="L562" s="5"/>
    </row>
    <row r="563" spans="8:15" x14ac:dyDescent="0.35">
      <c r="H563" s="4"/>
      <c r="L563" s="5"/>
    </row>
    <row r="564" spans="8:15" x14ac:dyDescent="0.35">
      <c r="H564" s="4"/>
      <c r="I564">
        <f t="shared" ref="I564" si="538">1/I560</f>
        <v>-0.16583485242523097</v>
      </c>
      <c r="J564">
        <f t="shared" ref="J564" si="539">3/I561-I562^2</f>
        <v>-5.0458561065254317</v>
      </c>
      <c r="K564">
        <f t="shared" ref="K564" si="540">-2*I561*I562</f>
        <v>36.56076658877889</v>
      </c>
      <c r="L564" s="5"/>
    </row>
    <row r="565" spans="8:15" x14ac:dyDescent="0.35">
      <c r="H565" s="4" t="s">
        <v>26</v>
      </c>
      <c r="I565">
        <f t="shared" ref="I565" si="541">(2*I560/I562)+4*I562</f>
        <v>-4.1430295802738764</v>
      </c>
      <c r="J565">
        <f t="shared" ref="J565" si="542">(2*I561/I562)</f>
        <v>-6.7353278901201685</v>
      </c>
      <c r="K565">
        <f t="shared" ref="K565" si="543">-(I561^2+I560^2)/I562^2+4*I560</f>
        <v>-42.160262624325497</v>
      </c>
      <c r="L565" s="5"/>
    </row>
    <row r="566" spans="8:15" x14ac:dyDescent="0.35">
      <c r="H566" s="4"/>
      <c r="I566">
        <f t="shared" ref="I566" si="544">2*I560*I561*I562^3+4*I562</f>
        <v>1187.4101983644657</v>
      </c>
      <c r="J566">
        <f t="shared" ref="J566" si="545">I560^2*I562^3</f>
        <v>-459.86801905066505</v>
      </c>
      <c r="K566">
        <f t="shared" ref="K566" si="546">3*I560^2*I561*I562^2+4*I560</f>
        <v>4621.9224596655295</v>
      </c>
      <c r="L566" s="5"/>
    </row>
    <row r="567" spans="8:15" x14ac:dyDescent="0.35">
      <c r="H567" s="4"/>
      <c r="L567" s="5"/>
    </row>
    <row r="568" spans="8:15" x14ac:dyDescent="0.35">
      <c r="H568" s="4" t="s">
        <v>6</v>
      </c>
      <c r="I568">
        <f t="shared" ref="I568" si="547">(I564*J565*K566+I565*J566*K564+J564*K565*I566)-(I566*J565*K564+J566*K565*I564+K566*I565*J564)</f>
        <v>526414.62070310838</v>
      </c>
      <c r="J568" t="str">
        <f t="shared" ref="J568" si="548">IF(I568&lt;&gt;0,"Continuar", "Agregar otros valores")</f>
        <v>Continuar</v>
      </c>
      <c r="L568" s="5"/>
    </row>
    <row r="569" spans="8:15" x14ac:dyDescent="0.35">
      <c r="H569" s="4"/>
      <c r="L569" s="5"/>
    </row>
    <row r="570" spans="8:15" x14ac:dyDescent="0.35">
      <c r="H570" s="4"/>
      <c r="I570" cm="1">
        <f t="array" ref="I570:K572">MINVERSE(I564:K566)</f>
        <v>-9.5966786858593264E-2</v>
      </c>
      <c r="J570">
        <v>1.2363692239668139E-2</v>
      </c>
      <c r="K570">
        <v>8.7190467637886151E-4</v>
      </c>
      <c r="L570" s="5"/>
      <c r="M570">
        <f t="shared" ref="M570" si="549">(J565*K566-J566*K565)/I568</f>
        <v>-9.596678685859325E-2</v>
      </c>
      <c r="N570">
        <f t="shared" ref="N570" si="550">(J564*K566-J566*K564)/I568</f>
        <v>-1.2363692239668137E-2</v>
      </c>
      <c r="O570">
        <f t="shared" ref="O570" si="551">(J564*K565-J565*K564)/I568</f>
        <v>8.7190467637886151E-4</v>
      </c>
    </row>
    <row r="571" spans="8:15" x14ac:dyDescent="0.35">
      <c r="H571" s="4" t="s">
        <v>9</v>
      </c>
      <c r="I571">
        <v>-5.87232252334349E-2</v>
      </c>
      <c r="J571">
        <v>-8.3924536285770956E-2</v>
      </c>
      <c r="K571">
        <v>-3.0102503265137386E-4</v>
      </c>
      <c r="L571" s="5"/>
      <c r="M571">
        <f t="shared" ref="M571" si="552">(I565*K566-K565*I566)/I568</f>
        <v>5.8723225233434879E-2</v>
      </c>
      <c r="N571">
        <f t="shared" ref="N571" si="553">(I564*K566-I566*K564)/I568</f>
        <v>-8.3924536285770943E-2</v>
      </c>
      <c r="O571">
        <f t="shared" ref="O571" si="554">(I564*K565-I565*K564)/I568</f>
        <v>3.010250326513738E-4</v>
      </c>
    </row>
    <row r="572" spans="8:15" x14ac:dyDescent="0.35">
      <c r="H572" s="4"/>
      <c r="I572">
        <v>1.8811870800205702E-2</v>
      </c>
      <c r="J572">
        <v>-1.1526585521765763E-2</v>
      </c>
      <c r="K572">
        <v>-3.7590481385218048E-5</v>
      </c>
      <c r="L572" s="5"/>
      <c r="M572">
        <f t="shared" ref="M572" si="555">(I565*J566-I566*J565)/I568</f>
        <v>1.8811870800205698E-2</v>
      </c>
      <c r="N572">
        <f t="shared" ref="N572" si="556">(I564*J566-I566*J564)/I568</f>
        <v>1.1526585521765761E-2</v>
      </c>
      <c r="O572">
        <f t="shared" ref="O572" si="557">(I564*J565-I565*J564)/I568</f>
        <v>-3.7590481385218048E-5</v>
      </c>
    </row>
    <row r="573" spans="8:15" x14ac:dyDescent="0.35">
      <c r="H573" s="4"/>
      <c r="L573" s="5"/>
    </row>
    <row r="574" spans="8:15" x14ac:dyDescent="0.35">
      <c r="H574" s="4" t="s">
        <v>76</v>
      </c>
      <c r="I574">
        <f t="shared" ref="I574" si="558">LN(ABS(2*I560*I561^3))-I561*(I562^2)+33.9206</f>
        <v>0</v>
      </c>
      <c r="L574" s="5"/>
    </row>
    <row r="575" spans="8:15" x14ac:dyDescent="0.35">
      <c r="H575" s="4" t="s">
        <v>77</v>
      </c>
      <c r="I575">
        <f t="shared" ref="I575" si="559">(I560^2+I561^2)/I562+4*I560*I562-85/6</f>
        <v>0</v>
      </c>
      <c r="L575" s="5"/>
    </row>
    <row r="576" spans="8:15" x14ac:dyDescent="0.35">
      <c r="H576" s="4" t="s">
        <v>78</v>
      </c>
      <c r="I576">
        <f t="shared" ref="I576" si="560">I560^2*I561*I562^3+4*I560*I562+3552</f>
        <v>0</v>
      </c>
      <c r="L576" s="5"/>
    </row>
    <row r="577" spans="8:13" x14ac:dyDescent="0.35">
      <c r="H577" s="4"/>
      <c r="L577" s="5"/>
    </row>
    <row r="578" spans="8:13" x14ac:dyDescent="0.35">
      <c r="H578" s="4"/>
      <c r="I578">
        <f t="shared" ref="I578:I580" si="561">I560</f>
        <v>-6.0300955159643808</v>
      </c>
      <c r="J578" t="s">
        <v>16</v>
      </c>
      <c r="K578" cm="1">
        <f t="array" ref="K578:K580">MMULT(I570:K572,I574:I576)</f>
        <v>0</v>
      </c>
      <c r="L578" s="5"/>
      <c r="M578">
        <f t="shared" ref="M578" si="562">I570*I574+J570*I575+K570*I576</f>
        <v>0</v>
      </c>
    </row>
    <row r="579" spans="8:13" x14ac:dyDescent="0.35">
      <c r="H579" s="4"/>
      <c r="I579">
        <f t="shared" si="561"/>
        <v>7.8461575132286265</v>
      </c>
      <c r="J579" t="s">
        <v>16</v>
      </c>
      <c r="K579">
        <v>0</v>
      </c>
      <c r="L579" s="5"/>
      <c r="M579">
        <f t="shared" ref="M579" si="563">I571*I574+J571*I575+K571* I576</f>
        <v>0</v>
      </c>
    </row>
    <row r="580" spans="8:13" x14ac:dyDescent="0.35">
      <c r="H580" s="4"/>
      <c r="I580">
        <f t="shared" si="561"/>
        <v>-2.3298516839062571</v>
      </c>
      <c r="J580" t="s">
        <v>16</v>
      </c>
      <c r="K580">
        <v>0</v>
      </c>
      <c r="L580" s="5"/>
      <c r="M580">
        <f t="shared" ref="M580" si="564">I572*I574+J572*I575+K572*I576</f>
        <v>0</v>
      </c>
    </row>
    <row r="581" spans="8:13" x14ac:dyDescent="0.35">
      <c r="H581" s="4"/>
      <c r="L581" s="5"/>
    </row>
    <row r="582" spans="8:13" x14ac:dyDescent="0.35">
      <c r="H582" s="4" t="s">
        <v>99</v>
      </c>
      <c r="I582">
        <f t="shared" ref="I582:I584" si="565">I578-K578</f>
        <v>-6.0300955159643808</v>
      </c>
      <c r="L582" s="5"/>
    </row>
    <row r="583" spans="8:13" x14ac:dyDescent="0.35">
      <c r="H583" s="4" t="s">
        <v>100</v>
      </c>
      <c r="I583">
        <f t="shared" si="565"/>
        <v>7.8461575132286265</v>
      </c>
      <c r="L583" s="5"/>
    </row>
    <row r="584" spans="8:13" x14ac:dyDescent="0.35">
      <c r="H584" s="4" t="s">
        <v>101</v>
      </c>
      <c r="I584">
        <f t="shared" si="565"/>
        <v>-2.3298516839062571</v>
      </c>
      <c r="L584" s="5"/>
    </row>
    <row r="585" spans="8:13" x14ac:dyDescent="0.35">
      <c r="H585" s="4"/>
      <c r="L585" s="5"/>
    </row>
    <row r="586" spans="8:13" x14ac:dyDescent="0.35">
      <c r="H586" s="4" t="s">
        <v>22</v>
      </c>
      <c r="I586">
        <f t="shared" ref="I586:I588" si="566">ABS(I582-I560)</f>
        <v>0</v>
      </c>
      <c r="L586" s="5"/>
    </row>
    <row r="587" spans="8:13" x14ac:dyDescent="0.35">
      <c r="H587" s="4" t="s">
        <v>24</v>
      </c>
      <c r="I587">
        <f t="shared" si="566"/>
        <v>0</v>
      </c>
      <c r="L587" s="5"/>
    </row>
    <row r="588" spans="8:13" x14ac:dyDescent="0.35">
      <c r="H588" s="7" t="s">
        <v>103</v>
      </c>
      <c r="I588">
        <f t="shared" si="566"/>
        <v>0</v>
      </c>
      <c r="J588" s="8" t="s">
        <v>25</v>
      </c>
      <c r="K588" s="8"/>
      <c r="L588" s="9">
        <f t="shared" ref="L588" si="567">MAX(I586:I588)</f>
        <v>0</v>
      </c>
      <c r="M588" t="str">
        <f t="shared" ref="M588" si="568">IF(L588&gt;$G$6, "Continúa iterando","Listo. Aquí está la solución")</f>
        <v>Listo. Aquí está la solución</v>
      </c>
    </row>
    <row r="590" spans="8:13" x14ac:dyDescent="0.35">
      <c r="H590" s="1"/>
      <c r="I590" s="2" t="s">
        <v>0</v>
      </c>
      <c r="J590" s="2">
        <f t="shared" ref="J590" si="569">J559+1</f>
        <v>20</v>
      </c>
      <c r="K590" s="2"/>
      <c r="L590" s="3"/>
    </row>
    <row r="591" spans="8:13" x14ac:dyDescent="0.35">
      <c r="H591" s="4" t="s">
        <v>1</v>
      </c>
      <c r="I591">
        <f t="shared" ref="I591:I593" si="570">I582</f>
        <v>-6.0300955159643808</v>
      </c>
      <c r="L591" s="5"/>
    </row>
    <row r="592" spans="8:13" x14ac:dyDescent="0.35">
      <c r="H592" s="4" t="s">
        <v>93</v>
      </c>
      <c r="I592">
        <f t="shared" si="570"/>
        <v>7.8461575132286265</v>
      </c>
      <c r="L592" s="5"/>
    </row>
    <row r="593" spans="8:15" x14ac:dyDescent="0.35">
      <c r="H593" s="4" t="s">
        <v>2</v>
      </c>
      <c r="I593">
        <f t="shared" si="570"/>
        <v>-2.3298516839062571</v>
      </c>
      <c r="L593" s="5"/>
    </row>
    <row r="594" spans="8:15" x14ac:dyDescent="0.35">
      <c r="H594" s="4"/>
      <c r="L594" s="5"/>
    </row>
    <row r="595" spans="8:15" x14ac:dyDescent="0.35">
      <c r="H595" s="4"/>
      <c r="I595">
        <f t="shared" ref="I595" si="571">1/I591</f>
        <v>-0.16583485242523097</v>
      </c>
      <c r="J595">
        <f t="shared" ref="J595" si="572">3/I592-I593^2</f>
        <v>-5.0458561065254317</v>
      </c>
      <c r="K595">
        <f t="shared" ref="K595" si="573">-2*I592*I593</f>
        <v>36.56076658877889</v>
      </c>
      <c r="L595" s="5"/>
    </row>
    <row r="596" spans="8:15" x14ac:dyDescent="0.35">
      <c r="H596" s="4" t="s">
        <v>26</v>
      </c>
      <c r="I596">
        <f t="shared" ref="I596" si="574">(2*I591/I593)+4*I593</f>
        <v>-4.1430295802738764</v>
      </c>
      <c r="J596">
        <f t="shared" ref="J596" si="575">(2*I592/I593)</f>
        <v>-6.7353278901201685</v>
      </c>
      <c r="K596">
        <f t="shared" ref="K596" si="576">-(I592^2+I591^2)/I593^2+4*I591</f>
        <v>-42.160262624325497</v>
      </c>
      <c r="L596" s="5"/>
    </row>
    <row r="597" spans="8:15" x14ac:dyDescent="0.35">
      <c r="H597" s="4"/>
      <c r="I597">
        <f t="shared" ref="I597" si="577">2*I591*I592*I593^3+4*I593</f>
        <v>1187.4101983644657</v>
      </c>
      <c r="J597">
        <f t="shared" ref="J597" si="578">I591^2*I593^3</f>
        <v>-459.86801905066505</v>
      </c>
      <c r="K597">
        <f t="shared" ref="K597" si="579">3*I591^2*I592*I593^2+4*I591</f>
        <v>4621.9224596655295</v>
      </c>
      <c r="L597" s="5"/>
    </row>
    <row r="598" spans="8:15" x14ac:dyDescent="0.35">
      <c r="H598" s="4"/>
      <c r="L598" s="5"/>
    </row>
    <row r="599" spans="8:15" x14ac:dyDescent="0.35">
      <c r="H599" s="4" t="s">
        <v>6</v>
      </c>
      <c r="I599">
        <f t="shared" ref="I599" si="580">(I595*J596*K597+I596*J597*K595+J595*K596*I597)-(I597*J596*K595+J597*K596*I595+K597*I596*J595)</f>
        <v>526414.62070310838</v>
      </c>
      <c r="J599" t="str">
        <f t="shared" ref="J599" si="581">IF(I599&lt;&gt;0,"Continuar", "Agregar otros valores")</f>
        <v>Continuar</v>
      </c>
      <c r="L599" s="5"/>
    </row>
    <row r="600" spans="8:15" x14ac:dyDescent="0.35">
      <c r="H600" s="4"/>
      <c r="L600" s="5"/>
    </row>
    <row r="601" spans="8:15" x14ac:dyDescent="0.35">
      <c r="H601" s="4"/>
      <c r="I601" cm="1">
        <f t="array" ref="I601:K603">MINVERSE(I595:K597)</f>
        <v>-9.5966786858593264E-2</v>
      </c>
      <c r="J601">
        <v>1.2363692239668139E-2</v>
      </c>
      <c r="K601">
        <v>8.7190467637886151E-4</v>
      </c>
      <c r="L601" s="5"/>
      <c r="M601">
        <f t="shared" ref="M601" si="582">(J596*K597-J597*K596)/I599</f>
        <v>-9.596678685859325E-2</v>
      </c>
      <c r="N601">
        <f t="shared" ref="N601" si="583">(J595*K597-J597*K595)/I599</f>
        <v>-1.2363692239668137E-2</v>
      </c>
      <c r="O601">
        <f t="shared" ref="O601" si="584">(J595*K596-J596*K595)/I599</f>
        <v>8.7190467637886151E-4</v>
      </c>
    </row>
    <row r="602" spans="8:15" x14ac:dyDescent="0.35">
      <c r="H602" s="4" t="s">
        <v>9</v>
      </c>
      <c r="I602">
        <v>-5.87232252334349E-2</v>
      </c>
      <c r="J602">
        <v>-8.3924536285770956E-2</v>
      </c>
      <c r="K602">
        <v>-3.0102503265137386E-4</v>
      </c>
      <c r="L602" s="5"/>
      <c r="M602">
        <f t="shared" ref="M602" si="585">(I596*K597-K596*I597)/I599</f>
        <v>5.8723225233434879E-2</v>
      </c>
      <c r="N602">
        <f t="shared" ref="N602" si="586">(I595*K597-I597*K595)/I599</f>
        <v>-8.3924536285770943E-2</v>
      </c>
      <c r="O602">
        <f t="shared" ref="O602" si="587">(I595*K596-I596*K595)/I599</f>
        <v>3.010250326513738E-4</v>
      </c>
    </row>
    <row r="603" spans="8:15" x14ac:dyDescent="0.35">
      <c r="H603" s="4"/>
      <c r="I603">
        <v>1.8811870800205702E-2</v>
      </c>
      <c r="J603">
        <v>-1.1526585521765763E-2</v>
      </c>
      <c r="K603">
        <v>-3.7590481385218048E-5</v>
      </c>
      <c r="L603" s="5"/>
      <c r="M603">
        <f t="shared" ref="M603" si="588">(I596*J597-I597*J596)/I599</f>
        <v>1.8811870800205698E-2</v>
      </c>
      <c r="N603">
        <f t="shared" ref="N603" si="589">(I595*J597-I597*J595)/I599</f>
        <v>1.1526585521765761E-2</v>
      </c>
      <c r="O603">
        <f t="shared" ref="O603" si="590">(I595*J596-I596*J595)/I599</f>
        <v>-3.7590481385218048E-5</v>
      </c>
    </row>
    <row r="604" spans="8:15" x14ac:dyDescent="0.35">
      <c r="H604" s="4"/>
      <c r="L604" s="5"/>
    </row>
    <row r="605" spans="8:15" x14ac:dyDescent="0.35">
      <c r="H605" s="4" t="s">
        <v>79</v>
      </c>
      <c r="I605">
        <f t="shared" ref="I605" si="591">LN(ABS(2*I591*I592^3))-I592*(I593^2)+33.9206</f>
        <v>0</v>
      </c>
      <c r="L605" s="5"/>
    </row>
    <row r="606" spans="8:15" x14ac:dyDescent="0.35">
      <c r="H606" s="4" t="s">
        <v>80</v>
      </c>
      <c r="I606">
        <f t="shared" ref="I606" si="592">(I591^2+I592^2)/I593+4*I591*I593-85/6</f>
        <v>0</v>
      </c>
      <c r="L606" s="5"/>
    </row>
    <row r="607" spans="8:15" x14ac:dyDescent="0.35">
      <c r="H607" s="4" t="s">
        <v>81</v>
      </c>
      <c r="I607">
        <f t="shared" ref="I607" si="593">I591^2*I592*I593^3+4*I591*I593+3552</f>
        <v>0</v>
      </c>
      <c r="L607" s="5"/>
    </row>
    <row r="608" spans="8:15" x14ac:dyDescent="0.35">
      <c r="H608" s="4"/>
      <c r="L608" s="5"/>
    </row>
    <row r="609" spans="8:13" x14ac:dyDescent="0.35">
      <c r="H609" s="4"/>
      <c r="I609">
        <f t="shared" ref="I609:I611" si="594">I591</f>
        <v>-6.0300955159643808</v>
      </c>
      <c r="J609" t="s">
        <v>16</v>
      </c>
      <c r="K609" cm="1">
        <f t="array" ref="K609:K611">MMULT(I601:K603,I605:I607)</f>
        <v>0</v>
      </c>
      <c r="L609" s="5"/>
      <c r="M609">
        <f t="shared" ref="M609" si="595">I601*I605+J601*I606+K601*I607</f>
        <v>0</v>
      </c>
    </row>
    <row r="610" spans="8:13" x14ac:dyDescent="0.35">
      <c r="H610" s="4"/>
      <c r="I610">
        <f t="shared" si="594"/>
        <v>7.8461575132286265</v>
      </c>
      <c r="J610" t="s">
        <v>16</v>
      </c>
      <c r="K610">
        <v>0</v>
      </c>
      <c r="L610" s="5"/>
      <c r="M610">
        <f t="shared" ref="M610" si="596">I602*I605+J602*I606+K602* I607</f>
        <v>0</v>
      </c>
    </row>
    <row r="611" spans="8:13" x14ac:dyDescent="0.35">
      <c r="H611" s="4"/>
      <c r="I611">
        <f t="shared" si="594"/>
        <v>-2.3298516839062571</v>
      </c>
      <c r="J611" t="s">
        <v>16</v>
      </c>
      <c r="K611">
        <v>0</v>
      </c>
      <c r="L611" s="5"/>
      <c r="M611">
        <f t="shared" ref="M611" si="597">I603*I605+J603*I606+K603*I607</f>
        <v>0</v>
      </c>
    </row>
    <row r="612" spans="8:13" x14ac:dyDescent="0.35">
      <c r="H612" s="4"/>
      <c r="L612" s="5"/>
    </row>
    <row r="613" spans="8:13" x14ac:dyDescent="0.35">
      <c r="H613" s="4" t="s">
        <v>99</v>
      </c>
      <c r="I613">
        <f t="shared" ref="I613:I615" si="598">I609-K609</f>
        <v>-6.0300955159643808</v>
      </c>
      <c r="L613" s="5"/>
    </row>
    <row r="614" spans="8:13" x14ac:dyDescent="0.35">
      <c r="H614" s="4" t="s">
        <v>100</v>
      </c>
      <c r="I614">
        <f t="shared" si="598"/>
        <v>7.8461575132286265</v>
      </c>
      <c r="L614" s="5"/>
    </row>
    <row r="615" spans="8:13" x14ac:dyDescent="0.35">
      <c r="H615" s="4" t="s">
        <v>101</v>
      </c>
      <c r="I615">
        <f t="shared" si="598"/>
        <v>-2.3298516839062571</v>
      </c>
      <c r="L615" s="5"/>
    </row>
    <row r="616" spans="8:13" x14ac:dyDescent="0.35">
      <c r="H616" s="4"/>
      <c r="L616" s="5"/>
    </row>
    <row r="617" spans="8:13" x14ac:dyDescent="0.35">
      <c r="H617" s="4" t="s">
        <v>22</v>
      </c>
      <c r="I617">
        <f t="shared" ref="I617:I619" si="599">ABS(I613-I591)</f>
        <v>0</v>
      </c>
      <c r="L617" s="5"/>
    </row>
    <row r="618" spans="8:13" x14ac:dyDescent="0.35">
      <c r="H618" s="4" t="s">
        <v>24</v>
      </c>
      <c r="I618">
        <f t="shared" si="599"/>
        <v>0</v>
      </c>
      <c r="L618" s="5"/>
    </row>
    <row r="619" spans="8:13" x14ac:dyDescent="0.35">
      <c r="H619" s="7" t="s">
        <v>103</v>
      </c>
      <c r="I619">
        <f t="shared" si="599"/>
        <v>0</v>
      </c>
      <c r="J619" s="8" t="s">
        <v>25</v>
      </c>
      <c r="K619" s="8"/>
      <c r="L619" s="9">
        <f t="shared" ref="L619" si="600">MAX(I617:I619)</f>
        <v>0</v>
      </c>
      <c r="M619" t="str">
        <f t="shared" ref="M619" si="601">IF(L619&gt;$G$6, "Continúa iterando","Listo. Aquí está la solución")</f>
        <v>Listo. Aquí está la solución</v>
      </c>
    </row>
    <row r="621" spans="8:13" x14ac:dyDescent="0.35">
      <c r="H621" s="1"/>
      <c r="I621" s="2" t="s">
        <v>0</v>
      </c>
      <c r="J621" s="2">
        <f t="shared" ref="J621" si="602">J590+1</f>
        <v>21</v>
      </c>
      <c r="K621" s="2"/>
      <c r="L621" s="3"/>
    </row>
    <row r="622" spans="8:13" x14ac:dyDescent="0.35">
      <c r="H622" s="4" t="s">
        <v>1</v>
      </c>
      <c r="I622">
        <f t="shared" ref="I622:I624" si="603">I613</f>
        <v>-6.0300955159643808</v>
      </c>
      <c r="L622" s="5"/>
    </row>
    <row r="623" spans="8:13" x14ac:dyDescent="0.35">
      <c r="H623" s="4" t="s">
        <v>93</v>
      </c>
      <c r="I623">
        <f t="shared" si="603"/>
        <v>7.8461575132286265</v>
      </c>
      <c r="L623" s="5"/>
    </row>
    <row r="624" spans="8:13" x14ac:dyDescent="0.35">
      <c r="H624" s="4" t="s">
        <v>2</v>
      </c>
      <c r="I624">
        <f t="shared" si="603"/>
        <v>-2.3298516839062571</v>
      </c>
      <c r="L624" s="5"/>
    </row>
    <row r="625" spans="8:15" x14ac:dyDescent="0.35">
      <c r="H625" s="4"/>
      <c r="L625" s="5"/>
    </row>
    <row r="626" spans="8:15" x14ac:dyDescent="0.35">
      <c r="H626" s="4"/>
      <c r="I626">
        <f t="shared" ref="I626" si="604">1/I622</f>
        <v>-0.16583485242523097</v>
      </c>
      <c r="J626">
        <f t="shared" ref="J626" si="605">3/I623-I624^2</f>
        <v>-5.0458561065254317</v>
      </c>
      <c r="K626">
        <f t="shared" ref="K626" si="606">-2*I623*I624</f>
        <v>36.56076658877889</v>
      </c>
      <c r="L626" s="5"/>
    </row>
    <row r="627" spans="8:15" x14ac:dyDescent="0.35">
      <c r="H627" s="4" t="s">
        <v>26</v>
      </c>
      <c r="I627">
        <f t="shared" ref="I627" si="607">(2*I622/I624)+4*I624</f>
        <v>-4.1430295802738764</v>
      </c>
      <c r="J627">
        <f t="shared" ref="J627" si="608">(2*I623/I624)</f>
        <v>-6.7353278901201685</v>
      </c>
      <c r="K627">
        <f t="shared" ref="K627" si="609">-(I623^2+I622^2)/I624^2+4*I622</f>
        <v>-42.160262624325497</v>
      </c>
      <c r="L627" s="5"/>
    </row>
    <row r="628" spans="8:15" x14ac:dyDescent="0.35">
      <c r="H628" s="4"/>
      <c r="I628">
        <f t="shared" ref="I628" si="610">2*I622*I623*I624^3+4*I624</f>
        <v>1187.4101983644657</v>
      </c>
      <c r="J628">
        <f t="shared" ref="J628" si="611">I622^2*I624^3</f>
        <v>-459.86801905066505</v>
      </c>
      <c r="K628">
        <f t="shared" ref="K628" si="612">3*I622^2*I623*I624^2+4*I622</f>
        <v>4621.9224596655295</v>
      </c>
      <c r="L628" s="5"/>
    </row>
    <row r="629" spans="8:15" x14ac:dyDescent="0.35">
      <c r="H629" s="4"/>
      <c r="L629" s="5"/>
    </row>
    <row r="630" spans="8:15" x14ac:dyDescent="0.35">
      <c r="H630" s="4" t="s">
        <v>6</v>
      </c>
      <c r="I630">
        <f t="shared" ref="I630" si="613">(I626*J627*K628+I627*J628*K626+J626*K627*I628)-(I628*J627*K626+J628*K627*I626+K628*I627*J626)</f>
        <v>526414.62070310838</v>
      </c>
      <c r="J630" t="str">
        <f t="shared" ref="J630" si="614">IF(I630&lt;&gt;0,"Continuar", "Agregar otros valores")</f>
        <v>Continuar</v>
      </c>
      <c r="L630" s="5"/>
    </row>
    <row r="631" spans="8:15" x14ac:dyDescent="0.35">
      <c r="H631" s="4"/>
      <c r="L631" s="5"/>
    </row>
    <row r="632" spans="8:15" x14ac:dyDescent="0.35">
      <c r="H632" s="4"/>
      <c r="I632" cm="1">
        <f t="array" ref="I632:K634">MINVERSE(I626:K628)</f>
        <v>-9.5966786858593264E-2</v>
      </c>
      <c r="J632">
        <v>1.2363692239668139E-2</v>
      </c>
      <c r="K632">
        <v>8.7190467637886151E-4</v>
      </c>
      <c r="L632" s="5"/>
      <c r="M632">
        <f t="shared" ref="M632" si="615">(J627*K628-J628*K627)/I630</f>
        <v>-9.596678685859325E-2</v>
      </c>
      <c r="N632">
        <f t="shared" ref="N632" si="616">(J626*K628-J628*K626)/I630</f>
        <v>-1.2363692239668137E-2</v>
      </c>
      <c r="O632">
        <f t="shared" ref="O632" si="617">(J626*K627-J627*K626)/I630</f>
        <v>8.7190467637886151E-4</v>
      </c>
    </row>
    <row r="633" spans="8:15" x14ac:dyDescent="0.35">
      <c r="H633" s="4" t="s">
        <v>9</v>
      </c>
      <c r="I633">
        <v>-5.87232252334349E-2</v>
      </c>
      <c r="J633">
        <v>-8.3924536285770956E-2</v>
      </c>
      <c r="K633">
        <v>-3.0102503265137386E-4</v>
      </c>
      <c r="L633" s="5"/>
      <c r="M633">
        <f t="shared" ref="M633" si="618">(I627*K628-K627*I628)/I630</f>
        <v>5.8723225233434879E-2</v>
      </c>
      <c r="N633">
        <f t="shared" ref="N633" si="619">(I626*K628-I628*K626)/I630</f>
        <v>-8.3924536285770943E-2</v>
      </c>
      <c r="O633">
        <f t="shared" ref="O633" si="620">(I626*K627-I627*K626)/I630</f>
        <v>3.010250326513738E-4</v>
      </c>
    </row>
    <row r="634" spans="8:15" x14ac:dyDescent="0.35">
      <c r="H634" s="4"/>
      <c r="I634">
        <v>1.8811870800205702E-2</v>
      </c>
      <c r="J634">
        <v>-1.1526585521765763E-2</v>
      </c>
      <c r="K634">
        <v>-3.7590481385218048E-5</v>
      </c>
      <c r="L634" s="5"/>
      <c r="M634">
        <f t="shared" ref="M634" si="621">(I627*J628-I628*J627)/I630</f>
        <v>1.8811870800205698E-2</v>
      </c>
      <c r="N634">
        <f t="shared" ref="N634" si="622">(I626*J628-I628*J626)/I630</f>
        <v>1.1526585521765761E-2</v>
      </c>
      <c r="O634">
        <f t="shared" ref="O634" si="623">(I626*J627-I627*J626)/I630</f>
        <v>-3.7590481385218048E-5</v>
      </c>
    </row>
    <row r="635" spans="8:15" x14ac:dyDescent="0.35">
      <c r="H635" s="4"/>
      <c r="L635" s="5"/>
    </row>
    <row r="636" spans="8:15" x14ac:dyDescent="0.35">
      <c r="H636" s="4" t="s">
        <v>82</v>
      </c>
      <c r="I636">
        <f t="shared" ref="I636" si="624">LN(ABS(2*I622*I623^3))-I623*(I624^2)+33.9206</f>
        <v>0</v>
      </c>
      <c r="L636" s="5"/>
    </row>
    <row r="637" spans="8:15" x14ac:dyDescent="0.35">
      <c r="H637" s="4" t="s">
        <v>83</v>
      </c>
      <c r="I637">
        <f t="shared" ref="I637" si="625">(I622^2+I623^2)/I624+4*I622*I624-85/6</f>
        <v>0</v>
      </c>
      <c r="L637" s="5"/>
    </row>
    <row r="638" spans="8:15" x14ac:dyDescent="0.35">
      <c r="H638" s="4" t="s">
        <v>84</v>
      </c>
      <c r="I638">
        <f t="shared" ref="I638" si="626">I622^2*I623*I624^3+4*I622*I624+3552</f>
        <v>0</v>
      </c>
      <c r="L638" s="5"/>
    </row>
    <row r="639" spans="8:15" x14ac:dyDescent="0.35">
      <c r="H639" s="4"/>
      <c r="L639" s="5"/>
    </row>
    <row r="640" spans="8:15" x14ac:dyDescent="0.35">
      <c r="H640" s="4"/>
      <c r="I640">
        <f t="shared" ref="I640:I642" si="627">I622</f>
        <v>-6.0300955159643808</v>
      </c>
      <c r="J640" t="s">
        <v>16</v>
      </c>
      <c r="K640" cm="1">
        <f t="array" ref="K640:K642">MMULT(I632:K634,I636:I638)</f>
        <v>0</v>
      </c>
      <c r="L640" s="5"/>
      <c r="M640">
        <f t="shared" ref="M640" si="628">I632*I636+J632*I637+K632*I638</f>
        <v>0</v>
      </c>
    </row>
    <row r="641" spans="8:13" x14ac:dyDescent="0.35">
      <c r="H641" s="4"/>
      <c r="I641">
        <f t="shared" si="627"/>
        <v>7.8461575132286265</v>
      </c>
      <c r="J641" t="s">
        <v>16</v>
      </c>
      <c r="K641">
        <v>0</v>
      </c>
      <c r="L641" s="5"/>
      <c r="M641">
        <f t="shared" ref="M641" si="629">I633*I636+J633*I637+K633* I638</f>
        <v>0</v>
      </c>
    </row>
    <row r="642" spans="8:13" x14ac:dyDescent="0.35">
      <c r="H642" s="4"/>
      <c r="I642">
        <f t="shared" si="627"/>
        <v>-2.3298516839062571</v>
      </c>
      <c r="J642" t="s">
        <v>16</v>
      </c>
      <c r="K642">
        <v>0</v>
      </c>
      <c r="L642" s="5"/>
      <c r="M642">
        <f t="shared" ref="M642" si="630">I634*I636+J634*I637+K634*I638</f>
        <v>0</v>
      </c>
    </row>
    <row r="643" spans="8:13" x14ac:dyDescent="0.35">
      <c r="H643" s="4"/>
      <c r="L643" s="5"/>
    </row>
    <row r="644" spans="8:13" x14ac:dyDescent="0.35">
      <c r="H644" s="4" t="s">
        <v>99</v>
      </c>
      <c r="I644">
        <f t="shared" ref="I644:I646" si="631">I640-K640</f>
        <v>-6.0300955159643808</v>
      </c>
      <c r="L644" s="5"/>
    </row>
    <row r="645" spans="8:13" x14ac:dyDescent="0.35">
      <c r="H645" s="4" t="s">
        <v>100</v>
      </c>
      <c r="I645">
        <f t="shared" si="631"/>
        <v>7.8461575132286265</v>
      </c>
      <c r="L645" s="5"/>
    </row>
    <row r="646" spans="8:13" x14ac:dyDescent="0.35">
      <c r="H646" s="4" t="s">
        <v>101</v>
      </c>
      <c r="I646">
        <f t="shared" si="631"/>
        <v>-2.3298516839062571</v>
      </c>
      <c r="L646" s="5"/>
    </row>
    <row r="647" spans="8:13" x14ac:dyDescent="0.35">
      <c r="H647" s="4"/>
      <c r="L647" s="5"/>
    </row>
    <row r="648" spans="8:13" x14ac:dyDescent="0.35">
      <c r="H648" s="4" t="s">
        <v>22</v>
      </c>
      <c r="I648">
        <f t="shared" ref="I648:I650" si="632">ABS(I644-I622)</f>
        <v>0</v>
      </c>
      <c r="L648" s="5"/>
    </row>
    <row r="649" spans="8:13" x14ac:dyDescent="0.35">
      <c r="H649" s="4" t="s">
        <v>24</v>
      </c>
      <c r="I649">
        <f t="shared" si="632"/>
        <v>0</v>
      </c>
      <c r="L649" s="5"/>
    </row>
    <row r="650" spans="8:13" x14ac:dyDescent="0.35">
      <c r="H650" s="7" t="s">
        <v>103</v>
      </c>
      <c r="I650">
        <f t="shared" si="632"/>
        <v>0</v>
      </c>
      <c r="J650" s="8" t="s">
        <v>25</v>
      </c>
      <c r="K650" s="8"/>
      <c r="L650" s="9">
        <f t="shared" ref="L650" si="633">MAX(I648:I650)</f>
        <v>0</v>
      </c>
      <c r="M650" t="str">
        <f t="shared" ref="M650" si="634">IF(L650&gt;$G$6, "Continúa iterando","Listo. Aquí está la solución")</f>
        <v>Listo. Aquí está la solución</v>
      </c>
    </row>
    <row r="652" spans="8:13" x14ac:dyDescent="0.35">
      <c r="H652" s="1"/>
      <c r="I652" s="2" t="s">
        <v>0</v>
      </c>
      <c r="J652" s="2">
        <f t="shared" ref="J652" si="635">J621+1</f>
        <v>22</v>
      </c>
      <c r="K652" s="2"/>
      <c r="L652" s="3"/>
    </row>
    <row r="653" spans="8:13" x14ac:dyDescent="0.35">
      <c r="H653" s="4" t="s">
        <v>1</v>
      </c>
      <c r="I653">
        <f t="shared" ref="I653:I655" si="636">I644</f>
        <v>-6.0300955159643808</v>
      </c>
      <c r="L653" s="5"/>
    </row>
    <row r="654" spans="8:13" x14ac:dyDescent="0.35">
      <c r="H654" s="4" t="s">
        <v>93</v>
      </c>
      <c r="I654">
        <f t="shared" si="636"/>
        <v>7.8461575132286265</v>
      </c>
      <c r="L654" s="5"/>
    </row>
    <row r="655" spans="8:13" x14ac:dyDescent="0.35">
      <c r="H655" s="4" t="s">
        <v>2</v>
      </c>
      <c r="I655">
        <f t="shared" si="636"/>
        <v>-2.3298516839062571</v>
      </c>
      <c r="L655" s="5"/>
    </row>
    <row r="656" spans="8:13" x14ac:dyDescent="0.35">
      <c r="H656" s="4"/>
      <c r="L656" s="5"/>
    </row>
    <row r="657" spans="8:15" x14ac:dyDescent="0.35">
      <c r="H657" s="4"/>
      <c r="I657">
        <f t="shared" ref="I657" si="637">1/I653</f>
        <v>-0.16583485242523097</v>
      </c>
      <c r="J657">
        <f t="shared" ref="J657" si="638">3/I654-I655^2</f>
        <v>-5.0458561065254317</v>
      </c>
      <c r="K657">
        <f t="shared" ref="K657" si="639">-2*I654*I655</f>
        <v>36.56076658877889</v>
      </c>
      <c r="L657" s="5"/>
    </row>
    <row r="658" spans="8:15" x14ac:dyDescent="0.35">
      <c r="H658" s="4" t="s">
        <v>26</v>
      </c>
      <c r="I658">
        <f t="shared" ref="I658" si="640">(2*I653/I655)+4*I655</f>
        <v>-4.1430295802738764</v>
      </c>
      <c r="J658">
        <f t="shared" ref="J658" si="641">(2*I654/I655)</f>
        <v>-6.7353278901201685</v>
      </c>
      <c r="K658">
        <f t="shared" ref="K658" si="642">-(I654^2+I653^2)/I655^2+4*I653</f>
        <v>-42.160262624325497</v>
      </c>
      <c r="L658" s="5"/>
    </row>
    <row r="659" spans="8:15" x14ac:dyDescent="0.35">
      <c r="H659" s="4"/>
      <c r="I659">
        <f t="shared" ref="I659" si="643">2*I653*I654*I655^3+4*I655</f>
        <v>1187.4101983644657</v>
      </c>
      <c r="J659">
        <f t="shared" ref="J659" si="644">I653^2*I655^3</f>
        <v>-459.86801905066505</v>
      </c>
      <c r="K659">
        <f t="shared" ref="K659" si="645">3*I653^2*I654*I655^2+4*I653</f>
        <v>4621.9224596655295</v>
      </c>
      <c r="L659" s="5"/>
    </row>
    <row r="660" spans="8:15" x14ac:dyDescent="0.35">
      <c r="H660" s="4"/>
      <c r="L660" s="5"/>
    </row>
    <row r="661" spans="8:15" x14ac:dyDescent="0.35">
      <c r="H661" s="4" t="s">
        <v>6</v>
      </c>
      <c r="I661">
        <f t="shared" ref="I661" si="646">(I657*J658*K659+I658*J659*K657+J657*K658*I659)-(I659*J658*K657+J659*K658*I657+K659*I658*J657)</f>
        <v>526414.62070310838</v>
      </c>
      <c r="J661" t="str">
        <f t="shared" ref="J661" si="647">IF(I661&lt;&gt;0,"Continuar", "Agregar otros valores")</f>
        <v>Continuar</v>
      </c>
      <c r="L661" s="5"/>
    </row>
    <row r="662" spans="8:15" x14ac:dyDescent="0.35">
      <c r="H662" s="4"/>
      <c r="L662" s="5"/>
    </row>
    <row r="663" spans="8:15" x14ac:dyDescent="0.35">
      <c r="H663" s="4"/>
      <c r="I663" cm="1">
        <f t="array" ref="I663:K665">MINVERSE(I657:K659)</f>
        <v>-9.5966786858593264E-2</v>
      </c>
      <c r="J663">
        <v>1.2363692239668139E-2</v>
      </c>
      <c r="K663">
        <v>8.7190467637886151E-4</v>
      </c>
      <c r="L663" s="5"/>
      <c r="M663">
        <f t="shared" ref="M663" si="648">(J658*K659-J659*K658)/I661</f>
        <v>-9.596678685859325E-2</v>
      </c>
      <c r="N663">
        <f t="shared" ref="N663" si="649">(J657*K659-J659*K657)/I661</f>
        <v>-1.2363692239668137E-2</v>
      </c>
      <c r="O663">
        <f t="shared" ref="O663" si="650">(J657*K658-J658*K657)/I661</f>
        <v>8.7190467637886151E-4</v>
      </c>
    </row>
    <row r="664" spans="8:15" x14ac:dyDescent="0.35">
      <c r="H664" s="4" t="s">
        <v>9</v>
      </c>
      <c r="I664">
        <v>-5.87232252334349E-2</v>
      </c>
      <c r="J664">
        <v>-8.3924536285770956E-2</v>
      </c>
      <c r="K664">
        <v>-3.0102503265137386E-4</v>
      </c>
      <c r="L664" s="5"/>
      <c r="M664">
        <f t="shared" ref="M664" si="651">(I658*K659-K658*I659)/I661</f>
        <v>5.8723225233434879E-2</v>
      </c>
      <c r="N664">
        <f t="shared" ref="N664" si="652">(I657*K659-I659*K657)/I661</f>
        <v>-8.3924536285770943E-2</v>
      </c>
      <c r="O664">
        <f t="shared" ref="O664" si="653">(I657*K658-I658*K657)/I661</f>
        <v>3.010250326513738E-4</v>
      </c>
    </row>
    <row r="665" spans="8:15" x14ac:dyDescent="0.35">
      <c r="H665" s="4"/>
      <c r="I665">
        <v>1.8811870800205702E-2</v>
      </c>
      <c r="J665">
        <v>-1.1526585521765763E-2</v>
      </c>
      <c r="K665">
        <v>-3.7590481385218048E-5</v>
      </c>
      <c r="L665" s="5"/>
      <c r="M665">
        <f t="shared" ref="M665" si="654">(I658*J659-I659*J658)/I661</f>
        <v>1.8811870800205698E-2</v>
      </c>
      <c r="N665">
        <f t="shared" ref="N665" si="655">(I657*J659-I659*J657)/I661</f>
        <v>1.1526585521765761E-2</v>
      </c>
      <c r="O665">
        <f t="shared" ref="O665" si="656">(I657*J658-I658*J657)/I661</f>
        <v>-3.7590481385218048E-5</v>
      </c>
    </row>
    <row r="666" spans="8:15" x14ac:dyDescent="0.35">
      <c r="H666" s="4"/>
      <c r="L666" s="5"/>
    </row>
    <row r="667" spans="8:15" x14ac:dyDescent="0.35">
      <c r="H667" s="4" t="s">
        <v>85</v>
      </c>
      <c r="I667">
        <f t="shared" ref="I667" si="657">LN(ABS(2*I653*I654^3))-I654*(I655^2)+33.9206</f>
        <v>0</v>
      </c>
      <c r="L667" s="5"/>
    </row>
    <row r="668" spans="8:15" x14ac:dyDescent="0.35">
      <c r="H668" s="4" t="s">
        <v>86</v>
      </c>
      <c r="I668">
        <f t="shared" ref="I668" si="658">(I653^2+I654^2)/I655+4*I653*I655-85/6</f>
        <v>0</v>
      </c>
      <c r="L668" s="5"/>
    </row>
    <row r="669" spans="8:15" x14ac:dyDescent="0.35">
      <c r="H669" s="4" t="s">
        <v>87</v>
      </c>
      <c r="I669">
        <f t="shared" ref="I669" si="659">I653^2*I654*I655^3+4*I653*I655+3552</f>
        <v>0</v>
      </c>
      <c r="L669" s="5"/>
    </row>
    <row r="670" spans="8:15" x14ac:dyDescent="0.35">
      <c r="H670" s="4"/>
      <c r="L670" s="5"/>
    </row>
    <row r="671" spans="8:15" x14ac:dyDescent="0.35">
      <c r="H671" s="4"/>
      <c r="I671">
        <f t="shared" ref="I671:I673" si="660">I653</f>
        <v>-6.0300955159643808</v>
      </c>
      <c r="J671" t="s">
        <v>16</v>
      </c>
      <c r="K671" cm="1">
        <f t="array" ref="K671:K673">MMULT(I663:K665,I667:I669)</f>
        <v>0</v>
      </c>
      <c r="L671" s="5"/>
      <c r="M671">
        <f t="shared" ref="M671" si="661">I663*I667+J663*I668+K663*I669</f>
        <v>0</v>
      </c>
    </row>
    <row r="672" spans="8:15" x14ac:dyDescent="0.35">
      <c r="H672" s="4"/>
      <c r="I672">
        <f t="shared" si="660"/>
        <v>7.8461575132286265</v>
      </c>
      <c r="J672" t="s">
        <v>16</v>
      </c>
      <c r="K672">
        <v>0</v>
      </c>
      <c r="L672" s="5"/>
      <c r="M672">
        <f t="shared" ref="M672" si="662">I664*I667+J664*I668+K664* I669</f>
        <v>0</v>
      </c>
    </row>
    <row r="673" spans="8:13" x14ac:dyDescent="0.35">
      <c r="H673" s="4"/>
      <c r="I673">
        <f t="shared" si="660"/>
        <v>-2.3298516839062571</v>
      </c>
      <c r="J673" t="s">
        <v>16</v>
      </c>
      <c r="K673">
        <v>0</v>
      </c>
      <c r="L673" s="5"/>
      <c r="M673">
        <f t="shared" ref="M673" si="663">I665*I667+J665*I668+K665*I669</f>
        <v>0</v>
      </c>
    </row>
    <row r="674" spans="8:13" x14ac:dyDescent="0.35">
      <c r="H674" s="4"/>
      <c r="L674" s="5"/>
    </row>
    <row r="675" spans="8:13" x14ac:dyDescent="0.35">
      <c r="H675" s="4" t="s">
        <v>99</v>
      </c>
      <c r="I675">
        <f t="shared" ref="I675:I677" si="664">I671-K671</f>
        <v>-6.0300955159643808</v>
      </c>
      <c r="L675" s="5"/>
    </row>
    <row r="676" spans="8:13" x14ac:dyDescent="0.35">
      <c r="H676" s="4" t="s">
        <v>100</v>
      </c>
      <c r="I676">
        <f t="shared" si="664"/>
        <v>7.8461575132286265</v>
      </c>
      <c r="L676" s="5"/>
    </row>
    <row r="677" spans="8:13" x14ac:dyDescent="0.35">
      <c r="H677" s="4" t="s">
        <v>101</v>
      </c>
      <c r="I677">
        <f t="shared" si="664"/>
        <v>-2.3298516839062571</v>
      </c>
      <c r="L677" s="5"/>
    </row>
    <row r="678" spans="8:13" x14ac:dyDescent="0.35">
      <c r="H678" s="4"/>
      <c r="L678" s="5"/>
    </row>
    <row r="679" spans="8:13" x14ac:dyDescent="0.35">
      <c r="H679" s="4" t="s">
        <v>22</v>
      </c>
      <c r="I679">
        <f t="shared" ref="I679:I681" si="665">ABS(I675-I653)</f>
        <v>0</v>
      </c>
      <c r="L679" s="5"/>
    </row>
    <row r="680" spans="8:13" x14ac:dyDescent="0.35">
      <c r="H680" s="4" t="s">
        <v>24</v>
      </c>
      <c r="I680">
        <f t="shared" si="665"/>
        <v>0</v>
      </c>
      <c r="L680" s="5"/>
    </row>
    <row r="681" spans="8:13" x14ac:dyDescent="0.35">
      <c r="H681" s="7" t="s">
        <v>103</v>
      </c>
      <c r="I681">
        <f t="shared" si="665"/>
        <v>0</v>
      </c>
      <c r="J681" s="8" t="s">
        <v>25</v>
      </c>
      <c r="K681" s="8"/>
      <c r="L681" s="9">
        <f t="shared" ref="L681" si="666">MAX(I679:I681)</f>
        <v>0</v>
      </c>
      <c r="M681" t="str">
        <f t="shared" ref="M681" si="667">IF(L681&gt;$G$6, "Continúa iterando","Listo. Aquí está la solución")</f>
        <v>Listo. Aquí está la solución</v>
      </c>
    </row>
    <row r="683" spans="8:13" x14ac:dyDescent="0.35">
      <c r="H683" s="1"/>
      <c r="I683" s="2" t="s">
        <v>0</v>
      </c>
      <c r="J683" s="2">
        <f t="shared" ref="J683" si="668">J652+1</f>
        <v>23</v>
      </c>
      <c r="K683" s="2"/>
      <c r="L683" s="3"/>
    </row>
    <row r="684" spans="8:13" x14ac:dyDescent="0.35">
      <c r="H684" s="4" t="s">
        <v>1</v>
      </c>
      <c r="I684">
        <f t="shared" ref="I684:I686" si="669">I675</f>
        <v>-6.0300955159643808</v>
      </c>
      <c r="L684" s="5"/>
    </row>
    <row r="685" spans="8:13" x14ac:dyDescent="0.35">
      <c r="H685" s="4" t="s">
        <v>93</v>
      </c>
      <c r="I685">
        <f t="shared" si="669"/>
        <v>7.8461575132286265</v>
      </c>
      <c r="L685" s="5"/>
    </row>
    <row r="686" spans="8:13" x14ac:dyDescent="0.35">
      <c r="H686" s="4" t="s">
        <v>2</v>
      </c>
      <c r="I686">
        <f t="shared" si="669"/>
        <v>-2.3298516839062571</v>
      </c>
      <c r="L686" s="5"/>
    </row>
    <row r="687" spans="8:13" x14ac:dyDescent="0.35">
      <c r="H687" s="4"/>
      <c r="L687" s="5"/>
    </row>
    <row r="688" spans="8:13" x14ac:dyDescent="0.35">
      <c r="H688" s="4"/>
      <c r="I688">
        <f t="shared" ref="I688" si="670">1/I684</f>
        <v>-0.16583485242523097</v>
      </c>
      <c r="J688">
        <f t="shared" ref="J688" si="671">3/I685-I686^2</f>
        <v>-5.0458561065254317</v>
      </c>
      <c r="K688">
        <f t="shared" ref="K688" si="672">-2*I685*I686</f>
        <v>36.56076658877889</v>
      </c>
      <c r="L688" s="5"/>
    </row>
    <row r="689" spans="8:15" x14ac:dyDescent="0.35">
      <c r="H689" s="4" t="s">
        <v>26</v>
      </c>
      <c r="I689">
        <f t="shared" ref="I689" si="673">(2*I684/I686)+4*I686</f>
        <v>-4.1430295802738764</v>
      </c>
      <c r="J689">
        <f t="shared" ref="J689" si="674">(2*I685/I686)</f>
        <v>-6.7353278901201685</v>
      </c>
      <c r="K689">
        <f t="shared" ref="K689" si="675">-(I685^2+I684^2)/I686^2+4*I684</f>
        <v>-42.160262624325497</v>
      </c>
      <c r="L689" s="5"/>
    </row>
    <row r="690" spans="8:15" x14ac:dyDescent="0.35">
      <c r="H690" s="4"/>
      <c r="I690">
        <f t="shared" ref="I690" si="676">2*I684*I685*I686^3+4*I686</f>
        <v>1187.4101983644657</v>
      </c>
      <c r="J690">
        <f t="shared" ref="J690" si="677">I684^2*I686^3</f>
        <v>-459.86801905066505</v>
      </c>
      <c r="K690">
        <f t="shared" ref="K690" si="678">3*I684^2*I685*I686^2+4*I684</f>
        <v>4621.9224596655295</v>
      </c>
      <c r="L690" s="5"/>
    </row>
    <row r="691" spans="8:15" x14ac:dyDescent="0.35">
      <c r="H691" s="4"/>
      <c r="L691" s="5"/>
    </row>
    <row r="692" spans="8:15" x14ac:dyDescent="0.35">
      <c r="H692" s="4" t="s">
        <v>6</v>
      </c>
      <c r="I692">
        <f t="shared" ref="I692" si="679">(I688*J689*K690+I689*J690*K688+J688*K689*I690)-(I690*J689*K688+J690*K689*I688+K690*I689*J688)</f>
        <v>526414.62070310838</v>
      </c>
      <c r="J692" t="str">
        <f t="shared" ref="J692" si="680">IF(I692&lt;&gt;0,"Continuar", "Agregar otros valores")</f>
        <v>Continuar</v>
      </c>
      <c r="L692" s="5"/>
    </row>
    <row r="693" spans="8:15" x14ac:dyDescent="0.35">
      <c r="H693" s="4"/>
      <c r="L693" s="5"/>
    </row>
    <row r="694" spans="8:15" x14ac:dyDescent="0.35">
      <c r="H694" s="4"/>
      <c r="I694" cm="1">
        <f t="array" ref="I694:K696">MINVERSE(I688:K690)</f>
        <v>-9.5966786858593264E-2</v>
      </c>
      <c r="J694">
        <v>1.2363692239668139E-2</v>
      </c>
      <c r="K694">
        <v>8.7190467637886151E-4</v>
      </c>
      <c r="L694" s="5"/>
      <c r="M694">
        <f t="shared" ref="M694" si="681">(J689*K690-J690*K689)/I692</f>
        <v>-9.596678685859325E-2</v>
      </c>
      <c r="N694">
        <f t="shared" ref="N694" si="682">(J688*K690-J690*K688)/I692</f>
        <v>-1.2363692239668137E-2</v>
      </c>
      <c r="O694">
        <f t="shared" ref="O694" si="683">(J688*K689-J689*K688)/I692</f>
        <v>8.7190467637886151E-4</v>
      </c>
    </row>
    <row r="695" spans="8:15" x14ac:dyDescent="0.35">
      <c r="H695" s="4" t="s">
        <v>9</v>
      </c>
      <c r="I695">
        <v>-5.87232252334349E-2</v>
      </c>
      <c r="J695">
        <v>-8.3924536285770956E-2</v>
      </c>
      <c r="K695">
        <v>-3.0102503265137386E-4</v>
      </c>
      <c r="L695" s="5"/>
      <c r="M695">
        <f t="shared" ref="M695" si="684">(I689*K690-K689*I690)/I692</f>
        <v>5.8723225233434879E-2</v>
      </c>
      <c r="N695">
        <f t="shared" ref="N695" si="685">(I688*K690-I690*K688)/I692</f>
        <v>-8.3924536285770943E-2</v>
      </c>
      <c r="O695">
        <f t="shared" ref="O695" si="686">(I688*K689-I689*K688)/I692</f>
        <v>3.010250326513738E-4</v>
      </c>
    </row>
    <row r="696" spans="8:15" x14ac:dyDescent="0.35">
      <c r="H696" s="4"/>
      <c r="I696">
        <v>1.8811870800205702E-2</v>
      </c>
      <c r="J696">
        <v>-1.1526585521765763E-2</v>
      </c>
      <c r="K696">
        <v>-3.7590481385218048E-5</v>
      </c>
      <c r="L696" s="5"/>
      <c r="M696">
        <f t="shared" ref="M696" si="687">(I689*J690-I690*J689)/I692</f>
        <v>1.8811870800205698E-2</v>
      </c>
      <c r="N696">
        <f t="shared" ref="N696" si="688">(I688*J690-I690*J688)/I692</f>
        <v>1.1526585521765761E-2</v>
      </c>
      <c r="O696">
        <f t="shared" ref="O696" si="689">(I688*J689-I689*J688)/I692</f>
        <v>-3.7590481385218048E-5</v>
      </c>
    </row>
    <row r="697" spans="8:15" x14ac:dyDescent="0.35">
      <c r="H697" s="4"/>
      <c r="L697" s="5"/>
    </row>
    <row r="698" spans="8:15" x14ac:dyDescent="0.35">
      <c r="H698" s="4" t="s">
        <v>88</v>
      </c>
      <c r="I698">
        <f t="shared" ref="I698" si="690">LN(ABS(2*I684*I685^3))-I685*(I686^2)+33.9206</f>
        <v>0</v>
      </c>
      <c r="L698" s="5"/>
    </row>
    <row r="699" spans="8:15" x14ac:dyDescent="0.35">
      <c r="H699" s="4" t="s">
        <v>89</v>
      </c>
      <c r="I699">
        <f t="shared" ref="I699" si="691">(I684^2+I685^2)/I686+4*I684*I686-85/6</f>
        <v>0</v>
      </c>
      <c r="L699" s="5"/>
    </row>
    <row r="700" spans="8:15" x14ac:dyDescent="0.35">
      <c r="H700" s="4" t="s">
        <v>90</v>
      </c>
      <c r="I700">
        <f t="shared" ref="I700" si="692">I684^2*I685*I686^3+4*I684*I686+3552</f>
        <v>0</v>
      </c>
      <c r="L700" s="5"/>
    </row>
    <row r="701" spans="8:15" x14ac:dyDescent="0.35">
      <c r="H701" s="4"/>
      <c r="L701" s="5"/>
    </row>
    <row r="702" spans="8:15" x14ac:dyDescent="0.35">
      <c r="H702" s="4"/>
      <c r="I702">
        <f t="shared" ref="I702:I704" si="693">I684</f>
        <v>-6.0300955159643808</v>
      </c>
      <c r="J702" t="s">
        <v>16</v>
      </c>
      <c r="K702" cm="1">
        <f t="array" ref="K702:K704">MMULT(I694:K696,I698:I700)</f>
        <v>0</v>
      </c>
      <c r="L702" s="5"/>
      <c r="M702">
        <f t="shared" ref="M702" si="694">I694*I698+J694*I699+K694*I700</f>
        <v>0</v>
      </c>
    </row>
    <row r="703" spans="8:15" x14ac:dyDescent="0.35">
      <c r="H703" s="4"/>
      <c r="I703">
        <f t="shared" si="693"/>
        <v>7.8461575132286265</v>
      </c>
      <c r="J703" t="s">
        <v>16</v>
      </c>
      <c r="K703">
        <v>0</v>
      </c>
      <c r="L703" s="5"/>
      <c r="M703">
        <f t="shared" ref="M703" si="695">I695*I698+J695*I699+K695* I700</f>
        <v>0</v>
      </c>
    </row>
    <row r="704" spans="8:15" x14ac:dyDescent="0.35">
      <c r="H704" s="4"/>
      <c r="I704">
        <f t="shared" si="693"/>
        <v>-2.3298516839062571</v>
      </c>
      <c r="J704" t="s">
        <v>16</v>
      </c>
      <c r="K704">
        <v>0</v>
      </c>
      <c r="L704" s="5"/>
      <c r="M704">
        <f t="shared" ref="M704" si="696">I696*I698+J696*I699+K696*I700</f>
        <v>0</v>
      </c>
    </row>
    <row r="705" spans="8:13" x14ac:dyDescent="0.35">
      <c r="H705" s="4"/>
      <c r="L705" s="5"/>
    </row>
    <row r="706" spans="8:13" x14ac:dyDescent="0.35">
      <c r="H706" s="4" t="s">
        <v>99</v>
      </c>
      <c r="I706">
        <f t="shared" ref="I706:I708" si="697">I702-K702</f>
        <v>-6.0300955159643808</v>
      </c>
      <c r="L706" s="5"/>
    </row>
    <row r="707" spans="8:13" x14ac:dyDescent="0.35">
      <c r="H707" s="4" t="s">
        <v>100</v>
      </c>
      <c r="I707">
        <f t="shared" si="697"/>
        <v>7.8461575132286265</v>
      </c>
      <c r="L707" s="5"/>
    </row>
    <row r="708" spans="8:13" x14ac:dyDescent="0.35">
      <c r="H708" s="4" t="s">
        <v>101</v>
      </c>
      <c r="I708">
        <f t="shared" si="697"/>
        <v>-2.3298516839062571</v>
      </c>
      <c r="L708" s="5"/>
    </row>
    <row r="709" spans="8:13" x14ac:dyDescent="0.35">
      <c r="H709" s="4"/>
      <c r="L709" s="5"/>
    </row>
    <row r="710" spans="8:13" x14ac:dyDescent="0.35">
      <c r="H710" s="4" t="s">
        <v>22</v>
      </c>
      <c r="I710">
        <f t="shared" ref="I710:I712" si="698">ABS(I706-I684)</f>
        <v>0</v>
      </c>
      <c r="L710" s="5"/>
    </row>
    <row r="711" spans="8:13" x14ac:dyDescent="0.35">
      <c r="H711" s="4" t="s">
        <v>24</v>
      </c>
      <c r="I711">
        <f t="shared" si="698"/>
        <v>0</v>
      </c>
      <c r="L711" s="5"/>
    </row>
    <row r="712" spans="8:13" x14ac:dyDescent="0.35">
      <c r="H712" s="7" t="s">
        <v>103</v>
      </c>
      <c r="I712">
        <f t="shared" si="698"/>
        <v>0</v>
      </c>
      <c r="J712" s="8" t="s">
        <v>25</v>
      </c>
      <c r="K712" s="8"/>
      <c r="L712" s="9">
        <f t="shared" ref="L712" si="699">MAX(I710:I712)</f>
        <v>0</v>
      </c>
      <c r="M712" t="str">
        <f t="shared" ref="M712" si="700">IF(L712&gt;$G$6, "Continúa iterando","Listo. Aquí está la solución")</f>
        <v>Listo. Aquí está la solución</v>
      </c>
    </row>
    <row r="714" spans="8:13" x14ac:dyDescent="0.35">
      <c r="H714" s="1"/>
      <c r="I714" s="2" t="s">
        <v>0</v>
      </c>
      <c r="J714" s="2">
        <f t="shared" ref="J714" si="701">J683+1</f>
        <v>24</v>
      </c>
      <c r="K714" s="2"/>
      <c r="L714" s="3"/>
    </row>
    <row r="715" spans="8:13" x14ac:dyDescent="0.35">
      <c r="H715" s="4" t="s">
        <v>1</v>
      </c>
      <c r="I715">
        <f t="shared" ref="I715:I717" si="702">I706</f>
        <v>-6.0300955159643808</v>
      </c>
      <c r="L715" s="5"/>
    </row>
    <row r="716" spans="8:13" x14ac:dyDescent="0.35">
      <c r="H716" s="4" t="s">
        <v>93</v>
      </c>
      <c r="I716">
        <f t="shared" si="702"/>
        <v>7.8461575132286265</v>
      </c>
      <c r="L716" s="5"/>
    </row>
    <row r="717" spans="8:13" x14ac:dyDescent="0.35">
      <c r="H717" s="4" t="s">
        <v>2</v>
      </c>
      <c r="I717">
        <f t="shared" si="702"/>
        <v>-2.3298516839062571</v>
      </c>
      <c r="L717" s="5"/>
    </row>
    <row r="718" spans="8:13" x14ac:dyDescent="0.35">
      <c r="H718" s="4"/>
      <c r="L718" s="5"/>
    </row>
    <row r="719" spans="8:13" x14ac:dyDescent="0.35">
      <c r="H719" s="4"/>
      <c r="I719">
        <f t="shared" ref="I719" si="703">1/I715</f>
        <v>-0.16583485242523097</v>
      </c>
      <c r="J719">
        <f t="shared" ref="J719" si="704">3/I716-I717^2</f>
        <v>-5.0458561065254317</v>
      </c>
      <c r="K719">
        <f t="shared" ref="K719" si="705">-2*I716*I717</f>
        <v>36.56076658877889</v>
      </c>
      <c r="L719" s="5"/>
    </row>
    <row r="720" spans="8:13" x14ac:dyDescent="0.35">
      <c r="H720" s="4" t="s">
        <v>26</v>
      </c>
      <c r="I720">
        <f t="shared" ref="I720" si="706">(2*I715/I717)+4*I717</f>
        <v>-4.1430295802738764</v>
      </c>
      <c r="J720">
        <f t="shared" ref="J720" si="707">(2*I716/I717)</f>
        <v>-6.7353278901201685</v>
      </c>
      <c r="K720">
        <f t="shared" ref="K720" si="708">-(I716^2+I715^2)/I717^2+4*I715</f>
        <v>-42.160262624325497</v>
      </c>
      <c r="L720" s="5"/>
    </row>
    <row r="721" spans="8:15" x14ac:dyDescent="0.35">
      <c r="H721" s="4"/>
      <c r="I721">
        <f t="shared" ref="I721" si="709">2*I715*I716*I717^3+4*I717</f>
        <v>1187.4101983644657</v>
      </c>
      <c r="J721">
        <f t="shared" ref="J721" si="710">I715^2*I717^3</f>
        <v>-459.86801905066505</v>
      </c>
      <c r="K721">
        <f t="shared" ref="K721" si="711">3*I715^2*I716*I717^2+4*I715</f>
        <v>4621.9224596655295</v>
      </c>
      <c r="L721" s="5"/>
    </row>
    <row r="722" spans="8:15" x14ac:dyDescent="0.35">
      <c r="H722" s="4"/>
      <c r="L722" s="5"/>
    </row>
    <row r="723" spans="8:15" x14ac:dyDescent="0.35">
      <c r="H723" s="4" t="s">
        <v>6</v>
      </c>
      <c r="I723">
        <f t="shared" ref="I723" si="712">(I719*J720*K721+I720*J721*K719+J719*K720*I721)-(I721*J720*K719+J721*K720*I719+K721*I720*J719)</f>
        <v>526414.62070310838</v>
      </c>
      <c r="J723" t="str">
        <f t="shared" ref="J723" si="713">IF(I723&lt;&gt;0,"Continuar", "Agregar otros valores")</f>
        <v>Continuar</v>
      </c>
      <c r="L723" s="5"/>
    </row>
    <row r="724" spans="8:15" x14ac:dyDescent="0.35">
      <c r="H724" s="4"/>
      <c r="L724" s="5"/>
    </row>
    <row r="725" spans="8:15" x14ac:dyDescent="0.35">
      <c r="H725" s="4"/>
      <c r="I725" cm="1">
        <f t="array" ref="I725:K727">MINVERSE(I719:K721)</f>
        <v>-9.5966786858593264E-2</v>
      </c>
      <c r="J725">
        <v>1.2363692239668139E-2</v>
      </c>
      <c r="K725">
        <v>8.7190467637886151E-4</v>
      </c>
      <c r="L725" s="5"/>
      <c r="M725">
        <f t="shared" ref="M725" si="714">(J720*K721-J721*K720)/I723</f>
        <v>-9.596678685859325E-2</v>
      </c>
      <c r="N725">
        <f t="shared" ref="N725" si="715">(J719*K721-J721*K719)/I723</f>
        <v>-1.2363692239668137E-2</v>
      </c>
      <c r="O725">
        <f t="shared" ref="O725" si="716">(J719*K720-J720*K719)/I723</f>
        <v>8.7190467637886151E-4</v>
      </c>
    </row>
    <row r="726" spans="8:15" x14ac:dyDescent="0.35">
      <c r="H726" s="4" t="s">
        <v>9</v>
      </c>
      <c r="I726">
        <v>-5.87232252334349E-2</v>
      </c>
      <c r="J726">
        <v>-8.3924536285770956E-2</v>
      </c>
      <c r="K726">
        <v>-3.0102503265137386E-4</v>
      </c>
      <c r="L726" s="5"/>
      <c r="M726">
        <f t="shared" ref="M726" si="717">(I720*K721-K720*I721)/I723</f>
        <v>5.8723225233434879E-2</v>
      </c>
      <c r="N726">
        <f t="shared" ref="N726" si="718">(I719*K721-I721*K719)/I723</f>
        <v>-8.3924536285770943E-2</v>
      </c>
      <c r="O726">
        <f t="shared" ref="O726" si="719">(I719*K720-I720*K719)/I723</f>
        <v>3.010250326513738E-4</v>
      </c>
    </row>
    <row r="727" spans="8:15" x14ac:dyDescent="0.35">
      <c r="H727" s="4"/>
      <c r="I727">
        <v>1.8811870800205702E-2</v>
      </c>
      <c r="J727">
        <v>-1.1526585521765763E-2</v>
      </c>
      <c r="K727">
        <v>-3.7590481385218048E-5</v>
      </c>
      <c r="L727" s="5"/>
      <c r="M727">
        <f t="shared" ref="M727" si="720">(I720*J721-I721*J720)/I723</f>
        <v>1.8811870800205698E-2</v>
      </c>
      <c r="N727">
        <f t="shared" ref="N727" si="721">(I719*J721-I721*J719)/I723</f>
        <v>1.1526585521765761E-2</v>
      </c>
      <c r="O727">
        <f t="shared" ref="O727" si="722">(I719*J720-I720*J719)/I723</f>
        <v>-3.7590481385218048E-5</v>
      </c>
    </row>
    <row r="728" spans="8:15" x14ac:dyDescent="0.35">
      <c r="H728" s="4"/>
      <c r="L728" s="5"/>
    </row>
    <row r="729" spans="8:15" x14ac:dyDescent="0.35">
      <c r="H729" s="4" t="s">
        <v>91</v>
      </c>
      <c r="I729">
        <f t="shared" ref="I729" si="723">LN(ABS(2*I715*I716^3))-I716*(I717^2)+33.9206</f>
        <v>0</v>
      </c>
      <c r="L729" s="5"/>
    </row>
    <row r="730" spans="8:15" x14ac:dyDescent="0.35">
      <c r="H730" s="4" t="s">
        <v>92</v>
      </c>
      <c r="I730">
        <f t="shared" ref="I730" si="724">(I715^2+I716^2)/I717+4*I715*I717-85/6</f>
        <v>0</v>
      </c>
      <c r="L730" s="5"/>
    </row>
    <row r="731" spans="8:15" x14ac:dyDescent="0.35">
      <c r="H731" s="4" t="s">
        <v>107</v>
      </c>
      <c r="I731">
        <f t="shared" ref="I731" si="725">I715^2*I716*I717^3+4*I715*I717+3552</f>
        <v>0</v>
      </c>
      <c r="L731" s="5"/>
    </row>
    <row r="732" spans="8:15" x14ac:dyDescent="0.35">
      <c r="H732" s="4"/>
      <c r="L732" s="5"/>
    </row>
    <row r="733" spans="8:15" x14ac:dyDescent="0.35">
      <c r="H733" s="4"/>
      <c r="I733">
        <f t="shared" ref="I733:I735" si="726">I715</f>
        <v>-6.0300955159643808</v>
      </c>
      <c r="J733" t="s">
        <v>16</v>
      </c>
      <c r="K733" cm="1">
        <f t="array" ref="K733:K735">MMULT(I725:K727,I729:I731)</f>
        <v>0</v>
      </c>
      <c r="L733" s="5"/>
      <c r="M733">
        <f t="shared" ref="M733" si="727">I725*I729+J725*I730+K725*I731</f>
        <v>0</v>
      </c>
    </row>
    <row r="734" spans="8:15" x14ac:dyDescent="0.35">
      <c r="H734" s="4"/>
      <c r="I734">
        <f t="shared" si="726"/>
        <v>7.8461575132286265</v>
      </c>
      <c r="J734" t="s">
        <v>16</v>
      </c>
      <c r="K734">
        <v>0</v>
      </c>
      <c r="L734" s="5"/>
      <c r="M734">
        <f t="shared" ref="M734" si="728">I726*I729+J726*I730+K726* I731</f>
        <v>0</v>
      </c>
    </row>
    <row r="735" spans="8:15" x14ac:dyDescent="0.35">
      <c r="H735" s="4"/>
      <c r="I735">
        <f t="shared" si="726"/>
        <v>-2.3298516839062571</v>
      </c>
      <c r="J735" t="s">
        <v>16</v>
      </c>
      <c r="K735">
        <v>0</v>
      </c>
      <c r="L735" s="5"/>
      <c r="M735">
        <f t="shared" ref="M735" si="729">I727*I729+J727*I730+K727*I731</f>
        <v>0</v>
      </c>
    </row>
    <row r="736" spans="8:15" x14ac:dyDescent="0.35">
      <c r="H736" s="4"/>
      <c r="L736" s="5"/>
    </row>
    <row r="737" spans="8:13" x14ac:dyDescent="0.35">
      <c r="H737" s="4" t="s">
        <v>99</v>
      </c>
      <c r="I737">
        <f t="shared" ref="I737:I739" si="730">I733-K733</f>
        <v>-6.0300955159643808</v>
      </c>
      <c r="L737" s="5"/>
    </row>
    <row r="738" spans="8:13" x14ac:dyDescent="0.35">
      <c r="H738" s="4" t="s">
        <v>100</v>
      </c>
      <c r="I738">
        <f t="shared" si="730"/>
        <v>7.8461575132286265</v>
      </c>
      <c r="L738" s="5"/>
    </row>
    <row r="739" spans="8:13" x14ac:dyDescent="0.35">
      <c r="H739" s="4" t="s">
        <v>101</v>
      </c>
      <c r="I739">
        <f t="shared" si="730"/>
        <v>-2.3298516839062571</v>
      </c>
      <c r="L739" s="5"/>
    </row>
    <row r="740" spans="8:13" x14ac:dyDescent="0.35">
      <c r="H740" s="4"/>
      <c r="L740" s="5"/>
    </row>
    <row r="741" spans="8:13" x14ac:dyDescent="0.35">
      <c r="H741" s="4" t="s">
        <v>22</v>
      </c>
      <c r="I741">
        <f t="shared" ref="I741:I743" si="731">ABS(I737-I715)</f>
        <v>0</v>
      </c>
      <c r="L741" s="5"/>
    </row>
    <row r="742" spans="8:13" x14ac:dyDescent="0.35">
      <c r="H742" s="4" t="s">
        <v>24</v>
      </c>
      <c r="I742">
        <f t="shared" si="731"/>
        <v>0</v>
      </c>
      <c r="L742" s="5"/>
    </row>
    <row r="743" spans="8:13" x14ac:dyDescent="0.35">
      <c r="H743" s="7" t="s">
        <v>103</v>
      </c>
      <c r="I743">
        <f t="shared" si="731"/>
        <v>0</v>
      </c>
      <c r="J743" s="8" t="s">
        <v>25</v>
      </c>
      <c r="K743" s="8"/>
      <c r="L743" s="9">
        <f t="shared" ref="L743" si="732">MAX(I741:I743)</f>
        <v>0</v>
      </c>
      <c r="M743" t="str">
        <f t="shared" ref="M743" si="733">IF(L743&gt;$G$6, "Continúa iterando","Listo. Aquí está la solución")</f>
        <v>Listo. Aquí está la solución</v>
      </c>
    </row>
    <row r="745" spans="8:13" x14ac:dyDescent="0.35">
      <c r="H745" s="1"/>
      <c r="I745" s="2" t="s">
        <v>0</v>
      </c>
      <c r="J745" s="2">
        <f t="shared" ref="J745" si="734">J714+1</f>
        <v>25</v>
      </c>
      <c r="K745" s="2"/>
      <c r="L745" s="3"/>
    </row>
    <row r="746" spans="8:13" x14ac:dyDescent="0.35">
      <c r="H746" s="4" t="s">
        <v>1</v>
      </c>
      <c r="I746">
        <f t="shared" ref="I746:I748" si="735">I737</f>
        <v>-6.0300955159643808</v>
      </c>
      <c r="L746" s="5"/>
    </row>
    <row r="747" spans="8:13" x14ac:dyDescent="0.35">
      <c r="H747" s="4" t="s">
        <v>93</v>
      </c>
      <c r="I747">
        <f t="shared" si="735"/>
        <v>7.8461575132286265</v>
      </c>
      <c r="L747" s="5"/>
    </row>
    <row r="748" spans="8:13" x14ac:dyDescent="0.35">
      <c r="H748" s="4" t="s">
        <v>2</v>
      </c>
      <c r="I748">
        <f t="shared" si="735"/>
        <v>-2.3298516839062571</v>
      </c>
      <c r="L748" s="5"/>
    </row>
    <row r="749" spans="8:13" x14ac:dyDescent="0.35">
      <c r="H749" s="4"/>
      <c r="L749" s="5"/>
    </row>
    <row r="750" spans="8:13" x14ac:dyDescent="0.35">
      <c r="H750" s="4"/>
      <c r="I750">
        <f t="shared" ref="I750" si="736">1/I746</f>
        <v>-0.16583485242523097</v>
      </c>
      <c r="J750">
        <f t="shared" ref="J750" si="737">3/I747-I748^2</f>
        <v>-5.0458561065254317</v>
      </c>
      <c r="K750">
        <f t="shared" ref="K750" si="738">-2*I747*I748</f>
        <v>36.56076658877889</v>
      </c>
      <c r="L750" s="5"/>
    </row>
    <row r="751" spans="8:13" x14ac:dyDescent="0.35">
      <c r="H751" s="4" t="s">
        <v>26</v>
      </c>
      <c r="I751">
        <f t="shared" ref="I751" si="739">(2*I746/I748)+4*I748</f>
        <v>-4.1430295802738764</v>
      </c>
      <c r="J751">
        <f t="shared" ref="J751" si="740">(2*I747/I748)</f>
        <v>-6.7353278901201685</v>
      </c>
      <c r="K751">
        <f t="shared" ref="K751" si="741">-(I747^2+I746^2)/I748^2+4*I746</f>
        <v>-42.160262624325497</v>
      </c>
      <c r="L751" s="5"/>
    </row>
    <row r="752" spans="8:13" x14ac:dyDescent="0.35">
      <c r="H752" s="4"/>
      <c r="I752">
        <f t="shared" ref="I752" si="742">2*I746*I747*I748^3+4*I748</f>
        <v>1187.4101983644657</v>
      </c>
      <c r="J752">
        <f t="shared" ref="J752" si="743">I746^2*I748^3</f>
        <v>-459.86801905066505</v>
      </c>
      <c r="K752">
        <f t="shared" ref="K752" si="744">3*I746^2*I747*I748^2+4*I746</f>
        <v>4621.9224596655295</v>
      </c>
      <c r="L752" s="5"/>
    </row>
    <row r="753" spans="8:15" x14ac:dyDescent="0.35">
      <c r="H753" s="4"/>
      <c r="L753" s="5"/>
    </row>
    <row r="754" spans="8:15" x14ac:dyDescent="0.35">
      <c r="H754" s="4" t="s">
        <v>6</v>
      </c>
      <c r="I754">
        <f t="shared" ref="I754" si="745">(I750*J751*K752+I751*J752*K750+J750*K751*I752)-(I752*J751*K750+J752*K751*I750+K752*I751*J750)</f>
        <v>526414.62070310838</v>
      </c>
      <c r="J754" t="str">
        <f t="shared" ref="J754" si="746">IF(I754&lt;&gt;0,"Continuar", "Agregar otros valores")</f>
        <v>Continuar</v>
      </c>
      <c r="L754" s="5"/>
    </row>
    <row r="755" spans="8:15" x14ac:dyDescent="0.35">
      <c r="H755" s="4"/>
      <c r="L755" s="5"/>
    </row>
    <row r="756" spans="8:15" x14ac:dyDescent="0.35">
      <c r="H756" s="4"/>
      <c r="I756" cm="1">
        <f t="array" ref="I756:K758">MINVERSE(I750:K752)</f>
        <v>-9.5966786858593264E-2</v>
      </c>
      <c r="J756">
        <v>1.2363692239668139E-2</v>
      </c>
      <c r="K756">
        <v>8.7190467637886151E-4</v>
      </c>
      <c r="L756" s="5"/>
      <c r="M756">
        <f t="shared" ref="M756" si="747">(J751*K752-J752*K751)/I754</f>
        <v>-9.596678685859325E-2</v>
      </c>
      <c r="N756">
        <f t="shared" ref="N756" si="748">(J750*K752-J752*K750)/I754</f>
        <v>-1.2363692239668137E-2</v>
      </c>
      <c r="O756">
        <f t="shared" ref="O756" si="749">(J750*K751-J751*K750)/I754</f>
        <v>8.7190467637886151E-4</v>
      </c>
    </row>
    <row r="757" spans="8:15" x14ac:dyDescent="0.35">
      <c r="H757" s="4" t="s">
        <v>9</v>
      </c>
      <c r="I757">
        <v>-5.87232252334349E-2</v>
      </c>
      <c r="J757">
        <v>-8.3924536285770956E-2</v>
      </c>
      <c r="K757">
        <v>-3.0102503265137386E-4</v>
      </c>
      <c r="L757" s="5"/>
      <c r="M757">
        <f t="shared" ref="M757" si="750">(I751*K752-K751*I752)/I754</f>
        <v>5.8723225233434879E-2</v>
      </c>
      <c r="N757">
        <f t="shared" ref="N757" si="751">(I750*K752-I752*K750)/I754</f>
        <v>-8.3924536285770943E-2</v>
      </c>
      <c r="O757">
        <f t="shared" ref="O757" si="752">(I750*K751-I751*K750)/I754</f>
        <v>3.010250326513738E-4</v>
      </c>
    </row>
    <row r="758" spans="8:15" x14ac:dyDescent="0.35">
      <c r="H758" s="4"/>
      <c r="I758">
        <v>1.8811870800205702E-2</v>
      </c>
      <c r="J758">
        <v>-1.1526585521765763E-2</v>
      </c>
      <c r="K758">
        <v>-3.7590481385218048E-5</v>
      </c>
      <c r="L758" s="5"/>
      <c r="M758">
        <f t="shared" ref="M758" si="753">(I751*J752-I752*J751)/I754</f>
        <v>1.8811870800205698E-2</v>
      </c>
      <c r="N758">
        <f t="shared" ref="N758" si="754">(I750*J752-I752*J750)/I754</f>
        <v>1.1526585521765761E-2</v>
      </c>
      <c r="O758">
        <f t="shared" ref="O758" si="755">(I750*J751-I751*J750)/I754</f>
        <v>-3.7590481385218048E-5</v>
      </c>
    </row>
    <row r="759" spans="8:15" x14ac:dyDescent="0.35">
      <c r="H759" s="4"/>
      <c r="L759" s="5"/>
    </row>
    <row r="760" spans="8:15" x14ac:dyDescent="0.35">
      <c r="H760" s="4" t="s">
        <v>108</v>
      </c>
      <c r="I760">
        <f t="shared" ref="I760" si="756">LN(ABS(2*I746*I747^3))-I747*(I748^2)+33.9206</f>
        <v>0</v>
      </c>
      <c r="L760" s="5"/>
    </row>
    <row r="761" spans="8:15" x14ac:dyDescent="0.35">
      <c r="H761" s="4" t="s">
        <v>109</v>
      </c>
      <c r="I761">
        <f t="shared" ref="I761" si="757">(I746^2+I747^2)/I748+4*I746*I748-85/6</f>
        <v>0</v>
      </c>
      <c r="L761" s="5"/>
    </row>
    <row r="762" spans="8:15" x14ac:dyDescent="0.35">
      <c r="H762" s="4" t="s">
        <v>110</v>
      </c>
      <c r="I762">
        <f t="shared" ref="I762" si="758">I746^2*I747*I748^3+4*I746*I748+3552</f>
        <v>0</v>
      </c>
      <c r="L762" s="5"/>
    </row>
    <row r="763" spans="8:15" x14ac:dyDescent="0.35">
      <c r="H763" s="4"/>
      <c r="L763" s="5"/>
    </row>
    <row r="764" spans="8:15" x14ac:dyDescent="0.35">
      <c r="H764" s="4"/>
      <c r="I764">
        <f t="shared" ref="I764:I766" si="759">I746</f>
        <v>-6.0300955159643808</v>
      </c>
      <c r="J764" t="s">
        <v>16</v>
      </c>
      <c r="K764" cm="1">
        <f t="array" ref="K764:K766">MMULT(I756:K758,I760:I762)</f>
        <v>0</v>
      </c>
      <c r="L764" s="5"/>
      <c r="M764">
        <f t="shared" ref="M764" si="760">I756*I760+J756*I761+K756*I762</f>
        <v>0</v>
      </c>
    </row>
    <row r="765" spans="8:15" x14ac:dyDescent="0.35">
      <c r="H765" s="4"/>
      <c r="I765">
        <f t="shared" si="759"/>
        <v>7.8461575132286265</v>
      </c>
      <c r="J765" t="s">
        <v>16</v>
      </c>
      <c r="K765">
        <v>0</v>
      </c>
      <c r="L765" s="5"/>
      <c r="M765">
        <f t="shared" ref="M765" si="761">I757*I760+J757*I761+K757* I762</f>
        <v>0</v>
      </c>
    </row>
    <row r="766" spans="8:15" x14ac:dyDescent="0.35">
      <c r="H766" s="4"/>
      <c r="I766">
        <f t="shared" si="759"/>
        <v>-2.3298516839062571</v>
      </c>
      <c r="J766" t="s">
        <v>16</v>
      </c>
      <c r="K766">
        <v>0</v>
      </c>
      <c r="L766" s="5"/>
      <c r="M766">
        <f t="shared" ref="M766" si="762">I758*I760+J758*I761+K758*I762</f>
        <v>0</v>
      </c>
    </row>
    <row r="767" spans="8:15" x14ac:dyDescent="0.35">
      <c r="H767" s="4"/>
      <c r="L767" s="5"/>
    </row>
    <row r="768" spans="8:15" x14ac:dyDescent="0.35">
      <c r="H768" s="4" t="s">
        <v>99</v>
      </c>
      <c r="I768">
        <f t="shared" ref="I768:I770" si="763">I764-K764</f>
        <v>-6.0300955159643808</v>
      </c>
      <c r="L768" s="5"/>
    </row>
    <row r="769" spans="8:13" x14ac:dyDescent="0.35">
      <c r="H769" s="4" t="s">
        <v>100</v>
      </c>
      <c r="I769">
        <f t="shared" si="763"/>
        <v>7.8461575132286265</v>
      </c>
      <c r="L769" s="5"/>
    </row>
    <row r="770" spans="8:13" x14ac:dyDescent="0.35">
      <c r="H770" s="4" t="s">
        <v>101</v>
      </c>
      <c r="I770">
        <f t="shared" si="763"/>
        <v>-2.3298516839062571</v>
      </c>
      <c r="L770" s="5"/>
    </row>
    <row r="771" spans="8:13" x14ac:dyDescent="0.35">
      <c r="H771" s="4"/>
      <c r="L771" s="5"/>
    </row>
    <row r="772" spans="8:13" x14ac:dyDescent="0.35">
      <c r="H772" s="4" t="s">
        <v>22</v>
      </c>
      <c r="I772">
        <f t="shared" ref="I772:I774" si="764">ABS(I768-I746)</f>
        <v>0</v>
      </c>
      <c r="L772" s="5"/>
    </row>
    <row r="773" spans="8:13" x14ac:dyDescent="0.35">
      <c r="H773" s="4" t="s">
        <v>24</v>
      </c>
      <c r="I773">
        <f t="shared" si="764"/>
        <v>0</v>
      </c>
      <c r="L773" s="5"/>
    </row>
    <row r="774" spans="8:13" x14ac:dyDescent="0.35">
      <c r="H774" s="7" t="s">
        <v>103</v>
      </c>
      <c r="I774">
        <f t="shared" si="764"/>
        <v>0</v>
      </c>
      <c r="J774" s="8" t="s">
        <v>25</v>
      </c>
      <c r="K774" s="8"/>
      <c r="L774" s="9">
        <f t="shared" ref="L774" si="765">MAX(I772:I774)</f>
        <v>0</v>
      </c>
      <c r="M774" t="str">
        <f t="shared" ref="M774" si="766">IF(L774&gt;$G$6, "Continúa iterando","Listo. Aquí está la solución")</f>
        <v>Listo. Aquí está la solución</v>
      </c>
    </row>
    <row r="776" spans="8:13" x14ac:dyDescent="0.35">
      <c r="H776" s="1"/>
      <c r="I776" s="2" t="s">
        <v>0</v>
      </c>
      <c r="J776" s="2">
        <f t="shared" ref="J776" si="767">J745+1</f>
        <v>26</v>
      </c>
      <c r="K776" s="2"/>
      <c r="L776" s="3"/>
    </row>
    <row r="777" spans="8:13" x14ac:dyDescent="0.35">
      <c r="H777" s="4" t="s">
        <v>1</v>
      </c>
      <c r="I777">
        <f t="shared" ref="I777:I779" si="768">I768</f>
        <v>-6.0300955159643808</v>
      </c>
      <c r="L777" s="5"/>
    </row>
    <row r="778" spans="8:13" x14ac:dyDescent="0.35">
      <c r="H778" s="4" t="s">
        <v>93</v>
      </c>
      <c r="I778">
        <f t="shared" si="768"/>
        <v>7.8461575132286265</v>
      </c>
      <c r="L778" s="5"/>
    </row>
    <row r="779" spans="8:13" x14ac:dyDescent="0.35">
      <c r="H779" s="4" t="s">
        <v>2</v>
      </c>
      <c r="I779">
        <f t="shared" si="768"/>
        <v>-2.3298516839062571</v>
      </c>
      <c r="L779" s="5"/>
    </row>
    <row r="780" spans="8:13" x14ac:dyDescent="0.35">
      <c r="H780" s="4"/>
      <c r="L780" s="5"/>
    </row>
    <row r="781" spans="8:13" x14ac:dyDescent="0.35">
      <c r="H781" s="4"/>
      <c r="I781">
        <f t="shared" ref="I781" si="769">1/I777</f>
        <v>-0.16583485242523097</v>
      </c>
      <c r="J781">
        <f t="shared" ref="J781" si="770">3/I778-I779^2</f>
        <v>-5.0458561065254317</v>
      </c>
      <c r="K781">
        <f t="shared" ref="K781" si="771">-2*I778*I779</f>
        <v>36.56076658877889</v>
      </c>
      <c r="L781" s="5"/>
    </row>
    <row r="782" spans="8:13" x14ac:dyDescent="0.35">
      <c r="H782" s="4" t="s">
        <v>26</v>
      </c>
      <c r="I782">
        <f t="shared" ref="I782" si="772">(2*I777/I779)+4*I779</f>
        <v>-4.1430295802738764</v>
      </c>
      <c r="J782">
        <f t="shared" ref="J782" si="773">(2*I778/I779)</f>
        <v>-6.7353278901201685</v>
      </c>
      <c r="K782">
        <f t="shared" ref="K782" si="774">-(I778^2+I777^2)/I779^2+4*I777</f>
        <v>-42.160262624325497</v>
      </c>
      <c r="L782" s="5"/>
    </row>
    <row r="783" spans="8:13" x14ac:dyDescent="0.35">
      <c r="H783" s="4"/>
      <c r="I783">
        <f t="shared" ref="I783" si="775">2*I777*I778*I779^3+4*I779</f>
        <v>1187.4101983644657</v>
      </c>
      <c r="J783">
        <f t="shared" ref="J783" si="776">I777^2*I779^3</f>
        <v>-459.86801905066505</v>
      </c>
      <c r="K783">
        <f t="shared" ref="K783" si="777">3*I777^2*I778*I779^2+4*I777</f>
        <v>4621.9224596655295</v>
      </c>
      <c r="L783" s="5"/>
    </row>
    <row r="784" spans="8:13" x14ac:dyDescent="0.35">
      <c r="H784" s="4"/>
      <c r="L784" s="5"/>
    </row>
    <row r="785" spans="8:15" x14ac:dyDescent="0.35">
      <c r="H785" s="4" t="s">
        <v>6</v>
      </c>
      <c r="I785">
        <f t="shared" ref="I785" si="778">(I781*J782*K783+I782*J783*K781+J781*K782*I783)-(I783*J782*K781+J783*K782*I781+K783*I782*J781)</f>
        <v>526414.62070310838</v>
      </c>
      <c r="J785" t="str">
        <f t="shared" ref="J785" si="779">IF(I785&lt;&gt;0,"Continuar", "Agregar otros valores")</f>
        <v>Continuar</v>
      </c>
      <c r="L785" s="5"/>
    </row>
    <row r="786" spans="8:15" x14ac:dyDescent="0.35">
      <c r="H786" s="4"/>
      <c r="L786" s="5"/>
    </row>
    <row r="787" spans="8:15" x14ac:dyDescent="0.35">
      <c r="H787" s="4"/>
      <c r="I787" cm="1">
        <f t="array" ref="I787:K789">MINVERSE(I781:K783)</f>
        <v>-9.5966786858593264E-2</v>
      </c>
      <c r="J787">
        <v>1.2363692239668139E-2</v>
      </c>
      <c r="K787">
        <v>8.7190467637886151E-4</v>
      </c>
      <c r="L787" s="5"/>
      <c r="M787">
        <f t="shared" ref="M787" si="780">(J782*K783-J783*K782)/I785</f>
        <v>-9.596678685859325E-2</v>
      </c>
      <c r="N787">
        <f t="shared" ref="N787" si="781">(J781*K783-J783*K781)/I785</f>
        <v>-1.2363692239668137E-2</v>
      </c>
      <c r="O787">
        <f t="shared" ref="O787" si="782">(J781*K782-J782*K781)/I785</f>
        <v>8.7190467637886151E-4</v>
      </c>
    </row>
    <row r="788" spans="8:15" x14ac:dyDescent="0.35">
      <c r="H788" s="4" t="s">
        <v>9</v>
      </c>
      <c r="I788">
        <v>-5.87232252334349E-2</v>
      </c>
      <c r="J788">
        <v>-8.3924536285770956E-2</v>
      </c>
      <c r="K788">
        <v>-3.0102503265137386E-4</v>
      </c>
      <c r="L788" s="5"/>
      <c r="M788">
        <f t="shared" ref="M788" si="783">(I782*K783-K782*I783)/I785</f>
        <v>5.8723225233434879E-2</v>
      </c>
      <c r="N788">
        <f t="shared" ref="N788" si="784">(I781*K783-I783*K781)/I785</f>
        <v>-8.3924536285770943E-2</v>
      </c>
      <c r="O788">
        <f t="shared" ref="O788" si="785">(I781*K782-I782*K781)/I785</f>
        <v>3.010250326513738E-4</v>
      </c>
    </row>
    <row r="789" spans="8:15" x14ac:dyDescent="0.35">
      <c r="H789" s="4"/>
      <c r="I789">
        <v>1.8811870800205702E-2</v>
      </c>
      <c r="J789">
        <v>-1.1526585521765763E-2</v>
      </c>
      <c r="K789">
        <v>-3.7590481385218048E-5</v>
      </c>
      <c r="L789" s="5"/>
      <c r="M789">
        <f t="shared" ref="M789" si="786">(I782*J783-I783*J782)/I785</f>
        <v>1.8811870800205698E-2</v>
      </c>
      <c r="N789">
        <f t="shared" ref="N789" si="787">(I781*J783-I783*J781)/I785</f>
        <v>1.1526585521765761E-2</v>
      </c>
      <c r="O789">
        <f t="shared" ref="O789" si="788">(I781*J782-I782*J781)/I785</f>
        <v>-3.7590481385218048E-5</v>
      </c>
    </row>
    <row r="790" spans="8:15" x14ac:dyDescent="0.35">
      <c r="H790" s="4"/>
      <c r="L790" s="5"/>
    </row>
    <row r="791" spans="8:15" x14ac:dyDescent="0.35">
      <c r="H791" s="4" t="s">
        <v>111</v>
      </c>
      <c r="I791">
        <f t="shared" ref="I791" si="789">LN(ABS(2*I777*I778^3))-I778*(I779^2)+33.9206</f>
        <v>0</v>
      </c>
      <c r="L791" s="5"/>
    </row>
    <row r="792" spans="8:15" x14ac:dyDescent="0.35">
      <c r="H792" s="4" t="s">
        <v>112</v>
      </c>
      <c r="I792">
        <f t="shared" ref="I792" si="790">(I777^2+I778^2)/I779+4*I777*I779-85/6</f>
        <v>0</v>
      </c>
      <c r="L792" s="5"/>
    </row>
    <row r="793" spans="8:15" x14ac:dyDescent="0.35">
      <c r="H793" s="4" t="s">
        <v>113</v>
      </c>
      <c r="I793">
        <f t="shared" ref="I793" si="791">I777^2*I778*I779^3+4*I777*I779+3552</f>
        <v>0</v>
      </c>
      <c r="L793" s="5"/>
    </row>
    <row r="794" spans="8:15" x14ac:dyDescent="0.35">
      <c r="H794" s="4"/>
      <c r="L794" s="5"/>
    </row>
    <row r="795" spans="8:15" x14ac:dyDescent="0.35">
      <c r="H795" s="4"/>
      <c r="I795">
        <f t="shared" ref="I795:I797" si="792">I777</f>
        <v>-6.0300955159643808</v>
      </c>
      <c r="J795" t="s">
        <v>16</v>
      </c>
      <c r="K795" cm="1">
        <f t="array" ref="K795:K797">MMULT(I787:K789,I791:I793)</f>
        <v>0</v>
      </c>
      <c r="L795" s="5"/>
      <c r="M795">
        <f t="shared" ref="M795" si="793">I787*I791+J787*I792+K787*I793</f>
        <v>0</v>
      </c>
    </row>
    <row r="796" spans="8:15" x14ac:dyDescent="0.35">
      <c r="H796" s="4"/>
      <c r="I796">
        <f t="shared" si="792"/>
        <v>7.8461575132286265</v>
      </c>
      <c r="J796" t="s">
        <v>16</v>
      </c>
      <c r="K796">
        <v>0</v>
      </c>
      <c r="L796" s="5"/>
      <c r="M796">
        <f t="shared" ref="M796" si="794">I788*I791+J788*I792+K788* I793</f>
        <v>0</v>
      </c>
    </row>
    <row r="797" spans="8:15" x14ac:dyDescent="0.35">
      <c r="H797" s="4"/>
      <c r="I797">
        <f t="shared" si="792"/>
        <v>-2.3298516839062571</v>
      </c>
      <c r="J797" t="s">
        <v>16</v>
      </c>
      <c r="K797">
        <v>0</v>
      </c>
      <c r="L797" s="5"/>
      <c r="M797">
        <f t="shared" ref="M797" si="795">I789*I791+J789*I792+K789*I793</f>
        <v>0</v>
      </c>
    </row>
    <row r="798" spans="8:15" x14ac:dyDescent="0.35">
      <c r="H798" s="4"/>
      <c r="L798" s="5"/>
    </row>
    <row r="799" spans="8:15" x14ac:dyDescent="0.35">
      <c r="H799" s="4" t="s">
        <v>99</v>
      </c>
      <c r="I799">
        <f t="shared" ref="I799:I801" si="796">I795-K795</f>
        <v>-6.0300955159643808</v>
      </c>
      <c r="L799" s="5"/>
    </row>
    <row r="800" spans="8:15" x14ac:dyDescent="0.35">
      <c r="H800" s="4" t="s">
        <v>100</v>
      </c>
      <c r="I800">
        <f t="shared" si="796"/>
        <v>7.8461575132286265</v>
      </c>
      <c r="L800" s="5"/>
    </row>
    <row r="801" spans="8:13" x14ac:dyDescent="0.35">
      <c r="H801" s="4" t="s">
        <v>101</v>
      </c>
      <c r="I801">
        <f t="shared" si="796"/>
        <v>-2.3298516839062571</v>
      </c>
      <c r="L801" s="5"/>
    </row>
    <row r="802" spans="8:13" x14ac:dyDescent="0.35">
      <c r="H802" s="4"/>
      <c r="L802" s="5"/>
    </row>
    <row r="803" spans="8:13" x14ac:dyDescent="0.35">
      <c r="H803" s="4" t="s">
        <v>22</v>
      </c>
      <c r="I803">
        <f t="shared" ref="I803:I805" si="797">ABS(I799-I777)</f>
        <v>0</v>
      </c>
      <c r="L803" s="5"/>
    </row>
    <row r="804" spans="8:13" x14ac:dyDescent="0.35">
      <c r="H804" s="4" t="s">
        <v>24</v>
      </c>
      <c r="I804">
        <f t="shared" si="797"/>
        <v>0</v>
      </c>
      <c r="L804" s="5"/>
    </row>
    <row r="805" spans="8:13" x14ac:dyDescent="0.35">
      <c r="H805" s="7" t="s">
        <v>103</v>
      </c>
      <c r="I805">
        <f t="shared" si="797"/>
        <v>0</v>
      </c>
      <c r="J805" s="8" t="s">
        <v>25</v>
      </c>
      <c r="K805" s="8"/>
      <c r="L805" s="9">
        <f t="shared" ref="L805" si="798">MAX(I803:I805)</f>
        <v>0</v>
      </c>
      <c r="M805" t="str">
        <f t="shared" ref="M805" si="799">IF(L805&gt;$G$6, "Continúa iterando","Listo. Aquí está la solución")</f>
        <v>Listo. Aquí está la solución</v>
      </c>
    </row>
    <row r="807" spans="8:13" x14ac:dyDescent="0.35">
      <c r="H807" s="1"/>
      <c r="I807" s="2" t="s">
        <v>0</v>
      </c>
      <c r="J807" s="2">
        <f t="shared" ref="J807" si="800">J776+1</f>
        <v>27</v>
      </c>
      <c r="K807" s="2"/>
      <c r="L807" s="3"/>
    </row>
    <row r="808" spans="8:13" x14ac:dyDescent="0.35">
      <c r="H808" s="4" t="s">
        <v>1</v>
      </c>
      <c r="I808">
        <f t="shared" ref="I808:I810" si="801">I799</f>
        <v>-6.0300955159643808</v>
      </c>
      <c r="L808" s="5"/>
    </row>
    <row r="809" spans="8:13" x14ac:dyDescent="0.35">
      <c r="H809" s="4" t="s">
        <v>93</v>
      </c>
      <c r="I809">
        <f t="shared" si="801"/>
        <v>7.8461575132286265</v>
      </c>
      <c r="L809" s="5"/>
    </row>
    <row r="810" spans="8:13" x14ac:dyDescent="0.35">
      <c r="H810" s="4" t="s">
        <v>2</v>
      </c>
      <c r="I810">
        <f t="shared" si="801"/>
        <v>-2.3298516839062571</v>
      </c>
      <c r="L810" s="5"/>
    </row>
    <row r="811" spans="8:13" x14ac:dyDescent="0.35">
      <c r="H811" s="4"/>
      <c r="L811" s="5"/>
    </row>
    <row r="812" spans="8:13" x14ac:dyDescent="0.35">
      <c r="H812" s="4"/>
      <c r="I812">
        <f t="shared" ref="I812" si="802">1/I808</f>
        <v>-0.16583485242523097</v>
      </c>
      <c r="J812">
        <f t="shared" ref="J812" si="803">3/I809-I810^2</f>
        <v>-5.0458561065254317</v>
      </c>
      <c r="K812">
        <f t="shared" ref="K812" si="804">-2*I809*I810</f>
        <v>36.56076658877889</v>
      </c>
      <c r="L812" s="5"/>
    </row>
    <row r="813" spans="8:13" x14ac:dyDescent="0.35">
      <c r="H813" s="4" t="s">
        <v>26</v>
      </c>
      <c r="I813">
        <f t="shared" ref="I813" si="805">(2*I808/I810)+4*I810</f>
        <v>-4.1430295802738764</v>
      </c>
      <c r="J813">
        <f t="shared" ref="J813" si="806">(2*I809/I810)</f>
        <v>-6.7353278901201685</v>
      </c>
      <c r="K813">
        <f t="shared" ref="K813" si="807">-(I809^2+I808^2)/I810^2+4*I808</f>
        <v>-42.160262624325497</v>
      </c>
      <c r="L813" s="5"/>
    </row>
    <row r="814" spans="8:13" x14ac:dyDescent="0.35">
      <c r="H814" s="4"/>
      <c r="I814">
        <f t="shared" ref="I814" si="808">2*I808*I809*I810^3+4*I810</f>
        <v>1187.4101983644657</v>
      </c>
      <c r="J814">
        <f t="shared" ref="J814" si="809">I808^2*I810^3</f>
        <v>-459.86801905066505</v>
      </c>
      <c r="K814">
        <f t="shared" ref="K814" si="810">3*I808^2*I809*I810^2+4*I808</f>
        <v>4621.9224596655295</v>
      </c>
      <c r="L814" s="5"/>
    </row>
    <row r="815" spans="8:13" x14ac:dyDescent="0.35">
      <c r="H815" s="4"/>
      <c r="L815" s="5"/>
    </row>
    <row r="816" spans="8:13" x14ac:dyDescent="0.35">
      <c r="H816" s="4" t="s">
        <v>6</v>
      </c>
      <c r="I816">
        <f t="shared" ref="I816" si="811">(I812*J813*K814+I813*J814*K812+J812*K813*I814)-(I814*J813*K812+J814*K813*I812+K814*I813*J812)</f>
        <v>526414.62070310838</v>
      </c>
      <c r="J816" t="str">
        <f t="shared" ref="J816" si="812">IF(I816&lt;&gt;0,"Continuar", "Agregar otros valores")</f>
        <v>Continuar</v>
      </c>
      <c r="L816" s="5"/>
    </row>
    <row r="817" spans="8:15" x14ac:dyDescent="0.35">
      <c r="H817" s="4"/>
      <c r="L817" s="5"/>
    </row>
    <row r="818" spans="8:15" x14ac:dyDescent="0.35">
      <c r="H818" s="4"/>
      <c r="I818" cm="1">
        <f t="array" ref="I818:K820">MINVERSE(I812:K814)</f>
        <v>-9.5966786858593264E-2</v>
      </c>
      <c r="J818">
        <v>1.2363692239668139E-2</v>
      </c>
      <c r="K818">
        <v>8.7190467637886151E-4</v>
      </c>
      <c r="L818" s="5"/>
      <c r="M818">
        <f t="shared" ref="M818" si="813">(J813*K814-J814*K813)/I816</f>
        <v>-9.596678685859325E-2</v>
      </c>
      <c r="N818">
        <f t="shared" ref="N818" si="814">(J812*K814-J814*K812)/I816</f>
        <v>-1.2363692239668137E-2</v>
      </c>
      <c r="O818">
        <f t="shared" ref="O818" si="815">(J812*K813-J813*K812)/I816</f>
        <v>8.7190467637886151E-4</v>
      </c>
    </row>
    <row r="819" spans="8:15" x14ac:dyDescent="0.35">
      <c r="H819" s="4" t="s">
        <v>9</v>
      </c>
      <c r="I819">
        <v>-5.87232252334349E-2</v>
      </c>
      <c r="J819">
        <v>-8.3924536285770956E-2</v>
      </c>
      <c r="K819">
        <v>-3.0102503265137386E-4</v>
      </c>
      <c r="L819" s="5"/>
      <c r="M819">
        <f t="shared" ref="M819" si="816">(I813*K814-K813*I814)/I816</f>
        <v>5.8723225233434879E-2</v>
      </c>
      <c r="N819">
        <f t="shared" ref="N819" si="817">(I812*K814-I814*K812)/I816</f>
        <v>-8.3924536285770943E-2</v>
      </c>
      <c r="O819">
        <f t="shared" ref="O819" si="818">(I812*K813-I813*K812)/I816</f>
        <v>3.010250326513738E-4</v>
      </c>
    </row>
    <row r="820" spans="8:15" x14ac:dyDescent="0.35">
      <c r="H820" s="4"/>
      <c r="I820">
        <v>1.8811870800205702E-2</v>
      </c>
      <c r="J820">
        <v>-1.1526585521765763E-2</v>
      </c>
      <c r="K820">
        <v>-3.7590481385218048E-5</v>
      </c>
      <c r="L820" s="5"/>
      <c r="M820">
        <f t="shared" ref="M820" si="819">(I813*J814-I814*J813)/I816</f>
        <v>1.8811870800205698E-2</v>
      </c>
      <c r="N820">
        <f t="shared" ref="N820" si="820">(I812*J814-I814*J812)/I816</f>
        <v>1.1526585521765761E-2</v>
      </c>
      <c r="O820">
        <f t="shared" ref="O820" si="821">(I812*J813-I813*J812)/I816</f>
        <v>-3.7590481385218048E-5</v>
      </c>
    </row>
    <row r="821" spans="8:15" x14ac:dyDescent="0.35">
      <c r="H821" s="4"/>
      <c r="L821" s="5"/>
    </row>
    <row r="822" spans="8:15" x14ac:dyDescent="0.35">
      <c r="H822" s="4" t="s">
        <v>114</v>
      </c>
      <c r="I822">
        <f t="shared" ref="I822" si="822">LN(ABS(2*I808*I809^3))-I809*(I810^2)+33.9206</f>
        <v>0</v>
      </c>
      <c r="L822" s="5"/>
    </row>
    <row r="823" spans="8:15" x14ac:dyDescent="0.35">
      <c r="H823" s="4" t="s">
        <v>115</v>
      </c>
      <c r="I823">
        <f t="shared" ref="I823" si="823">(I808^2+I809^2)/I810+4*I808*I810-85/6</f>
        <v>0</v>
      </c>
      <c r="L823" s="5"/>
    </row>
    <row r="824" spans="8:15" x14ac:dyDescent="0.35">
      <c r="H824" s="4" t="s">
        <v>116</v>
      </c>
      <c r="I824">
        <f t="shared" ref="I824" si="824">I808^2*I809*I810^3+4*I808*I810+3552</f>
        <v>0</v>
      </c>
      <c r="L824" s="5"/>
    </row>
    <row r="825" spans="8:15" x14ac:dyDescent="0.35">
      <c r="H825" s="4"/>
      <c r="L825" s="5"/>
    </row>
    <row r="826" spans="8:15" x14ac:dyDescent="0.35">
      <c r="H826" s="4"/>
      <c r="I826">
        <f t="shared" ref="I826:I828" si="825">I808</f>
        <v>-6.0300955159643808</v>
      </c>
      <c r="J826" t="s">
        <v>16</v>
      </c>
      <c r="K826" cm="1">
        <f t="array" ref="K826:K828">MMULT(I818:K820,I822:I824)</f>
        <v>0</v>
      </c>
      <c r="L826" s="5"/>
      <c r="M826">
        <f t="shared" ref="M826" si="826">I818*I822+J818*I823+K818*I824</f>
        <v>0</v>
      </c>
    </row>
    <row r="827" spans="8:15" x14ac:dyDescent="0.35">
      <c r="H827" s="4"/>
      <c r="I827">
        <f t="shared" si="825"/>
        <v>7.8461575132286265</v>
      </c>
      <c r="J827" t="s">
        <v>16</v>
      </c>
      <c r="K827">
        <v>0</v>
      </c>
      <c r="L827" s="5"/>
      <c r="M827">
        <f t="shared" ref="M827" si="827">I819*I822+J819*I823+K819* I824</f>
        <v>0</v>
      </c>
    </row>
    <row r="828" spans="8:15" x14ac:dyDescent="0.35">
      <c r="H828" s="4"/>
      <c r="I828">
        <f t="shared" si="825"/>
        <v>-2.3298516839062571</v>
      </c>
      <c r="J828" t="s">
        <v>16</v>
      </c>
      <c r="K828">
        <v>0</v>
      </c>
      <c r="L828" s="5"/>
      <c r="M828">
        <f t="shared" ref="M828" si="828">I820*I822+J820*I823+K820*I824</f>
        <v>0</v>
      </c>
    </row>
    <row r="829" spans="8:15" x14ac:dyDescent="0.35">
      <c r="H829" s="4"/>
      <c r="L829" s="5"/>
    </row>
    <row r="830" spans="8:15" x14ac:dyDescent="0.35">
      <c r="H830" s="4" t="s">
        <v>99</v>
      </c>
      <c r="I830">
        <f t="shared" ref="I830:I832" si="829">I826-K826</f>
        <v>-6.0300955159643808</v>
      </c>
      <c r="L830" s="5"/>
    </row>
    <row r="831" spans="8:15" x14ac:dyDescent="0.35">
      <c r="H831" s="4" t="s">
        <v>100</v>
      </c>
      <c r="I831">
        <f t="shared" si="829"/>
        <v>7.8461575132286265</v>
      </c>
      <c r="L831" s="5"/>
    </row>
    <row r="832" spans="8:15" x14ac:dyDescent="0.35">
      <c r="H832" s="4" t="s">
        <v>101</v>
      </c>
      <c r="I832">
        <f t="shared" si="829"/>
        <v>-2.3298516839062571</v>
      </c>
      <c r="L832" s="5"/>
    </row>
    <row r="833" spans="8:13" x14ac:dyDescent="0.35">
      <c r="H833" s="4"/>
      <c r="L833" s="5"/>
    </row>
    <row r="834" spans="8:13" x14ac:dyDescent="0.35">
      <c r="H834" s="4" t="s">
        <v>22</v>
      </c>
      <c r="I834">
        <f t="shared" ref="I834:I836" si="830">ABS(I830-I808)</f>
        <v>0</v>
      </c>
      <c r="L834" s="5"/>
    </row>
    <row r="835" spans="8:13" x14ac:dyDescent="0.35">
      <c r="H835" s="4" t="s">
        <v>24</v>
      </c>
      <c r="I835">
        <f t="shared" si="830"/>
        <v>0</v>
      </c>
      <c r="L835" s="5"/>
    </row>
    <row r="836" spans="8:13" x14ac:dyDescent="0.35">
      <c r="H836" s="7" t="s">
        <v>103</v>
      </c>
      <c r="I836">
        <f t="shared" si="830"/>
        <v>0</v>
      </c>
      <c r="J836" s="8" t="s">
        <v>25</v>
      </c>
      <c r="K836" s="8"/>
      <c r="L836" s="9">
        <f t="shared" ref="L836" si="831">MAX(I834:I836)</f>
        <v>0</v>
      </c>
      <c r="M836" t="str">
        <f t="shared" ref="M836" si="832">IF(L836&gt;$G$6, "Continúa iterando","Listo. Aquí está la solución")</f>
        <v>Listo. Aquí está la solución</v>
      </c>
    </row>
    <row r="838" spans="8:13" x14ac:dyDescent="0.35">
      <c r="H838" s="1"/>
      <c r="I838" s="2" t="s">
        <v>0</v>
      </c>
      <c r="J838" s="2">
        <f t="shared" ref="J838" si="833">J807+1</f>
        <v>28</v>
      </c>
      <c r="K838" s="2"/>
      <c r="L838" s="3"/>
    </row>
    <row r="839" spans="8:13" x14ac:dyDescent="0.35">
      <c r="H839" s="4" t="s">
        <v>1</v>
      </c>
      <c r="I839">
        <f t="shared" ref="I839:I841" si="834">I830</f>
        <v>-6.0300955159643808</v>
      </c>
      <c r="L839" s="5"/>
    </row>
    <row r="840" spans="8:13" x14ac:dyDescent="0.35">
      <c r="H840" s="4" t="s">
        <v>93</v>
      </c>
      <c r="I840">
        <f t="shared" si="834"/>
        <v>7.8461575132286265</v>
      </c>
      <c r="L840" s="5"/>
    </row>
    <row r="841" spans="8:13" x14ac:dyDescent="0.35">
      <c r="H841" s="4" t="s">
        <v>2</v>
      </c>
      <c r="I841">
        <f t="shared" si="834"/>
        <v>-2.3298516839062571</v>
      </c>
      <c r="L841" s="5"/>
    </row>
    <row r="842" spans="8:13" x14ac:dyDescent="0.35">
      <c r="H842" s="4"/>
      <c r="L842" s="5"/>
    </row>
    <row r="843" spans="8:13" x14ac:dyDescent="0.35">
      <c r="H843" s="4"/>
      <c r="I843">
        <f t="shared" ref="I843" si="835">1/I839</f>
        <v>-0.16583485242523097</v>
      </c>
      <c r="J843">
        <f t="shared" ref="J843" si="836">3/I840-I841^2</f>
        <v>-5.0458561065254317</v>
      </c>
      <c r="K843">
        <f t="shared" ref="K843" si="837">-2*I840*I841</f>
        <v>36.56076658877889</v>
      </c>
      <c r="L843" s="5"/>
    </row>
    <row r="844" spans="8:13" x14ac:dyDescent="0.35">
      <c r="H844" s="4" t="s">
        <v>26</v>
      </c>
      <c r="I844">
        <f t="shared" ref="I844" si="838">(2*I839/I841)+4*I841</f>
        <v>-4.1430295802738764</v>
      </c>
      <c r="J844">
        <f t="shared" ref="J844" si="839">(2*I840/I841)</f>
        <v>-6.7353278901201685</v>
      </c>
      <c r="K844">
        <f t="shared" ref="K844" si="840">-(I840^2+I839^2)/I841^2+4*I839</f>
        <v>-42.160262624325497</v>
      </c>
      <c r="L844" s="5"/>
    </row>
    <row r="845" spans="8:13" x14ac:dyDescent="0.35">
      <c r="H845" s="4"/>
      <c r="I845">
        <f t="shared" ref="I845" si="841">2*I839*I840*I841^3+4*I841</f>
        <v>1187.4101983644657</v>
      </c>
      <c r="J845">
        <f t="shared" ref="J845" si="842">I839^2*I841^3</f>
        <v>-459.86801905066505</v>
      </c>
      <c r="K845">
        <f t="shared" ref="K845" si="843">3*I839^2*I840*I841^2+4*I839</f>
        <v>4621.9224596655295</v>
      </c>
      <c r="L845" s="5"/>
    </row>
    <row r="846" spans="8:13" x14ac:dyDescent="0.35">
      <c r="H846" s="4"/>
      <c r="L846" s="5"/>
    </row>
    <row r="847" spans="8:13" x14ac:dyDescent="0.35">
      <c r="H847" s="4" t="s">
        <v>6</v>
      </c>
      <c r="I847">
        <f t="shared" ref="I847" si="844">(I843*J844*K845+I844*J845*K843+J843*K844*I845)-(I845*J844*K843+J845*K844*I843+K845*I844*J843)</f>
        <v>526414.62070310838</v>
      </c>
      <c r="J847" t="str">
        <f t="shared" ref="J847" si="845">IF(I847&lt;&gt;0,"Continuar", "Agregar otros valores")</f>
        <v>Continuar</v>
      </c>
      <c r="L847" s="5"/>
    </row>
    <row r="848" spans="8:13" x14ac:dyDescent="0.35">
      <c r="H848" s="4"/>
      <c r="L848" s="5"/>
    </row>
    <row r="849" spans="8:15" x14ac:dyDescent="0.35">
      <c r="H849" s="4"/>
      <c r="I849" cm="1">
        <f t="array" ref="I849:K851">MINVERSE(I843:K845)</f>
        <v>-9.5966786858593264E-2</v>
      </c>
      <c r="J849">
        <v>1.2363692239668139E-2</v>
      </c>
      <c r="K849">
        <v>8.7190467637886151E-4</v>
      </c>
      <c r="L849" s="5"/>
      <c r="M849">
        <f t="shared" ref="M849" si="846">(J844*K845-J845*K844)/I847</f>
        <v>-9.596678685859325E-2</v>
      </c>
      <c r="N849">
        <f t="shared" ref="N849" si="847">(J843*K845-J845*K843)/I847</f>
        <v>-1.2363692239668137E-2</v>
      </c>
      <c r="O849">
        <f t="shared" ref="O849" si="848">(J843*K844-J844*K843)/I847</f>
        <v>8.7190467637886151E-4</v>
      </c>
    </row>
    <row r="850" spans="8:15" x14ac:dyDescent="0.35">
      <c r="H850" s="4" t="s">
        <v>9</v>
      </c>
      <c r="I850">
        <v>-5.87232252334349E-2</v>
      </c>
      <c r="J850">
        <v>-8.3924536285770956E-2</v>
      </c>
      <c r="K850">
        <v>-3.0102503265137386E-4</v>
      </c>
      <c r="L850" s="5"/>
      <c r="M850">
        <f t="shared" ref="M850" si="849">(I844*K845-K844*I845)/I847</f>
        <v>5.8723225233434879E-2</v>
      </c>
      <c r="N850">
        <f t="shared" ref="N850" si="850">(I843*K845-I845*K843)/I847</f>
        <v>-8.3924536285770943E-2</v>
      </c>
      <c r="O850">
        <f t="shared" ref="O850" si="851">(I843*K844-I844*K843)/I847</f>
        <v>3.010250326513738E-4</v>
      </c>
    </row>
    <row r="851" spans="8:15" x14ac:dyDescent="0.35">
      <c r="H851" s="4"/>
      <c r="I851">
        <v>1.8811870800205702E-2</v>
      </c>
      <c r="J851">
        <v>-1.1526585521765763E-2</v>
      </c>
      <c r="K851">
        <v>-3.7590481385218048E-5</v>
      </c>
      <c r="L851" s="5"/>
      <c r="M851">
        <f t="shared" ref="M851" si="852">(I844*J845-I845*J844)/I847</f>
        <v>1.8811870800205698E-2</v>
      </c>
      <c r="N851">
        <f t="shared" ref="N851" si="853">(I843*J845-I845*J843)/I847</f>
        <v>1.1526585521765761E-2</v>
      </c>
      <c r="O851">
        <f t="shared" ref="O851" si="854">(I843*J844-I844*J843)/I847</f>
        <v>-3.7590481385218048E-5</v>
      </c>
    </row>
    <row r="852" spans="8:15" x14ac:dyDescent="0.35">
      <c r="H852" s="4"/>
      <c r="L852" s="5"/>
    </row>
    <row r="853" spans="8:15" x14ac:dyDescent="0.35">
      <c r="H853" s="4" t="s">
        <v>117</v>
      </c>
      <c r="I853">
        <f t="shared" ref="I853" si="855">LN(ABS(2*I839*I840^3))-I840*(I841^2)+33.9206</f>
        <v>0</v>
      </c>
      <c r="L853" s="5"/>
    </row>
    <row r="854" spans="8:15" x14ac:dyDescent="0.35">
      <c r="H854" s="4" t="s">
        <v>118</v>
      </c>
      <c r="I854">
        <f t="shared" ref="I854" si="856">(I839^2+I840^2)/I841+4*I839*I841-85/6</f>
        <v>0</v>
      </c>
      <c r="L854" s="5"/>
    </row>
    <row r="855" spans="8:15" x14ac:dyDescent="0.35">
      <c r="H855" s="4" t="s">
        <v>119</v>
      </c>
      <c r="I855">
        <f t="shared" ref="I855" si="857">I839^2*I840*I841^3+4*I839*I841+3552</f>
        <v>0</v>
      </c>
      <c r="L855" s="5"/>
    </row>
    <row r="856" spans="8:15" x14ac:dyDescent="0.35">
      <c r="H856" s="4"/>
      <c r="L856" s="5"/>
    </row>
    <row r="857" spans="8:15" x14ac:dyDescent="0.35">
      <c r="H857" s="4"/>
      <c r="I857">
        <f t="shared" ref="I857:I859" si="858">I839</f>
        <v>-6.0300955159643808</v>
      </c>
      <c r="J857" t="s">
        <v>16</v>
      </c>
      <c r="K857" cm="1">
        <f t="array" ref="K857:K859">MMULT(I849:K851,I853:I855)</f>
        <v>0</v>
      </c>
      <c r="L857" s="5"/>
      <c r="M857">
        <f t="shared" ref="M857" si="859">I849*I853+J849*I854+K849*I855</f>
        <v>0</v>
      </c>
    </row>
    <row r="858" spans="8:15" x14ac:dyDescent="0.35">
      <c r="H858" s="4"/>
      <c r="I858">
        <f t="shared" si="858"/>
        <v>7.8461575132286265</v>
      </c>
      <c r="J858" t="s">
        <v>16</v>
      </c>
      <c r="K858">
        <v>0</v>
      </c>
      <c r="L858" s="5"/>
      <c r="M858">
        <f t="shared" ref="M858" si="860">I850*I853+J850*I854+K850* I855</f>
        <v>0</v>
      </c>
    </row>
    <row r="859" spans="8:15" x14ac:dyDescent="0.35">
      <c r="H859" s="4"/>
      <c r="I859">
        <f t="shared" si="858"/>
        <v>-2.3298516839062571</v>
      </c>
      <c r="J859" t="s">
        <v>16</v>
      </c>
      <c r="K859">
        <v>0</v>
      </c>
      <c r="L859" s="5"/>
      <c r="M859">
        <f t="shared" ref="M859" si="861">I851*I853+J851*I854+K851*I855</f>
        <v>0</v>
      </c>
    </row>
    <row r="860" spans="8:15" x14ac:dyDescent="0.35">
      <c r="H860" s="4"/>
      <c r="L860" s="5"/>
    </row>
    <row r="861" spans="8:15" x14ac:dyDescent="0.35">
      <c r="H861" s="4" t="s">
        <v>99</v>
      </c>
      <c r="I861">
        <f t="shared" ref="I861:I863" si="862">I857-K857</f>
        <v>-6.0300955159643808</v>
      </c>
      <c r="L861" s="5"/>
    </row>
    <row r="862" spans="8:15" x14ac:dyDescent="0.35">
      <c r="H862" s="4" t="s">
        <v>100</v>
      </c>
      <c r="I862">
        <f t="shared" si="862"/>
        <v>7.8461575132286265</v>
      </c>
      <c r="L862" s="5"/>
    </row>
    <row r="863" spans="8:15" x14ac:dyDescent="0.35">
      <c r="H863" s="4" t="s">
        <v>101</v>
      </c>
      <c r="I863">
        <f t="shared" si="862"/>
        <v>-2.3298516839062571</v>
      </c>
      <c r="L863" s="5"/>
    </row>
    <row r="864" spans="8:15" x14ac:dyDescent="0.35">
      <c r="H864" s="4"/>
      <c r="L864" s="5"/>
    </row>
    <row r="865" spans="8:15" x14ac:dyDescent="0.35">
      <c r="H865" s="4" t="s">
        <v>22</v>
      </c>
      <c r="I865">
        <f t="shared" ref="I865:I867" si="863">ABS(I861-I839)</f>
        <v>0</v>
      </c>
      <c r="L865" s="5"/>
    </row>
    <row r="866" spans="8:15" x14ac:dyDescent="0.35">
      <c r="H866" s="4" t="s">
        <v>24</v>
      </c>
      <c r="I866">
        <f t="shared" si="863"/>
        <v>0</v>
      </c>
      <c r="L866" s="5"/>
    </row>
    <row r="867" spans="8:15" x14ac:dyDescent="0.35">
      <c r="H867" s="7" t="s">
        <v>103</v>
      </c>
      <c r="I867">
        <f t="shared" si="863"/>
        <v>0</v>
      </c>
      <c r="J867" s="8" t="s">
        <v>25</v>
      </c>
      <c r="K867" s="8"/>
      <c r="L867" s="9">
        <f t="shared" ref="L867" si="864">MAX(I865:I867)</f>
        <v>0</v>
      </c>
      <c r="M867" t="str">
        <f t="shared" ref="M867" si="865">IF(L867&gt;$G$6, "Continúa iterando","Listo. Aquí está la solución")</f>
        <v>Listo. Aquí está la solución</v>
      </c>
    </row>
    <row r="869" spans="8:15" x14ac:dyDescent="0.35">
      <c r="H869" s="1"/>
      <c r="I869" s="2" t="s">
        <v>0</v>
      </c>
      <c r="J869" s="2">
        <f t="shared" ref="J869" si="866">J838+1</f>
        <v>29</v>
      </c>
      <c r="K869" s="2"/>
      <c r="L869" s="3"/>
    </row>
    <row r="870" spans="8:15" x14ac:dyDescent="0.35">
      <c r="H870" s="4" t="s">
        <v>1</v>
      </c>
      <c r="I870">
        <f t="shared" ref="I870:I872" si="867">I861</f>
        <v>-6.0300955159643808</v>
      </c>
      <c r="L870" s="5"/>
    </row>
    <row r="871" spans="8:15" x14ac:dyDescent="0.35">
      <c r="H871" s="4" t="s">
        <v>93</v>
      </c>
      <c r="I871">
        <f t="shared" si="867"/>
        <v>7.8461575132286265</v>
      </c>
      <c r="L871" s="5"/>
    </row>
    <row r="872" spans="8:15" x14ac:dyDescent="0.35">
      <c r="H872" s="4" t="s">
        <v>2</v>
      </c>
      <c r="I872">
        <f t="shared" si="867"/>
        <v>-2.3298516839062571</v>
      </c>
      <c r="L872" s="5"/>
    </row>
    <row r="873" spans="8:15" x14ac:dyDescent="0.35">
      <c r="H873" s="4"/>
      <c r="L873" s="5"/>
    </row>
    <row r="874" spans="8:15" x14ac:dyDescent="0.35">
      <c r="H874" s="4"/>
      <c r="I874">
        <f t="shared" ref="I874" si="868">1/I870</f>
        <v>-0.16583485242523097</v>
      </c>
      <c r="J874">
        <f t="shared" ref="J874" si="869">3/I871-I872^2</f>
        <v>-5.0458561065254317</v>
      </c>
      <c r="K874">
        <f t="shared" ref="K874" si="870">-2*I871*I872</f>
        <v>36.56076658877889</v>
      </c>
      <c r="L874" s="5"/>
    </row>
    <row r="875" spans="8:15" x14ac:dyDescent="0.35">
      <c r="H875" s="4" t="s">
        <v>26</v>
      </c>
      <c r="I875">
        <f t="shared" ref="I875" si="871">(2*I870/I872)+4*I872</f>
        <v>-4.1430295802738764</v>
      </c>
      <c r="J875">
        <f t="shared" ref="J875" si="872">(2*I871/I872)</f>
        <v>-6.7353278901201685</v>
      </c>
      <c r="K875">
        <f t="shared" ref="K875" si="873">-(I871^2+I870^2)/I872^2+4*I870</f>
        <v>-42.160262624325497</v>
      </c>
      <c r="L875" s="5"/>
    </row>
    <row r="876" spans="8:15" x14ac:dyDescent="0.35">
      <c r="H876" s="4"/>
      <c r="I876">
        <f t="shared" ref="I876" si="874">2*I870*I871*I872^3+4*I872</f>
        <v>1187.4101983644657</v>
      </c>
      <c r="J876">
        <f t="shared" ref="J876" si="875">I870^2*I872^3</f>
        <v>-459.86801905066505</v>
      </c>
      <c r="K876">
        <f t="shared" ref="K876" si="876">3*I870^2*I871*I872^2+4*I870</f>
        <v>4621.9224596655295</v>
      </c>
      <c r="L876" s="5"/>
    </row>
    <row r="877" spans="8:15" x14ac:dyDescent="0.35">
      <c r="H877" s="4"/>
      <c r="L877" s="5"/>
    </row>
    <row r="878" spans="8:15" x14ac:dyDescent="0.35">
      <c r="H878" s="4" t="s">
        <v>6</v>
      </c>
      <c r="I878">
        <f t="shared" ref="I878" si="877">(I874*J875*K876+I875*J876*K874+J874*K875*I876)-(I876*J875*K874+J876*K875*I874+K876*I875*J874)</f>
        <v>526414.62070310838</v>
      </c>
      <c r="J878" t="str">
        <f t="shared" ref="J878" si="878">IF(I878&lt;&gt;0,"Continuar", "Agregar otros valores")</f>
        <v>Continuar</v>
      </c>
      <c r="L878" s="5"/>
    </row>
    <row r="879" spans="8:15" x14ac:dyDescent="0.35">
      <c r="H879" s="4"/>
      <c r="L879" s="5"/>
    </row>
    <row r="880" spans="8:15" x14ac:dyDescent="0.35">
      <c r="H880" s="4"/>
      <c r="I880" cm="1">
        <f t="array" ref="I880:K882">MINVERSE(I874:K876)</f>
        <v>-9.5966786858593264E-2</v>
      </c>
      <c r="J880">
        <v>1.2363692239668139E-2</v>
      </c>
      <c r="K880">
        <v>8.7190467637886151E-4</v>
      </c>
      <c r="L880" s="5"/>
      <c r="M880">
        <f t="shared" ref="M880" si="879">(J875*K876-J876*K875)/I878</f>
        <v>-9.596678685859325E-2</v>
      </c>
      <c r="N880">
        <f t="shared" ref="N880" si="880">(J874*K876-J876*K874)/I878</f>
        <v>-1.2363692239668137E-2</v>
      </c>
      <c r="O880">
        <f t="shared" ref="O880" si="881">(J874*K875-J875*K874)/I878</f>
        <v>8.7190467637886151E-4</v>
      </c>
    </row>
    <row r="881" spans="8:15" x14ac:dyDescent="0.35">
      <c r="H881" s="4" t="s">
        <v>9</v>
      </c>
      <c r="I881">
        <v>-5.87232252334349E-2</v>
      </c>
      <c r="J881">
        <v>-8.3924536285770956E-2</v>
      </c>
      <c r="K881">
        <v>-3.0102503265137386E-4</v>
      </c>
      <c r="L881" s="5"/>
      <c r="M881">
        <f t="shared" ref="M881" si="882">(I875*K876-K875*I876)/I878</f>
        <v>5.8723225233434879E-2</v>
      </c>
      <c r="N881">
        <f t="shared" ref="N881" si="883">(I874*K876-I876*K874)/I878</f>
        <v>-8.3924536285770943E-2</v>
      </c>
      <c r="O881">
        <f t="shared" ref="O881" si="884">(I874*K875-I875*K874)/I878</f>
        <v>3.010250326513738E-4</v>
      </c>
    </row>
    <row r="882" spans="8:15" x14ac:dyDescent="0.35">
      <c r="H882" s="4"/>
      <c r="I882">
        <v>1.8811870800205702E-2</v>
      </c>
      <c r="J882">
        <v>-1.1526585521765763E-2</v>
      </c>
      <c r="K882">
        <v>-3.7590481385218048E-5</v>
      </c>
      <c r="L882" s="5"/>
      <c r="M882">
        <f t="shared" ref="M882" si="885">(I875*J876-I876*J875)/I878</f>
        <v>1.8811870800205698E-2</v>
      </c>
      <c r="N882">
        <f t="shared" ref="N882" si="886">(I874*J876-I876*J874)/I878</f>
        <v>1.1526585521765761E-2</v>
      </c>
      <c r="O882">
        <f t="shared" ref="O882" si="887">(I874*J875-I875*J874)/I878</f>
        <v>-3.7590481385218048E-5</v>
      </c>
    </row>
    <row r="883" spans="8:15" x14ac:dyDescent="0.35">
      <c r="H883" s="4"/>
      <c r="L883" s="5"/>
    </row>
    <row r="884" spans="8:15" x14ac:dyDescent="0.35">
      <c r="H884" s="4" t="s">
        <v>120</v>
      </c>
      <c r="I884">
        <f t="shared" ref="I884" si="888">LN(ABS(2*I870*I871^3))-I871*(I872^2)+33.9206</f>
        <v>0</v>
      </c>
      <c r="L884" s="5"/>
    </row>
    <row r="885" spans="8:15" x14ac:dyDescent="0.35">
      <c r="H885" s="4" t="s">
        <v>121</v>
      </c>
      <c r="I885">
        <f t="shared" ref="I885" si="889">(I870^2+I871^2)/I872+4*I870*I872-85/6</f>
        <v>0</v>
      </c>
      <c r="L885" s="5"/>
    </row>
    <row r="886" spans="8:15" x14ac:dyDescent="0.35">
      <c r="H886" s="4" t="s">
        <v>122</v>
      </c>
      <c r="I886">
        <f t="shared" ref="I886" si="890">I870^2*I871*I872^3+4*I870*I872+3552</f>
        <v>0</v>
      </c>
      <c r="L886" s="5"/>
    </row>
    <row r="887" spans="8:15" x14ac:dyDescent="0.35">
      <c r="H887" s="4"/>
      <c r="L887" s="5"/>
    </row>
    <row r="888" spans="8:15" x14ac:dyDescent="0.35">
      <c r="H888" s="4"/>
      <c r="I888">
        <f t="shared" ref="I888:I890" si="891">I870</f>
        <v>-6.0300955159643808</v>
      </c>
      <c r="J888" t="s">
        <v>16</v>
      </c>
      <c r="K888" cm="1">
        <f t="array" ref="K888:K890">MMULT(I880:K882,I884:I886)</f>
        <v>0</v>
      </c>
      <c r="L888" s="5"/>
      <c r="M888">
        <f t="shared" ref="M888" si="892">I880*I884+J880*I885+K880*I886</f>
        <v>0</v>
      </c>
    </row>
    <row r="889" spans="8:15" x14ac:dyDescent="0.35">
      <c r="H889" s="4"/>
      <c r="I889">
        <f t="shared" si="891"/>
        <v>7.8461575132286265</v>
      </c>
      <c r="J889" t="s">
        <v>16</v>
      </c>
      <c r="K889">
        <v>0</v>
      </c>
      <c r="L889" s="5"/>
      <c r="M889">
        <f t="shared" ref="M889" si="893">I881*I884+J881*I885+K881* I886</f>
        <v>0</v>
      </c>
    </row>
    <row r="890" spans="8:15" x14ac:dyDescent="0.35">
      <c r="H890" s="4"/>
      <c r="I890">
        <f t="shared" si="891"/>
        <v>-2.3298516839062571</v>
      </c>
      <c r="J890" t="s">
        <v>16</v>
      </c>
      <c r="K890">
        <v>0</v>
      </c>
      <c r="L890" s="5"/>
      <c r="M890">
        <f t="shared" ref="M890" si="894">I882*I884+J882*I885+K882*I886</f>
        <v>0</v>
      </c>
    </row>
    <row r="891" spans="8:15" x14ac:dyDescent="0.35">
      <c r="H891" s="4"/>
      <c r="L891" s="5"/>
    </row>
    <row r="892" spans="8:15" x14ac:dyDescent="0.35">
      <c r="H892" s="4" t="s">
        <v>99</v>
      </c>
      <c r="I892">
        <f t="shared" ref="I892:I894" si="895">I888-K888</f>
        <v>-6.0300955159643808</v>
      </c>
      <c r="L892" s="5"/>
    </row>
    <row r="893" spans="8:15" x14ac:dyDescent="0.35">
      <c r="H893" s="4" t="s">
        <v>100</v>
      </c>
      <c r="I893">
        <f t="shared" si="895"/>
        <v>7.8461575132286265</v>
      </c>
      <c r="L893" s="5"/>
    </row>
    <row r="894" spans="8:15" x14ac:dyDescent="0.35">
      <c r="H894" s="4" t="s">
        <v>101</v>
      </c>
      <c r="I894">
        <f t="shared" si="895"/>
        <v>-2.3298516839062571</v>
      </c>
      <c r="L894" s="5"/>
    </row>
    <row r="895" spans="8:15" x14ac:dyDescent="0.35">
      <c r="H895" s="4"/>
      <c r="L895" s="5"/>
    </row>
    <row r="896" spans="8:15" x14ac:dyDescent="0.35">
      <c r="H896" s="4" t="s">
        <v>22</v>
      </c>
      <c r="I896">
        <f t="shared" ref="I896:I898" si="896">ABS(I892-I870)</f>
        <v>0</v>
      </c>
      <c r="L896" s="5"/>
    </row>
    <row r="897" spans="8:15" x14ac:dyDescent="0.35">
      <c r="H897" s="4" t="s">
        <v>24</v>
      </c>
      <c r="I897">
        <f t="shared" si="896"/>
        <v>0</v>
      </c>
      <c r="L897" s="5"/>
    </row>
    <row r="898" spans="8:15" x14ac:dyDescent="0.35">
      <c r="H898" s="7" t="s">
        <v>103</v>
      </c>
      <c r="I898">
        <f t="shared" si="896"/>
        <v>0</v>
      </c>
      <c r="J898" s="8" t="s">
        <v>25</v>
      </c>
      <c r="K898" s="8"/>
      <c r="L898" s="9">
        <f t="shared" ref="L898" si="897">MAX(I896:I898)</f>
        <v>0</v>
      </c>
      <c r="M898" t="str">
        <f t="shared" ref="M898" si="898">IF(L898&gt;$G$6, "Continúa iterando","Listo. Aquí está la solución")</f>
        <v>Listo. Aquí está la solución</v>
      </c>
    </row>
    <row r="900" spans="8:15" x14ac:dyDescent="0.35">
      <c r="H900" s="1"/>
      <c r="I900" s="2" t="s">
        <v>0</v>
      </c>
      <c r="J900" s="2">
        <f t="shared" ref="J900" si="899">J869+1</f>
        <v>30</v>
      </c>
      <c r="K900" s="2"/>
      <c r="L900" s="3"/>
    </row>
    <row r="901" spans="8:15" x14ac:dyDescent="0.35">
      <c r="H901" s="4" t="s">
        <v>1</v>
      </c>
      <c r="I901">
        <f t="shared" ref="I901:I903" si="900">I892</f>
        <v>-6.0300955159643808</v>
      </c>
      <c r="L901" s="5"/>
    </row>
    <row r="902" spans="8:15" x14ac:dyDescent="0.35">
      <c r="H902" s="4" t="s">
        <v>93</v>
      </c>
      <c r="I902">
        <f t="shared" si="900"/>
        <v>7.8461575132286265</v>
      </c>
      <c r="L902" s="5"/>
    </row>
    <row r="903" spans="8:15" x14ac:dyDescent="0.35">
      <c r="H903" s="4" t="s">
        <v>2</v>
      </c>
      <c r="I903">
        <f t="shared" si="900"/>
        <v>-2.3298516839062571</v>
      </c>
      <c r="L903" s="5"/>
    </row>
    <row r="904" spans="8:15" x14ac:dyDescent="0.35">
      <c r="H904" s="4"/>
      <c r="L904" s="5"/>
    </row>
    <row r="905" spans="8:15" x14ac:dyDescent="0.35">
      <c r="H905" s="4"/>
      <c r="I905">
        <f t="shared" ref="I905" si="901">1/I901</f>
        <v>-0.16583485242523097</v>
      </c>
      <c r="J905">
        <f t="shared" ref="J905" si="902">3/I902-I903^2</f>
        <v>-5.0458561065254317</v>
      </c>
      <c r="K905">
        <f t="shared" ref="K905" si="903">-2*I902*I903</f>
        <v>36.56076658877889</v>
      </c>
      <c r="L905" s="5"/>
    </row>
    <row r="906" spans="8:15" x14ac:dyDescent="0.35">
      <c r="H906" s="4" t="s">
        <v>26</v>
      </c>
      <c r="I906">
        <f t="shared" ref="I906" si="904">(2*I901/I903)+4*I903</f>
        <v>-4.1430295802738764</v>
      </c>
      <c r="J906">
        <f t="shared" ref="J906" si="905">(2*I902/I903)</f>
        <v>-6.7353278901201685</v>
      </c>
      <c r="K906">
        <f t="shared" ref="K906" si="906">-(I902^2+I901^2)/I903^2+4*I901</f>
        <v>-42.160262624325497</v>
      </c>
      <c r="L906" s="5"/>
    </row>
    <row r="907" spans="8:15" x14ac:dyDescent="0.35">
      <c r="H907" s="4"/>
      <c r="I907">
        <f t="shared" ref="I907" si="907">2*I901*I902*I903^3+4*I903</f>
        <v>1187.4101983644657</v>
      </c>
      <c r="J907">
        <f t="shared" ref="J907" si="908">I901^2*I903^3</f>
        <v>-459.86801905066505</v>
      </c>
      <c r="K907">
        <f t="shared" ref="K907" si="909">3*I901^2*I902*I903^2+4*I901</f>
        <v>4621.9224596655295</v>
      </c>
      <c r="L907" s="5"/>
    </row>
    <row r="908" spans="8:15" x14ac:dyDescent="0.35">
      <c r="H908" s="4"/>
      <c r="L908" s="5"/>
    </row>
    <row r="909" spans="8:15" x14ac:dyDescent="0.35">
      <c r="H909" s="4" t="s">
        <v>6</v>
      </c>
      <c r="I909">
        <f t="shared" ref="I909" si="910">(I905*J906*K907+I906*J907*K905+J905*K906*I907)-(I907*J906*K905+J907*K906*I905+K907*I906*J905)</f>
        <v>526414.62070310838</v>
      </c>
      <c r="J909" t="str">
        <f t="shared" ref="J909" si="911">IF(I909&lt;&gt;0,"Continuar", "Agregar otros valores")</f>
        <v>Continuar</v>
      </c>
      <c r="L909" s="5"/>
    </row>
    <row r="910" spans="8:15" x14ac:dyDescent="0.35">
      <c r="H910" s="4"/>
      <c r="L910" s="5"/>
    </row>
    <row r="911" spans="8:15" x14ac:dyDescent="0.35">
      <c r="H911" s="4"/>
      <c r="I911" cm="1">
        <f t="array" ref="I911:K913">MINVERSE(I905:K907)</f>
        <v>-9.5966786858593264E-2</v>
      </c>
      <c r="J911">
        <v>1.2363692239668139E-2</v>
      </c>
      <c r="K911">
        <v>8.7190467637886151E-4</v>
      </c>
      <c r="L911" s="5"/>
      <c r="M911">
        <f t="shared" ref="M911" si="912">(J906*K907-J907*K906)/I909</f>
        <v>-9.596678685859325E-2</v>
      </c>
      <c r="N911">
        <f t="shared" ref="N911" si="913">(J905*K907-J907*K905)/I909</f>
        <v>-1.2363692239668137E-2</v>
      </c>
      <c r="O911">
        <f t="shared" ref="O911" si="914">(J905*K906-J906*K905)/I909</f>
        <v>8.7190467637886151E-4</v>
      </c>
    </row>
    <row r="912" spans="8:15" x14ac:dyDescent="0.35">
      <c r="H912" s="4" t="s">
        <v>9</v>
      </c>
      <c r="I912">
        <v>-5.87232252334349E-2</v>
      </c>
      <c r="J912">
        <v>-8.3924536285770956E-2</v>
      </c>
      <c r="K912">
        <v>-3.0102503265137386E-4</v>
      </c>
      <c r="L912" s="5"/>
      <c r="M912">
        <f t="shared" ref="M912" si="915">(I906*K907-K906*I907)/I909</f>
        <v>5.8723225233434879E-2</v>
      </c>
      <c r="N912">
        <f t="shared" ref="N912" si="916">(I905*K907-I907*K905)/I909</f>
        <v>-8.3924536285770943E-2</v>
      </c>
      <c r="O912">
        <f t="shared" ref="O912" si="917">(I905*K906-I906*K905)/I909</f>
        <v>3.010250326513738E-4</v>
      </c>
    </row>
    <row r="913" spans="8:15" x14ac:dyDescent="0.35">
      <c r="H913" s="4"/>
      <c r="I913">
        <v>1.8811870800205702E-2</v>
      </c>
      <c r="J913">
        <v>-1.1526585521765763E-2</v>
      </c>
      <c r="K913">
        <v>-3.7590481385218048E-5</v>
      </c>
      <c r="L913" s="5"/>
      <c r="M913">
        <f t="shared" ref="M913" si="918">(I906*J907-I907*J906)/I909</f>
        <v>1.8811870800205698E-2</v>
      </c>
      <c r="N913">
        <f t="shared" ref="N913" si="919">(I905*J907-I907*J905)/I909</f>
        <v>1.1526585521765761E-2</v>
      </c>
      <c r="O913">
        <f t="shared" ref="O913" si="920">(I905*J906-I906*J905)/I909</f>
        <v>-3.7590481385218048E-5</v>
      </c>
    </row>
    <row r="914" spans="8:15" x14ac:dyDescent="0.35">
      <c r="H914" s="4"/>
      <c r="L914" s="5"/>
    </row>
    <row r="915" spans="8:15" x14ac:dyDescent="0.35">
      <c r="H915" s="4" t="s">
        <v>123</v>
      </c>
      <c r="I915">
        <f t="shared" ref="I915" si="921">LN(ABS(2*I901*I902^3))-I902*(I903^2)+33.9206</f>
        <v>0</v>
      </c>
      <c r="L915" s="5"/>
    </row>
    <row r="916" spans="8:15" x14ac:dyDescent="0.35">
      <c r="H916" s="4" t="s">
        <v>124</v>
      </c>
      <c r="I916">
        <f t="shared" ref="I916" si="922">(I901^2+I902^2)/I903+4*I901*I903-85/6</f>
        <v>0</v>
      </c>
      <c r="L916" s="5"/>
    </row>
    <row r="917" spans="8:15" x14ac:dyDescent="0.35">
      <c r="H917" s="4" t="s">
        <v>125</v>
      </c>
      <c r="I917">
        <f t="shared" ref="I917" si="923">I901^2*I902*I903^3+4*I901*I903+3552</f>
        <v>0</v>
      </c>
      <c r="L917" s="5"/>
    </row>
    <row r="918" spans="8:15" x14ac:dyDescent="0.35">
      <c r="H918" s="4"/>
      <c r="L918" s="5"/>
    </row>
    <row r="919" spans="8:15" x14ac:dyDescent="0.35">
      <c r="H919" s="4"/>
      <c r="I919">
        <f t="shared" ref="I919:I921" si="924">I901</f>
        <v>-6.0300955159643808</v>
      </c>
      <c r="J919" t="s">
        <v>16</v>
      </c>
      <c r="K919" cm="1">
        <f t="array" ref="K919:K921">MMULT(I911:K913,I915:I917)</f>
        <v>0</v>
      </c>
      <c r="L919" s="5"/>
      <c r="M919">
        <f t="shared" ref="M919" si="925">I911*I915+J911*I916+K911*I917</f>
        <v>0</v>
      </c>
    </row>
    <row r="920" spans="8:15" x14ac:dyDescent="0.35">
      <c r="H920" s="4"/>
      <c r="I920">
        <f t="shared" si="924"/>
        <v>7.8461575132286265</v>
      </c>
      <c r="J920" t="s">
        <v>16</v>
      </c>
      <c r="K920">
        <v>0</v>
      </c>
      <c r="L920" s="5"/>
      <c r="M920">
        <f t="shared" ref="M920" si="926">I912*I915+J912*I916+K912* I917</f>
        <v>0</v>
      </c>
    </row>
    <row r="921" spans="8:15" x14ac:dyDescent="0.35">
      <c r="H921" s="4"/>
      <c r="I921">
        <f t="shared" si="924"/>
        <v>-2.3298516839062571</v>
      </c>
      <c r="J921" t="s">
        <v>16</v>
      </c>
      <c r="K921">
        <v>0</v>
      </c>
      <c r="L921" s="5"/>
      <c r="M921">
        <f t="shared" ref="M921" si="927">I913*I915+J913*I916+K913*I917</f>
        <v>0</v>
      </c>
    </row>
    <row r="922" spans="8:15" x14ac:dyDescent="0.35">
      <c r="H922" s="4"/>
      <c r="L922" s="5"/>
    </row>
    <row r="923" spans="8:15" x14ac:dyDescent="0.35">
      <c r="H923" s="4" t="s">
        <v>99</v>
      </c>
      <c r="I923">
        <f t="shared" ref="I923:I925" si="928">I919-K919</f>
        <v>-6.0300955159643808</v>
      </c>
      <c r="L923" s="5"/>
    </row>
    <row r="924" spans="8:15" x14ac:dyDescent="0.35">
      <c r="H924" s="4" t="s">
        <v>100</v>
      </c>
      <c r="I924">
        <f t="shared" si="928"/>
        <v>7.8461575132286265</v>
      </c>
      <c r="L924" s="5"/>
    </row>
    <row r="925" spans="8:15" x14ac:dyDescent="0.35">
      <c r="H925" s="4" t="s">
        <v>101</v>
      </c>
      <c r="I925">
        <f t="shared" si="928"/>
        <v>-2.3298516839062571</v>
      </c>
      <c r="L925" s="5"/>
    </row>
    <row r="926" spans="8:15" x14ac:dyDescent="0.35">
      <c r="H926" s="4"/>
      <c r="L926" s="5"/>
    </row>
    <row r="927" spans="8:15" x14ac:dyDescent="0.35">
      <c r="H927" s="4" t="s">
        <v>22</v>
      </c>
      <c r="I927">
        <f t="shared" ref="I927:I929" si="929">ABS(I923-I901)</f>
        <v>0</v>
      </c>
      <c r="L927" s="5"/>
    </row>
    <row r="928" spans="8:15" x14ac:dyDescent="0.35">
      <c r="H928" s="4" t="s">
        <v>24</v>
      </c>
      <c r="I928">
        <f t="shared" si="929"/>
        <v>0</v>
      </c>
      <c r="L928" s="5"/>
    </row>
    <row r="929" spans="8:15" x14ac:dyDescent="0.35">
      <c r="H929" s="7" t="s">
        <v>103</v>
      </c>
      <c r="I929">
        <f t="shared" si="929"/>
        <v>0</v>
      </c>
      <c r="J929" s="8" t="s">
        <v>25</v>
      </c>
      <c r="K929" s="8"/>
      <c r="L929" s="9">
        <f t="shared" ref="L929" si="930">MAX(I927:I929)</f>
        <v>0</v>
      </c>
      <c r="M929" t="str">
        <f t="shared" ref="M929" si="931">IF(L929&gt;$G$6, "Continúa iterando","Listo. Aquí está la solución")</f>
        <v>Listo. Aquí está la solución</v>
      </c>
    </row>
    <row r="931" spans="8:15" x14ac:dyDescent="0.35">
      <c r="H931" s="1"/>
      <c r="I931" s="2" t="s">
        <v>0</v>
      </c>
      <c r="J931" s="2">
        <f t="shared" ref="J931" si="932">J900+1</f>
        <v>31</v>
      </c>
      <c r="K931" s="2"/>
      <c r="L931" s="3"/>
    </row>
    <row r="932" spans="8:15" x14ac:dyDescent="0.35">
      <c r="H932" s="4" t="s">
        <v>1</v>
      </c>
      <c r="I932">
        <f t="shared" ref="I932:I934" si="933">I923</f>
        <v>-6.0300955159643808</v>
      </c>
      <c r="L932" s="5"/>
    </row>
    <row r="933" spans="8:15" x14ac:dyDescent="0.35">
      <c r="H933" s="4" t="s">
        <v>93</v>
      </c>
      <c r="I933">
        <f t="shared" si="933"/>
        <v>7.8461575132286265</v>
      </c>
      <c r="L933" s="5"/>
    </row>
    <row r="934" spans="8:15" x14ac:dyDescent="0.35">
      <c r="H934" s="4" t="s">
        <v>2</v>
      </c>
      <c r="I934">
        <f t="shared" si="933"/>
        <v>-2.3298516839062571</v>
      </c>
      <c r="L934" s="5"/>
    </row>
    <row r="935" spans="8:15" x14ac:dyDescent="0.35">
      <c r="H935" s="4"/>
      <c r="L935" s="5"/>
    </row>
    <row r="936" spans="8:15" x14ac:dyDescent="0.35">
      <c r="H936" s="4"/>
      <c r="I936">
        <f t="shared" ref="I936" si="934">1/I932</f>
        <v>-0.16583485242523097</v>
      </c>
      <c r="J936">
        <f t="shared" ref="J936" si="935">3/I933-I934^2</f>
        <v>-5.0458561065254317</v>
      </c>
      <c r="K936">
        <f t="shared" ref="K936" si="936">-2*I933*I934</f>
        <v>36.56076658877889</v>
      </c>
      <c r="L936" s="5"/>
    </row>
    <row r="937" spans="8:15" x14ac:dyDescent="0.35">
      <c r="H937" s="4" t="s">
        <v>26</v>
      </c>
      <c r="I937">
        <f t="shared" ref="I937" si="937">(2*I932/I934)+4*I934</f>
        <v>-4.1430295802738764</v>
      </c>
      <c r="J937">
        <f t="shared" ref="J937" si="938">(2*I933/I934)</f>
        <v>-6.7353278901201685</v>
      </c>
      <c r="K937">
        <f t="shared" ref="K937" si="939">-(I933^2+I932^2)/I934^2+4*I932</f>
        <v>-42.160262624325497</v>
      </c>
      <c r="L937" s="5"/>
    </row>
    <row r="938" spans="8:15" x14ac:dyDescent="0.35">
      <c r="H938" s="4"/>
      <c r="I938">
        <f t="shared" ref="I938" si="940">2*I932*I933*I934^3+4*I934</f>
        <v>1187.4101983644657</v>
      </c>
      <c r="J938">
        <f t="shared" ref="J938" si="941">I932^2*I934^3</f>
        <v>-459.86801905066505</v>
      </c>
      <c r="K938">
        <f t="shared" ref="K938" si="942">3*I932^2*I933*I934^2+4*I932</f>
        <v>4621.9224596655295</v>
      </c>
      <c r="L938" s="5"/>
    </row>
    <row r="939" spans="8:15" x14ac:dyDescent="0.35">
      <c r="H939" s="4"/>
      <c r="L939" s="5"/>
    </row>
    <row r="940" spans="8:15" x14ac:dyDescent="0.35">
      <c r="H940" s="4" t="s">
        <v>6</v>
      </c>
      <c r="I940">
        <f t="shared" ref="I940" si="943">(I936*J937*K938+I937*J938*K936+J936*K937*I938)-(I938*J937*K936+J938*K937*I936+K938*I937*J936)</f>
        <v>526414.62070310838</v>
      </c>
      <c r="J940" t="str">
        <f t="shared" ref="J940" si="944">IF(I940&lt;&gt;0,"Continuar", "Agregar otros valores")</f>
        <v>Continuar</v>
      </c>
      <c r="L940" s="5"/>
    </row>
    <row r="941" spans="8:15" x14ac:dyDescent="0.35">
      <c r="H941" s="4"/>
      <c r="L941" s="5"/>
    </row>
    <row r="942" spans="8:15" x14ac:dyDescent="0.35">
      <c r="H942" s="4"/>
      <c r="I942" cm="1">
        <f t="array" ref="I942:K944">MINVERSE(I936:K938)</f>
        <v>-9.5966786858593264E-2</v>
      </c>
      <c r="J942">
        <v>1.2363692239668139E-2</v>
      </c>
      <c r="K942">
        <v>8.7190467637886151E-4</v>
      </c>
      <c r="L942" s="5"/>
      <c r="M942">
        <f t="shared" ref="M942" si="945">(J937*K938-J938*K937)/I940</f>
        <v>-9.596678685859325E-2</v>
      </c>
      <c r="N942">
        <f t="shared" ref="N942" si="946">(J936*K938-J938*K936)/I940</f>
        <v>-1.2363692239668137E-2</v>
      </c>
      <c r="O942">
        <f t="shared" ref="O942" si="947">(J936*K937-J937*K936)/I940</f>
        <v>8.7190467637886151E-4</v>
      </c>
    </row>
    <row r="943" spans="8:15" x14ac:dyDescent="0.35">
      <c r="H943" s="4" t="s">
        <v>9</v>
      </c>
      <c r="I943">
        <v>-5.87232252334349E-2</v>
      </c>
      <c r="J943">
        <v>-8.3924536285770956E-2</v>
      </c>
      <c r="K943">
        <v>-3.0102503265137386E-4</v>
      </c>
      <c r="L943" s="5"/>
      <c r="M943">
        <f t="shared" ref="M943" si="948">(I937*K938-K937*I938)/I940</f>
        <v>5.8723225233434879E-2</v>
      </c>
      <c r="N943">
        <f t="shared" ref="N943" si="949">(I936*K938-I938*K936)/I940</f>
        <v>-8.3924536285770943E-2</v>
      </c>
      <c r="O943">
        <f t="shared" ref="O943" si="950">(I936*K937-I937*K936)/I940</f>
        <v>3.010250326513738E-4</v>
      </c>
    </row>
    <row r="944" spans="8:15" x14ac:dyDescent="0.35">
      <c r="H944" s="4"/>
      <c r="I944">
        <v>1.8811870800205702E-2</v>
      </c>
      <c r="J944">
        <v>-1.1526585521765763E-2</v>
      </c>
      <c r="K944">
        <v>-3.7590481385218048E-5</v>
      </c>
      <c r="L944" s="5"/>
      <c r="M944">
        <f t="shared" ref="M944" si="951">(I937*J938-I938*J937)/I940</f>
        <v>1.8811870800205698E-2</v>
      </c>
      <c r="N944">
        <f t="shared" ref="N944" si="952">(I936*J938-I938*J936)/I940</f>
        <v>1.1526585521765761E-2</v>
      </c>
      <c r="O944">
        <f t="shared" ref="O944" si="953">(I936*J937-I937*J936)/I940</f>
        <v>-3.7590481385218048E-5</v>
      </c>
    </row>
    <row r="945" spans="8:13" x14ac:dyDescent="0.35">
      <c r="H945" s="4"/>
      <c r="L945" s="5"/>
    </row>
    <row r="946" spans="8:13" x14ac:dyDescent="0.35">
      <c r="H946" s="4" t="s">
        <v>126</v>
      </c>
      <c r="I946">
        <f t="shared" ref="I946" si="954">LN(ABS(2*I932*I933^3))-I933*(I934^2)+33.9206</f>
        <v>0</v>
      </c>
      <c r="L946" s="5"/>
    </row>
    <row r="947" spans="8:13" x14ac:dyDescent="0.35">
      <c r="H947" s="4" t="s">
        <v>127</v>
      </c>
      <c r="I947">
        <f t="shared" ref="I947" si="955">(I932^2+I933^2)/I934+4*I932*I934-85/6</f>
        <v>0</v>
      </c>
      <c r="L947" s="5"/>
    </row>
    <row r="948" spans="8:13" x14ac:dyDescent="0.35">
      <c r="H948" s="4" t="s">
        <v>128</v>
      </c>
      <c r="I948">
        <f t="shared" ref="I948" si="956">I932^2*I933*I934^3+4*I932*I934+3552</f>
        <v>0</v>
      </c>
      <c r="L948" s="5"/>
    </row>
    <row r="949" spans="8:13" x14ac:dyDescent="0.35">
      <c r="H949" s="4"/>
      <c r="L949" s="5"/>
    </row>
    <row r="950" spans="8:13" x14ac:dyDescent="0.35">
      <c r="H950" s="4"/>
      <c r="I950">
        <f t="shared" ref="I950:I952" si="957">I932</f>
        <v>-6.0300955159643808</v>
      </c>
      <c r="J950" t="s">
        <v>16</v>
      </c>
      <c r="K950" cm="1">
        <f t="array" ref="K950:K952">MMULT(I942:K944,I946:I948)</f>
        <v>0</v>
      </c>
      <c r="L950" s="5"/>
      <c r="M950">
        <f t="shared" ref="M950" si="958">I942*I946+J942*I947+K942*I948</f>
        <v>0</v>
      </c>
    </row>
    <row r="951" spans="8:13" x14ac:dyDescent="0.35">
      <c r="H951" s="4"/>
      <c r="I951">
        <f t="shared" si="957"/>
        <v>7.8461575132286265</v>
      </c>
      <c r="J951" t="s">
        <v>16</v>
      </c>
      <c r="K951">
        <v>0</v>
      </c>
      <c r="L951" s="5"/>
      <c r="M951">
        <f t="shared" ref="M951" si="959">I943*I946+J943*I947+K943* I948</f>
        <v>0</v>
      </c>
    </row>
    <row r="952" spans="8:13" x14ac:dyDescent="0.35">
      <c r="H952" s="4"/>
      <c r="I952">
        <f t="shared" si="957"/>
        <v>-2.3298516839062571</v>
      </c>
      <c r="J952" t="s">
        <v>16</v>
      </c>
      <c r="K952">
        <v>0</v>
      </c>
      <c r="L952" s="5"/>
      <c r="M952">
        <f t="shared" ref="M952" si="960">I944*I946+J944*I947+K944*I948</f>
        <v>0</v>
      </c>
    </row>
    <row r="953" spans="8:13" x14ac:dyDescent="0.35">
      <c r="H953" s="4"/>
      <c r="L953" s="5"/>
    </row>
    <row r="954" spans="8:13" x14ac:dyDescent="0.35">
      <c r="H954" s="4" t="s">
        <v>99</v>
      </c>
      <c r="I954">
        <f t="shared" ref="I954:I956" si="961">I950-K950</f>
        <v>-6.0300955159643808</v>
      </c>
      <c r="L954" s="5"/>
    </row>
    <row r="955" spans="8:13" x14ac:dyDescent="0.35">
      <c r="H955" s="4" t="s">
        <v>100</v>
      </c>
      <c r="I955">
        <f t="shared" si="961"/>
        <v>7.8461575132286265</v>
      </c>
      <c r="L955" s="5"/>
    </row>
    <row r="956" spans="8:13" x14ac:dyDescent="0.35">
      <c r="H956" s="4" t="s">
        <v>101</v>
      </c>
      <c r="I956">
        <f t="shared" si="961"/>
        <v>-2.3298516839062571</v>
      </c>
      <c r="L956" s="5"/>
    </row>
    <row r="957" spans="8:13" x14ac:dyDescent="0.35">
      <c r="H957" s="4"/>
      <c r="L957" s="5"/>
    </row>
    <row r="958" spans="8:13" x14ac:dyDescent="0.35">
      <c r="H958" s="4" t="s">
        <v>22</v>
      </c>
      <c r="I958">
        <f t="shared" ref="I958:I960" si="962">ABS(I954-I932)</f>
        <v>0</v>
      </c>
      <c r="L958" s="5"/>
    </row>
    <row r="959" spans="8:13" x14ac:dyDescent="0.35">
      <c r="H959" s="4" t="s">
        <v>24</v>
      </c>
      <c r="I959">
        <f t="shared" si="962"/>
        <v>0</v>
      </c>
      <c r="L959" s="5"/>
    </row>
    <row r="960" spans="8:13" x14ac:dyDescent="0.35">
      <c r="H960" s="7" t="s">
        <v>103</v>
      </c>
      <c r="I960">
        <f t="shared" si="962"/>
        <v>0</v>
      </c>
      <c r="J960" s="8" t="s">
        <v>25</v>
      </c>
      <c r="K960" s="8"/>
      <c r="L960" s="9">
        <f t="shared" ref="L960" si="963">MAX(I958:I960)</f>
        <v>0</v>
      </c>
      <c r="M960" t="str">
        <f t="shared" ref="M960" si="964">IF(L960&gt;$G$6, "Continúa iterando","Listo. Aquí está la solución")</f>
        <v>Listo. Aquí está la solución</v>
      </c>
    </row>
    <row r="962" spans="8:15" x14ac:dyDescent="0.35">
      <c r="H962" s="1"/>
      <c r="I962" s="2" t="s">
        <v>0</v>
      </c>
      <c r="J962" s="2">
        <f t="shared" ref="J962" si="965">J931+1</f>
        <v>32</v>
      </c>
      <c r="K962" s="2"/>
      <c r="L962" s="3"/>
    </row>
    <row r="963" spans="8:15" x14ac:dyDescent="0.35">
      <c r="H963" s="4" t="s">
        <v>1</v>
      </c>
      <c r="I963">
        <f t="shared" ref="I963:I965" si="966">I954</f>
        <v>-6.0300955159643808</v>
      </c>
      <c r="L963" s="5"/>
    </row>
    <row r="964" spans="8:15" x14ac:dyDescent="0.35">
      <c r="H964" s="4" t="s">
        <v>93</v>
      </c>
      <c r="I964">
        <f t="shared" si="966"/>
        <v>7.8461575132286265</v>
      </c>
      <c r="L964" s="5"/>
    </row>
    <row r="965" spans="8:15" x14ac:dyDescent="0.35">
      <c r="H965" s="4" t="s">
        <v>2</v>
      </c>
      <c r="I965">
        <f t="shared" si="966"/>
        <v>-2.3298516839062571</v>
      </c>
      <c r="L965" s="5"/>
    </row>
    <row r="966" spans="8:15" x14ac:dyDescent="0.35">
      <c r="H966" s="4"/>
      <c r="L966" s="5"/>
    </row>
    <row r="967" spans="8:15" x14ac:dyDescent="0.35">
      <c r="H967" s="4"/>
      <c r="I967">
        <f t="shared" ref="I967" si="967">1/I963</f>
        <v>-0.16583485242523097</v>
      </c>
      <c r="J967">
        <f t="shared" ref="J967" si="968">3/I964-I965^2</f>
        <v>-5.0458561065254317</v>
      </c>
      <c r="K967">
        <f t="shared" ref="K967" si="969">-2*I964*I965</f>
        <v>36.56076658877889</v>
      </c>
      <c r="L967" s="5"/>
    </row>
    <row r="968" spans="8:15" x14ac:dyDescent="0.35">
      <c r="H968" s="4" t="s">
        <v>26</v>
      </c>
      <c r="I968">
        <f t="shared" ref="I968" si="970">(2*I963/I965)+4*I965</f>
        <v>-4.1430295802738764</v>
      </c>
      <c r="J968">
        <f t="shared" ref="J968" si="971">(2*I964/I965)</f>
        <v>-6.7353278901201685</v>
      </c>
      <c r="K968">
        <f t="shared" ref="K968" si="972">-(I964^2+I963^2)/I965^2+4*I963</f>
        <v>-42.160262624325497</v>
      </c>
      <c r="L968" s="5"/>
    </row>
    <row r="969" spans="8:15" x14ac:dyDescent="0.35">
      <c r="H969" s="4"/>
      <c r="I969">
        <f t="shared" ref="I969" si="973">2*I963*I964*I965^3+4*I965</f>
        <v>1187.4101983644657</v>
      </c>
      <c r="J969">
        <f t="shared" ref="J969" si="974">I963^2*I965^3</f>
        <v>-459.86801905066505</v>
      </c>
      <c r="K969">
        <f t="shared" ref="K969" si="975">3*I963^2*I964*I965^2+4*I963</f>
        <v>4621.9224596655295</v>
      </c>
      <c r="L969" s="5"/>
    </row>
    <row r="970" spans="8:15" x14ac:dyDescent="0.35">
      <c r="H970" s="4"/>
      <c r="L970" s="5"/>
    </row>
    <row r="971" spans="8:15" x14ac:dyDescent="0.35">
      <c r="H971" s="4" t="s">
        <v>6</v>
      </c>
      <c r="I971">
        <f t="shared" ref="I971" si="976">(I967*J968*K969+I968*J969*K967+J967*K968*I969)-(I969*J968*K967+J969*K968*I967+K969*I968*J967)</f>
        <v>526414.62070310838</v>
      </c>
      <c r="J971" t="str">
        <f t="shared" ref="J971" si="977">IF(I971&lt;&gt;0,"Continuar", "Agregar otros valores")</f>
        <v>Continuar</v>
      </c>
      <c r="L971" s="5"/>
    </row>
    <row r="972" spans="8:15" x14ac:dyDescent="0.35">
      <c r="H972" s="4"/>
      <c r="L972" s="5"/>
    </row>
    <row r="973" spans="8:15" x14ac:dyDescent="0.35">
      <c r="H973" s="4"/>
      <c r="I973" cm="1">
        <f t="array" ref="I973:K975">MINVERSE(I967:K969)</f>
        <v>-9.5966786858593264E-2</v>
      </c>
      <c r="J973">
        <v>1.2363692239668139E-2</v>
      </c>
      <c r="K973">
        <v>8.7190467637886151E-4</v>
      </c>
      <c r="L973" s="5"/>
      <c r="M973">
        <f t="shared" ref="M973" si="978">(J968*K969-J969*K968)/I971</f>
        <v>-9.596678685859325E-2</v>
      </c>
      <c r="N973">
        <f t="shared" ref="N973" si="979">(J967*K969-J969*K967)/I971</f>
        <v>-1.2363692239668137E-2</v>
      </c>
      <c r="O973">
        <f t="shared" ref="O973" si="980">(J967*K968-J968*K967)/I971</f>
        <v>8.7190467637886151E-4</v>
      </c>
    </row>
    <row r="974" spans="8:15" x14ac:dyDescent="0.35">
      <c r="H974" s="4" t="s">
        <v>9</v>
      </c>
      <c r="I974">
        <v>-5.87232252334349E-2</v>
      </c>
      <c r="J974">
        <v>-8.3924536285770956E-2</v>
      </c>
      <c r="K974">
        <v>-3.0102503265137386E-4</v>
      </c>
      <c r="L974" s="5"/>
      <c r="M974">
        <f t="shared" ref="M974" si="981">(I968*K969-K968*I969)/I971</f>
        <v>5.8723225233434879E-2</v>
      </c>
      <c r="N974">
        <f t="shared" ref="N974" si="982">(I967*K969-I969*K967)/I971</f>
        <v>-8.3924536285770943E-2</v>
      </c>
      <c r="O974">
        <f t="shared" ref="O974" si="983">(I967*K968-I968*K967)/I971</f>
        <v>3.010250326513738E-4</v>
      </c>
    </row>
    <row r="975" spans="8:15" x14ac:dyDescent="0.35">
      <c r="H975" s="4"/>
      <c r="I975">
        <v>1.8811870800205702E-2</v>
      </c>
      <c r="J975">
        <v>-1.1526585521765763E-2</v>
      </c>
      <c r="K975">
        <v>-3.7590481385218048E-5</v>
      </c>
      <c r="L975" s="5"/>
      <c r="M975">
        <f t="shared" ref="M975" si="984">(I968*J969-I969*J968)/I971</f>
        <v>1.8811870800205698E-2</v>
      </c>
      <c r="N975">
        <f t="shared" ref="N975" si="985">(I967*J969-I969*J967)/I971</f>
        <v>1.1526585521765761E-2</v>
      </c>
      <c r="O975">
        <f t="shared" ref="O975" si="986">(I967*J968-I968*J967)/I971</f>
        <v>-3.7590481385218048E-5</v>
      </c>
    </row>
    <row r="976" spans="8:15" x14ac:dyDescent="0.35">
      <c r="H976" s="4"/>
      <c r="L976" s="5"/>
    </row>
    <row r="977" spans="8:13" x14ac:dyDescent="0.35">
      <c r="H977" s="4" t="s">
        <v>129</v>
      </c>
      <c r="I977">
        <f t="shared" ref="I977" si="987">LN(ABS(2*I963*I964^3))-I964*(I965^2)+33.9206</f>
        <v>0</v>
      </c>
      <c r="L977" s="5"/>
    </row>
    <row r="978" spans="8:13" x14ac:dyDescent="0.35">
      <c r="H978" s="4" t="s">
        <v>130</v>
      </c>
      <c r="I978">
        <f t="shared" ref="I978" si="988">(I963^2+I964^2)/I965+4*I963*I965-85/6</f>
        <v>0</v>
      </c>
      <c r="L978" s="5"/>
    </row>
    <row r="979" spans="8:13" x14ac:dyDescent="0.35">
      <c r="H979" s="4" t="s">
        <v>131</v>
      </c>
      <c r="I979">
        <f t="shared" ref="I979" si="989">I963^2*I964*I965^3+4*I963*I965+3552</f>
        <v>0</v>
      </c>
      <c r="L979" s="5"/>
    </row>
    <row r="980" spans="8:13" x14ac:dyDescent="0.35">
      <c r="H980" s="4"/>
      <c r="L980" s="5"/>
    </row>
    <row r="981" spans="8:13" x14ac:dyDescent="0.35">
      <c r="H981" s="4"/>
      <c r="I981">
        <f t="shared" ref="I981:I983" si="990">I963</f>
        <v>-6.0300955159643808</v>
      </c>
      <c r="J981" t="s">
        <v>16</v>
      </c>
      <c r="K981" cm="1">
        <f t="array" ref="K981:K983">MMULT(I973:K975,I977:I979)</f>
        <v>0</v>
      </c>
      <c r="L981" s="5"/>
      <c r="M981">
        <f t="shared" ref="M981" si="991">I973*I977+J973*I978+K973*I979</f>
        <v>0</v>
      </c>
    </row>
    <row r="982" spans="8:13" x14ac:dyDescent="0.35">
      <c r="H982" s="4"/>
      <c r="I982">
        <f t="shared" si="990"/>
        <v>7.8461575132286265</v>
      </c>
      <c r="J982" t="s">
        <v>16</v>
      </c>
      <c r="K982">
        <v>0</v>
      </c>
      <c r="L982" s="5"/>
      <c r="M982">
        <f t="shared" ref="M982" si="992">I974*I977+J974*I978+K974* I979</f>
        <v>0</v>
      </c>
    </row>
    <row r="983" spans="8:13" x14ac:dyDescent="0.35">
      <c r="H983" s="4"/>
      <c r="I983">
        <f t="shared" si="990"/>
        <v>-2.3298516839062571</v>
      </c>
      <c r="J983" t="s">
        <v>16</v>
      </c>
      <c r="K983">
        <v>0</v>
      </c>
      <c r="L983" s="5"/>
      <c r="M983">
        <f t="shared" ref="M983" si="993">I975*I977+J975*I978+K975*I979</f>
        <v>0</v>
      </c>
    </row>
    <row r="984" spans="8:13" x14ac:dyDescent="0.35">
      <c r="H984" s="4"/>
      <c r="L984" s="5"/>
    </row>
    <row r="985" spans="8:13" x14ac:dyDescent="0.35">
      <c r="H985" s="4" t="s">
        <v>99</v>
      </c>
      <c r="I985">
        <f t="shared" ref="I985:I987" si="994">I981-K981</f>
        <v>-6.0300955159643808</v>
      </c>
      <c r="L985" s="5"/>
    </row>
    <row r="986" spans="8:13" x14ac:dyDescent="0.35">
      <c r="H986" s="4" t="s">
        <v>100</v>
      </c>
      <c r="I986">
        <f t="shared" si="994"/>
        <v>7.8461575132286265</v>
      </c>
      <c r="L986" s="5"/>
    </row>
    <row r="987" spans="8:13" x14ac:dyDescent="0.35">
      <c r="H987" s="4" t="s">
        <v>101</v>
      </c>
      <c r="I987">
        <f t="shared" si="994"/>
        <v>-2.3298516839062571</v>
      </c>
      <c r="L987" s="5"/>
    </row>
    <row r="988" spans="8:13" x14ac:dyDescent="0.35">
      <c r="H988" s="4"/>
      <c r="L988" s="5"/>
    </row>
    <row r="989" spans="8:13" x14ac:dyDescent="0.35">
      <c r="H989" s="4" t="s">
        <v>22</v>
      </c>
      <c r="I989">
        <f t="shared" ref="I989:I991" si="995">ABS(I985-I963)</f>
        <v>0</v>
      </c>
      <c r="L989" s="5"/>
    </row>
    <row r="990" spans="8:13" x14ac:dyDescent="0.35">
      <c r="H990" s="4" t="s">
        <v>24</v>
      </c>
      <c r="I990">
        <f t="shared" si="995"/>
        <v>0</v>
      </c>
      <c r="L990" s="5"/>
    </row>
    <row r="991" spans="8:13" x14ac:dyDescent="0.35">
      <c r="H991" s="7" t="s">
        <v>103</v>
      </c>
      <c r="I991">
        <f t="shared" si="995"/>
        <v>0</v>
      </c>
      <c r="J991" s="8" t="s">
        <v>25</v>
      </c>
      <c r="K991" s="8"/>
      <c r="L991" s="9">
        <f t="shared" ref="L991" si="996">MAX(I989:I991)</f>
        <v>0</v>
      </c>
      <c r="M991" t="str">
        <f t="shared" ref="M991" si="997">IF(L991&gt;$G$6, "Continúa iterando","Listo. Aquí está la solución")</f>
        <v>Listo. Aquí está la solución</v>
      </c>
    </row>
    <row r="993" spans="8:15" x14ac:dyDescent="0.35">
      <c r="H993" s="1"/>
      <c r="I993" s="2" t="s">
        <v>0</v>
      </c>
      <c r="J993" s="2">
        <f t="shared" ref="J993" si="998">J962+1</f>
        <v>33</v>
      </c>
      <c r="K993" s="2"/>
      <c r="L993" s="3"/>
    </row>
    <row r="994" spans="8:15" x14ac:dyDescent="0.35">
      <c r="H994" s="4" t="s">
        <v>1</v>
      </c>
      <c r="I994">
        <f t="shared" ref="I994:I996" si="999">I985</f>
        <v>-6.0300955159643808</v>
      </c>
      <c r="L994" s="5"/>
    </row>
    <row r="995" spans="8:15" x14ac:dyDescent="0.35">
      <c r="H995" s="4" t="s">
        <v>93</v>
      </c>
      <c r="I995">
        <f t="shared" si="999"/>
        <v>7.8461575132286265</v>
      </c>
      <c r="L995" s="5"/>
    </row>
    <row r="996" spans="8:15" x14ac:dyDescent="0.35">
      <c r="H996" s="4" t="s">
        <v>2</v>
      </c>
      <c r="I996">
        <f t="shared" si="999"/>
        <v>-2.3298516839062571</v>
      </c>
      <c r="L996" s="5"/>
    </row>
    <row r="997" spans="8:15" x14ac:dyDescent="0.35">
      <c r="H997" s="4"/>
      <c r="L997" s="5"/>
    </row>
    <row r="998" spans="8:15" x14ac:dyDescent="0.35">
      <c r="H998" s="4"/>
      <c r="I998">
        <f t="shared" ref="I998" si="1000">1/I994</f>
        <v>-0.16583485242523097</v>
      </c>
      <c r="J998">
        <f t="shared" ref="J998" si="1001">3/I995-I996^2</f>
        <v>-5.0458561065254317</v>
      </c>
      <c r="K998">
        <f t="shared" ref="K998" si="1002">-2*I995*I996</f>
        <v>36.56076658877889</v>
      </c>
      <c r="L998" s="5"/>
    </row>
    <row r="999" spans="8:15" x14ac:dyDescent="0.35">
      <c r="H999" s="4" t="s">
        <v>26</v>
      </c>
      <c r="I999">
        <f t="shared" ref="I999" si="1003">(2*I994/I996)+4*I996</f>
        <v>-4.1430295802738764</v>
      </c>
      <c r="J999">
        <f t="shared" ref="J999" si="1004">(2*I995/I996)</f>
        <v>-6.7353278901201685</v>
      </c>
      <c r="K999">
        <f t="shared" ref="K999" si="1005">-(I995^2+I994^2)/I996^2+4*I994</f>
        <v>-42.160262624325497</v>
      </c>
      <c r="L999" s="5"/>
    </row>
    <row r="1000" spans="8:15" x14ac:dyDescent="0.35">
      <c r="H1000" s="4"/>
      <c r="I1000">
        <f t="shared" ref="I1000" si="1006">2*I994*I995*I996^3+4*I996</f>
        <v>1187.4101983644657</v>
      </c>
      <c r="J1000">
        <f t="shared" ref="J1000" si="1007">I994^2*I996^3</f>
        <v>-459.86801905066505</v>
      </c>
      <c r="K1000">
        <f t="shared" ref="K1000" si="1008">3*I994^2*I995*I996^2+4*I994</f>
        <v>4621.9224596655295</v>
      </c>
      <c r="L1000" s="5"/>
    </row>
    <row r="1001" spans="8:15" x14ac:dyDescent="0.35">
      <c r="H1001" s="4"/>
      <c r="L1001" s="5"/>
    </row>
    <row r="1002" spans="8:15" x14ac:dyDescent="0.35">
      <c r="H1002" s="4" t="s">
        <v>6</v>
      </c>
      <c r="I1002">
        <f t="shared" ref="I1002" si="1009">(I998*J999*K1000+I999*J1000*K998+J998*K999*I1000)-(I1000*J999*K998+J1000*K999*I998+K1000*I999*J998)</f>
        <v>526414.62070310838</v>
      </c>
      <c r="J1002" t="str">
        <f t="shared" ref="J1002" si="1010">IF(I1002&lt;&gt;0,"Continuar", "Agregar otros valores")</f>
        <v>Continuar</v>
      </c>
      <c r="L1002" s="5"/>
    </row>
    <row r="1003" spans="8:15" x14ac:dyDescent="0.35">
      <c r="H1003" s="4"/>
      <c r="L1003" s="5"/>
    </row>
    <row r="1004" spans="8:15" x14ac:dyDescent="0.35">
      <c r="H1004" s="4"/>
      <c r="I1004" cm="1">
        <f t="array" ref="I1004:K1006">MINVERSE(I998:K1000)</f>
        <v>-9.5966786858593264E-2</v>
      </c>
      <c r="J1004">
        <v>1.2363692239668139E-2</v>
      </c>
      <c r="K1004">
        <v>8.7190467637886151E-4</v>
      </c>
      <c r="L1004" s="5"/>
      <c r="M1004">
        <f t="shared" ref="M1004" si="1011">(J999*K1000-J1000*K999)/I1002</f>
        <v>-9.596678685859325E-2</v>
      </c>
      <c r="N1004">
        <f t="shared" ref="N1004" si="1012">(J998*K1000-J1000*K998)/I1002</f>
        <v>-1.2363692239668137E-2</v>
      </c>
      <c r="O1004">
        <f t="shared" ref="O1004" si="1013">(J998*K999-J999*K998)/I1002</f>
        <v>8.7190467637886151E-4</v>
      </c>
    </row>
    <row r="1005" spans="8:15" x14ac:dyDescent="0.35">
      <c r="H1005" s="4" t="s">
        <v>9</v>
      </c>
      <c r="I1005">
        <v>-5.87232252334349E-2</v>
      </c>
      <c r="J1005">
        <v>-8.3924536285770956E-2</v>
      </c>
      <c r="K1005">
        <v>-3.0102503265137386E-4</v>
      </c>
      <c r="L1005" s="5"/>
      <c r="M1005">
        <f t="shared" ref="M1005" si="1014">(I999*K1000-K999*I1000)/I1002</f>
        <v>5.8723225233434879E-2</v>
      </c>
      <c r="N1005">
        <f t="shared" ref="N1005" si="1015">(I998*K1000-I1000*K998)/I1002</f>
        <v>-8.3924536285770943E-2</v>
      </c>
      <c r="O1005">
        <f t="shared" ref="O1005" si="1016">(I998*K999-I999*K998)/I1002</f>
        <v>3.010250326513738E-4</v>
      </c>
    </row>
    <row r="1006" spans="8:15" x14ac:dyDescent="0.35">
      <c r="H1006" s="4"/>
      <c r="I1006">
        <v>1.8811870800205702E-2</v>
      </c>
      <c r="J1006">
        <v>-1.1526585521765763E-2</v>
      </c>
      <c r="K1006">
        <v>-3.7590481385218048E-5</v>
      </c>
      <c r="L1006" s="5"/>
      <c r="M1006">
        <f t="shared" ref="M1006" si="1017">(I999*J1000-I1000*J999)/I1002</f>
        <v>1.8811870800205698E-2</v>
      </c>
      <c r="N1006">
        <f t="shared" ref="N1006" si="1018">(I998*J1000-I1000*J998)/I1002</f>
        <v>1.1526585521765761E-2</v>
      </c>
      <c r="O1006">
        <f t="shared" ref="O1006" si="1019">(I998*J999-I999*J998)/I1002</f>
        <v>-3.7590481385218048E-5</v>
      </c>
    </row>
    <row r="1007" spans="8:15" x14ac:dyDescent="0.35">
      <c r="H1007" s="4"/>
      <c r="L1007" s="5"/>
    </row>
    <row r="1008" spans="8:15" x14ac:dyDescent="0.35">
      <c r="H1008" s="4" t="s">
        <v>132</v>
      </c>
      <c r="I1008">
        <f t="shared" ref="I1008" si="1020">LN(ABS(2*I994*I995^3))-I995*(I996^2)+33.9206</f>
        <v>0</v>
      </c>
      <c r="L1008" s="5"/>
    </row>
    <row r="1009" spans="8:13" x14ac:dyDescent="0.35">
      <c r="H1009" s="4" t="s">
        <v>133</v>
      </c>
      <c r="I1009">
        <f t="shared" ref="I1009" si="1021">(I994^2+I995^2)/I996+4*I994*I996-85/6</f>
        <v>0</v>
      </c>
      <c r="L1009" s="5"/>
    </row>
    <row r="1010" spans="8:13" x14ac:dyDescent="0.35">
      <c r="H1010" s="4" t="s">
        <v>134</v>
      </c>
      <c r="I1010">
        <f t="shared" ref="I1010" si="1022">I994^2*I995*I996^3+4*I994*I996+3552</f>
        <v>0</v>
      </c>
      <c r="L1010" s="5"/>
    </row>
    <row r="1011" spans="8:13" x14ac:dyDescent="0.35">
      <c r="H1011" s="4"/>
      <c r="L1011" s="5"/>
    </row>
    <row r="1012" spans="8:13" x14ac:dyDescent="0.35">
      <c r="H1012" s="4"/>
      <c r="I1012">
        <f t="shared" ref="I1012:I1014" si="1023">I994</f>
        <v>-6.0300955159643808</v>
      </c>
      <c r="J1012" t="s">
        <v>16</v>
      </c>
      <c r="K1012" cm="1">
        <f t="array" ref="K1012:K1014">MMULT(I1004:K1006,I1008:I1010)</f>
        <v>0</v>
      </c>
      <c r="L1012" s="5"/>
      <c r="M1012">
        <f t="shared" ref="M1012" si="1024">I1004*I1008+J1004*I1009+K1004*I1010</f>
        <v>0</v>
      </c>
    </row>
    <row r="1013" spans="8:13" x14ac:dyDescent="0.35">
      <c r="H1013" s="4"/>
      <c r="I1013">
        <f t="shared" si="1023"/>
        <v>7.8461575132286265</v>
      </c>
      <c r="J1013" t="s">
        <v>16</v>
      </c>
      <c r="K1013">
        <v>0</v>
      </c>
      <c r="L1013" s="5"/>
      <c r="M1013">
        <f t="shared" ref="M1013" si="1025">I1005*I1008+J1005*I1009+K1005* I1010</f>
        <v>0</v>
      </c>
    </row>
    <row r="1014" spans="8:13" x14ac:dyDescent="0.35">
      <c r="H1014" s="4"/>
      <c r="I1014">
        <f t="shared" si="1023"/>
        <v>-2.3298516839062571</v>
      </c>
      <c r="J1014" t="s">
        <v>16</v>
      </c>
      <c r="K1014">
        <v>0</v>
      </c>
      <c r="L1014" s="5"/>
      <c r="M1014">
        <f t="shared" ref="M1014" si="1026">I1006*I1008+J1006*I1009+K1006*I1010</f>
        <v>0</v>
      </c>
    </row>
    <row r="1015" spans="8:13" x14ac:dyDescent="0.35">
      <c r="H1015" s="4"/>
      <c r="L1015" s="5"/>
    </row>
    <row r="1016" spans="8:13" x14ac:dyDescent="0.35">
      <c r="H1016" s="4" t="s">
        <v>99</v>
      </c>
      <c r="I1016">
        <f t="shared" ref="I1016:I1018" si="1027">I1012-K1012</f>
        <v>-6.0300955159643808</v>
      </c>
      <c r="L1016" s="5"/>
    </row>
    <row r="1017" spans="8:13" x14ac:dyDescent="0.35">
      <c r="H1017" s="4" t="s">
        <v>100</v>
      </c>
      <c r="I1017">
        <f t="shared" si="1027"/>
        <v>7.8461575132286265</v>
      </c>
      <c r="L1017" s="5"/>
    </row>
    <row r="1018" spans="8:13" x14ac:dyDescent="0.35">
      <c r="H1018" s="4" t="s">
        <v>101</v>
      </c>
      <c r="I1018">
        <f t="shared" si="1027"/>
        <v>-2.3298516839062571</v>
      </c>
      <c r="L1018" s="5"/>
    </row>
    <row r="1019" spans="8:13" x14ac:dyDescent="0.35">
      <c r="H1019" s="4"/>
      <c r="L1019" s="5"/>
    </row>
    <row r="1020" spans="8:13" x14ac:dyDescent="0.35">
      <c r="H1020" s="4" t="s">
        <v>22</v>
      </c>
      <c r="I1020">
        <f t="shared" ref="I1020:I1022" si="1028">ABS(I1016-I994)</f>
        <v>0</v>
      </c>
      <c r="L1020" s="5"/>
    </row>
    <row r="1021" spans="8:13" x14ac:dyDescent="0.35">
      <c r="H1021" s="4" t="s">
        <v>24</v>
      </c>
      <c r="I1021">
        <f t="shared" si="1028"/>
        <v>0</v>
      </c>
      <c r="L1021" s="5"/>
    </row>
    <row r="1022" spans="8:13" x14ac:dyDescent="0.35">
      <c r="H1022" s="7" t="s">
        <v>103</v>
      </c>
      <c r="I1022">
        <f t="shared" si="1028"/>
        <v>0</v>
      </c>
      <c r="J1022" s="8" t="s">
        <v>25</v>
      </c>
      <c r="K1022" s="8"/>
      <c r="L1022" s="9">
        <f t="shared" ref="L1022" si="1029">MAX(I1020:I1022)</f>
        <v>0</v>
      </c>
      <c r="M1022" t="str">
        <f t="shared" ref="M1022" si="1030">IF(L1022&gt;$G$6, "Continúa iterando","Listo. Aquí está la solución")</f>
        <v>Listo. Aquí está la solución</v>
      </c>
    </row>
    <row r="1024" spans="8:13" x14ac:dyDescent="0.35">
      <c r="H1024" s="1"/>
      <c r="I1024" s="2" t="s">
        <v>0</v>
      </c>
      <c r="J1024" s="2">
        <f t="shared" ref="J1024" si="1031">J993+1</f>
        <v>34</v>
      </c>
      <c r="K1024" s="2"/>
      <c r="L1024" s="3"/>
    </row>
    <row r="1025" spans="8:15" x14ac:dyDescent="0.35">
      <c r="H1025" s="4" t="s">
        <v>1</v>
      </c>
      <c r="I1025">
        <f t="shared" ref="I1025:I1027" si="1032">I1016</f>
        <v>-6.0300955159643808</v>
      </c>
      <c r="L1025" s="5"/>
    </row>
    <row r="1026" spans="8:15" x14ac:dyDescent="0.35">
      <c r="H1026" s="4" t="s">
        <v>93</v>
      </c>
      <c r="I1026">
        <f t="shared" si="1032"/>
        <v>7.8461575132286265</v>
      </c>
      <c r="L1026" s="5"/>
    </row>
    <row r="1027" spans="8:15" x14ac:dyDescent="0.35">
      <c r="H1027" s="4" t="s">
        <v>2</v>
      </c>
      <c r="I1027">
        <f t="shared" si="1032"/>
        <v>-2.3298516839062571</v>
      </c>
      <c r="L1027" s="5"/>
    </row>
    <row r="1028" spans="8:15" x14ac:dyDescent="0.35">
      <c r="H1028" s="4"/>
      <c r="L1028" s="5"/>
    </row>
    <row r="1029" spans="8:15" x14ac:dyDescent="0.35">
      <c r="H1029" s="4"/>
      <c r="I1029">
        <f t="shared" ref="I1029" si="1033">1/I1025</f>
        <v>-0.16583485242523097</v>
      </c>
      <c r="J1029">
        <f t="shared" ref="J1029" si="1034">3/I1026-I1027^2</f>
        <v>-5.0458561065254317</v>
      </c>
      <c r="K1029">
        <f t="shared" ref="K1029" si="1035">-2*I1026*I1027</f>
        <v>36.56076658877889</v>
      </c>
      <c r="L1029" s="5"/>
    </row>
    <row r="1030" spans="8:15" x14ac:dyDescent="0.35">
      <c r="H1030" s="4" t="s">
        <v>26</v>
      </c>
      <c r="I1030">
        <f t="shared" ref="I1030" si="1036">(2*I1025/I1027)+4*I1027</f>
        <v>-4.1430295802738764</v>
      </c>
      <c r="J1030">
        <f t="shared" ref="J1030" si="1037">(2*I1026/I1027)</f>
        <v>-6.7353278901201685</v>
      </c>
      <c r="K1030">
        <f t="shared" ref="K1030" si="1038">-(I1026^2+I1025^2)/I1027^2+4*I1025</f>
        <v>-42.160262624325497</v>
      </c>
      <c r="L1030" s="5"/>
    </row>
    <row r="1031" spans="8:15" x14ac:dyDescent="0.35">
      <c r="H1031" s="4"/>
      <c r="I1031">
        <f t="shared" ref="I1031" si="1039">2*I1025*I1026*I1027^3+4*I1027</f>
        <v>1187.4101983644657</v>
      </c>
      <c r="J1031">
        <f t="shared" ref="J1031" si="1040">I1025^2*I1027^3</f>
        <v>-459.86801905066505</v>
      </c>
      <c r="K1031">
        <f t="shared" ref="K1031" si="1041">3*I1025^2*I1026*I1027^2+4*I1025</f>
        <v>4621.9224596655295</v>
      </c>
      <c r="L1031" s="5"/>
    </row>
    <row r="1032" spans="8:15" x14ac:dyDescent="0.35">
      <c r="H1032" s="4"/>
      <c r="L1032" s="5"/>
    </row>
    <row r="1033" spans="8:15" x14ac:dyDescent="0.35">
      <c r="H1033" s="4" t="s">
        <v>6</v>
      </c>
      <c r="I1033">
        <f t="shared" ref="I1033" si="1042">(I1029*J1030*K1031+I1030*J1031*K1029+J1029*K1030*I1031)-(I1031*J1030*K1029+J1031*K1030*I1029+K1031*I1030*J1029)</f>
        <v>526414.62070310838</v>
      </c>
      <c r="J1033" t="str">
        <f t="shared" ref="J1033" si="1043">IF(I1033&lt;&gt;0,"Continuar", "Agregar otros valores")</f>
        <v>Continuar</v>
      </c>
      <c r="L1033" s="5"/>
    </row>
    <row r="1034" spans="8:15" x14ac:dyDescent="0.35">
      <c r="H1034" s="4"/>
      <c r="L1034" s="5"/>
    </row>
    <row r="1035" spans="8:15" x14ac:dyDescent="0.35">
      <c r="H1035" s="4"/>
      <c r="I1035" cm="1">
        <f t="array" ref="I1035:K1037">MINVERSE(I1029:K1031)</f>
        <v>-9.5966786858593264E-2</v>
      </c>
      <c r="J1035">
        <v>1.2363692239668139E-2</v>
      </c>
      <c r="K1035">
        <v>8.7190467637886151E-4</v>
      </c>
      <c r="L1035" s="5"/>
      <c r="M1035">
        <f t="shared" ref="M1035" si="1044">(J1030*K1031-J1031*K1030)/I1033</f>
        <v>-9.596678685859325E-2</v>
      </c>
      <c r="N1035">
        <f t="shared" ref="N1035" si="1045">(J1029*K1031-J1031*K1029)/I1033</f>
        <v>-1.2363692239668137E-2</v>
      </c>
      <c r="O1035">
        <f t="shared" ref="O1035" si="1046">(J1029*K1030-J1030*K1029)/I1033</f>
        <v>8.7190467637886151E-4</v>
      </c>
    </row>
    <row r="1036" spans="8:15" x14ac:dyDescent="0.35">
      <c r="H1036" s="4" t="s">
        <v>9</v>
      </c>
      <c r="I1036">
        <v>-5.87232252334349E-2</v>
      </c>
      <c r="J1036">
        <v>-8.3924536285770956E-2</v>
      </c>
      <c r="K1036">
        <v>-3.0102503265137386E-4</v>
      </c>
      <c r="L1036" s="5"/>
      <c r="M1036">
        <f t="shared" ref="M1036" si="1047">(I1030*K1031-K1030*I1031)/I1033</f>
        <v>5.8723225233434879E-2</v>
      </c>
      <c r="N1036">
        <f t="shared" ref="N1036" si="1048">(I1029*K1031-I1031*K1029)/I1033</f>
        <v>-8.3924536285770943E-2</v>
      </c>
      <c r="O1036">
        <f t="shared" ref="O1036" si="1049">(I1029*K1030-I1030*K1029)/I1033</f>
        <v>3.010250326513738E-4</v>
      </c>
    </row>
    <row r="1037" spans="8:15" x14ac:dyDescent="0.35">
      <c r="H1037" s="4"/>
      <c r="I1037">
        <v>1.8811870800205702E-2</v>
      </c>
      <c r="J1037">
        <v>-1.1526585521765763E-2</v>
      </c>
      <c r="K1037">
        <v>-3.7590481385218048E-5</v>
      </c>
      <c r="L1037" s="5"/>
      <c r="M1037">
        <f t="shared" ref="M1037" si="1050">(I1030*J1031-I1031*J1030)/I1033</f>
        <v>1.8811870800205698E-2</v>
      </c>
      <c r="N1037">
        <f t="shared" ref="N1037" si="1051">(I1029*J1031-I1031*J1029)/I1033</f>
        <v>1.1526585521765761E-2</v>
      </c>
      <c r="O1037">
        <f t="shared" ref="O1037" si="1052">(I1029*J1030-I1030*J1029)/I1033</f>
        <v>-3.7590481385218048E-5</v>
      </c>
    </row>
    <row r="1038" spans="8:15" x14ac:dyDescent="0.35">
      <c r="H1038" s="4"/>
      <c r="L1038" s="5"/>
    </row>
    <row r="1039" spans="8:15" x14ac:dyDescent="0.35">
      <c r="H1039" s="4" t="s">
        <v>135</v>
      </c>
      <c r="I1039">
        <f t="shared" ref="I1039" si="1053">LN(ABS(2*I1025*I1026^3))-I1026*(I1027^2)+33.9206</f>
        <v>0</v>
      </c>
      <c r="L1039" s="5"/>
    </row>
    <row r="1040" spans="8:15" x14ac:dyDescent="0.35">
      <c r="H1040" s="4" t="s">
        <v>136</v>
      </c>
      <c r="I1040">
        <f t="shared" ref="I1040" si="1054">(I1025^2+I1026^2)/I1027+4*I1025*I1027-85/6</f>
        <v>0</v>
      </c>
      <c r="L1040" s="5"/>
    </row>
    <row r="1041" spans="8:13" x14ac:dyDescent="0.35">
      <c r="H1041" s="4" t="s">
        <v>137</v>
      </c>
      <c r="I1041">
        <f t="shared" ref="I1041" si="1055">I1025^2*I1026*I1027^3+4*I1025*I1027+3552</f>
        <v>0</v>
      </c>
      <c r="L1041" s="5"/>
    </row>
    <row r="1042" spans="8:13" x14ac:dyDescent="0.35">
      <c r="H1042" s="4"/>
      <c r="L1042" s="5"/>
    </row>
    <row r="1043" spans="8:13" x14ac:dyDescent="0.35">
      <c r="H1043" s="4"/>
      <c r="I1043">
        <f t="shared" ref="I1043:I1045" si="1056">I1025</f>
        <v>-6.0300955159643808</v>
      </c>
      <c r="J1043" t="s">
        <v>16</v>
      </c>
      <c r="K1043" cm="1">
        <f t="array" ref="K1043:K1045">MMULT(I1035:K1037,I1039:I1041)</f>
        <v>0</v>
      </c>
      <c r="L1043" s="5"/>
      <c r="M1043">
        <f t="shared" ref="M1043" si="1057">I1035*I1039+J1035*I1040+K1035*I1041</f>
        <v>0</v>
      </c>
    </row>
    <row r="1044" spans="8:13" x14ac:dyDescent="0.35">
      <c r="H1044" s="4"/>
      <c r="I1044">
        <f t="shared" si="1056"/>
        <v>7.8461575132286265</v>
      </c>
      <c r="J1044" t="s">
        <v>16</v>
      </c>
      <c r="K1044">
        <v>0</v>
      </c>
      <c r="L1044" s="5"/>
      <c r="M1044">
        <f t="shared" ref="M1044" si="1058">I1036*I1039+J1036*I1040+K1036* I1041</f>
        <v>0</v>
      </c>
    </row>
    <row r="1045" spans="8:13" x14ac:dyDescent="0.35">
      <c r="H1045" s="4"/>
      <c r="I1045">
        <f t="shared" si="1056"/>
        <v>-2.3298516839062571</v>
      </c>
      <c r="J1045" t="s">
        <v>16</v>
      </c>
      <c r="K1045">
        <v>0</v>
      </c>
      <c r="L1045" s="5"/>
      <c r="M1045">
        <f t="shared" ref="M1045" si="1059">I1037*I1039+J1037*I1040+K1037*I1041</f>
        <v>0</v>
      </c>
    </row>
    <row r="1046" spans="8:13" x14ac:dyDescent="0.35">
      <c r="H1046" s="4"/>
      <c r="L1046" s="5"/>
    </row>
    <row r="1047" spans="8:13" x14ac:dyDescent="0.35">
      <c r="H1047" s="4" t="s">
        <v>99</v>
      </c>
      <c r="I1047">
        <f t="shared" ref="I1047:I1049" si="1060">I1043-K1043</f>
        <v>-6.0300955159643808</v>
      </c>
      <c r="L1047" s="5"/>
    </row>
    <row r="1048" spans="8:13" x14ac:dyDescent="0.35">
      <c r="H1048" s="4" t="s">
        <v>100</v>
      </c>
      <c r="I1048">
        <f t="shared" si="1060"/>
        <v>7.8461575132286265</v>
      </c>
      <c r="L1048" s="5"/>
    </row>
    <row r="1049" spans="8:13" x14ac:dyDescent="0.35">
      <c r="H1049" s="4" t="s">
        <v>101</v>
      </c>
      <c r="I1049">
        <f t="shared" si="1060"/>
        <v>-2.3298516839062571</v>
      </c>
      <c r="L1049" s="5"/>
    </row>
    <row r="1050" spans="8:13" x14ac:dyDescent="0.35">
      <c r="H1050" s="4"/>
      <c r="L1050" s="5"/>
    </row>
    <row r="1051" spans="8:13" x14ac:dyDescent="0.35">
      <c r="H1051" s="4" t="s">
        <v>22</v>
      </c>
      <c r="I1051">
        <f t="shared" ref="I1051:I1053" si="1061">ABS(I1047-I1025)</f>
        <v>0</v>
      </c>
      <c r="L1051" s="5"/>
    </row>
    <row r="1052" spans="8:13" x14ac:dyDescent="0.35">
      <c r="H1052" s="4" t="s">
        <v>24</v>
      </c>
      <c r="I1052">
        <f t="shared" si="1061"/>
        <v>0</v>
      </c>
      <c r="L1052" s="5"/>
    </row>
    <row r="1053" spans="8:13" x14ac:dyDescent="0.35">
      <c r="H1053" s="7" t="s">
        <v>103</v>
      </c>
      <c r="I1053">
        <f t="shared" si="1061"/>
        <v>0</v>
      </c>
      <c r="J1053" s="8" t="s">
        <v>25</v>
      </c>
      <c r="K1053" s="8"/>
      <c r="L1053" s="9">
        <f t="shared" ref="L1053" si="1062">MAX(I1051:I1053)</f>
        <v>0</v>
      </c>
      <c r="M1053" t="str">
        <f t="shared" ref="M1053" si="1063">IF(L1053&gt;$G$6, "Continúa iterando","Listo. Aquí está la solución")</f>
        <v>Listo. Aquí está la solución</v>
      </c>
    </row>
    <row r="1055" spans="8:13" x14ac:dyDescent="0.35">
      <c r="H1055" s="1"/>
      <c r="I1055" s="2" t="s">
        <v>0</v>
      </c>
      <c r="J1055" s="2">
        <f t="shared" ref="J1055" si="1064">J1024+1</f>
        <v>35</v>
      </c>
      <c r="K1055" s="2"/>
      <c r="L1055" s="3"/>
    </row>
    <row r="1056" spans="8:13" x14ac:dyDescent="0.35">
      <c r="H1056" s="4" t="s">
        <v>1</v>
      </c>
      <c r="I1056">
        <f t="shared" ref="I1056:I1058" si="1065">I1047</f>
        <v>-6.0300955159643808</v>
      </c>
      <c r="L1056" s="5"/>
    </row>
    <row r="1057" spans="8:15" x14ac:dyDescent="0.35">
      <c r="H1057" s="4" t="s">
        <v>93</v>
      </c>
      <c r="I1057">
        <f t="shared" si="1065"/>
        <v>7.8461575132286265</v>
      </c>
      <c r="L1057" s="5"/>
    </row>
    <row r="1058" spans="8:15" x14ac:dyDescent="0.35">
      <c r="H1058" s="4" t="s">
        <v>2</v>
      </c>
      <c r="I1058">
        <f t="shared" si="1065"/>
        <v>-2.3298516839062571</v>
      </c>
      <c r="L1058" s="5"/>
    </row>
    <row r="1059" spans="8:15" x14ac:dyDescent="0.35">
      <c r="H1059" s="4"/>
      <c r="L1059" s="5"/>
    </row>
    <row r="1060" spans="8:15" x14ac:dyDescent="0.35">
      <c r="H1060" s="4"/>
      <c r="I1060">
        <f t="shared" ref="I1060" si="1066">1/I1056</f>
        <v>-0.16583485242523097</v>
      </c>
      <c r="J1060">
        <f t="shared" ref="J1060" si="1067">3/I1057-I1058^2</f>
        <v>-5.0458561065254317</v>
      </c>
      <c r="K1060">
        <f t="shared" ref="K1060" si="1068">-2*I1057*I1058</f>
        <v>36.56076658877889</v>
      </c>
      <c r="L1060" s="5"/>
    </row>
    <row r="1061" spans="8:15" x14ac:dyDescent="0.35">
      <c r="H1061" s="4" t="s">
        <v>26</v>
      </c>
      <c r="I1061">
        <f t="shared" ref="I1061" si="1069">(2*I1056/I1058)+4*I1058</f>
        <v>-4.1430295802738764</v>
      </c>
      <c r="J1061">
        <f t="shared" ref="J1061" si="1070">(2*I1057/I1058)</f>
        <v>-6.7353278901201685</v>
      </c>
      <c r="K1061">
        <f t="shared" ref="K1061" si="1071">-(I1057^2+I1056^2)/I1058^2+4*I1056</f>
        <v>-42.160262624325497</v>
      </c>
      <c r="L1061" s="5"/>
    </row>
    <row r="1062" spans="8:15" x14ac:dyDescent="0.35">
      <c r="H1062" s="4"/>
      <c r="I1062">
        <f t="shared" ref="I1062" si="1072">2*I1056*I1057*I1058^3+4*I1058</f>
        <v>1187.4101983644657</v>
      </c>
      <c r="J1062">
        <f t="shared" ref="J1062" si="1073">I1056^2*I1058^3</f>
        <v>-459.86801905066505</v>
      </c>
      <c r="K1062">
        <f t="shared" ref="K1062" si="1074">3*I1056^2*I1057*I1058^2+4*I1056</f>
        <v>4621.9224596655295</v>
      </c>
      <c r="L1062" s="5"/>
    </row>
    <row r="1063" spans="8:15" x14ac:dyDescent="0.35">
      <c r="H1063" s="4"/>
      <c r="L1063" s="5"/>
    </row>
    <row r="1064" spans="8:15" x14ac:dyDescent="0.35">
      <c r="H1064" s="4" t="s">
        <v>6</v>
      </c>
      <c r="I1064">
        <f t="shared" ref="I1064" si="1075">(I1060*J1061*K1062+I1061*J1062*K1060+J1060*K1061*I1062)-(I1062*J1061*K1060+J1062*K1061*I1060+K1062*I1061*J1060)</f>
        <v>526414.62070310838</v>
      </c>
      <c r="J1064" t="str">
        <f t="shared" ref="J1064" si="1076">IF(I1064&lt;&gt;0,"Continuar", "Agregar otros valores")</f>
        <v>Continuar</v>
      </c>
      <c r="L1064" s="5"/>
    </row>
    <row r="1065" spans="8:15" x14ac:dyDescent="0.35">
      <c r="H1065" s="4"/>
      <c r="L1065" s="5"/>
    </row>
    <row r="1066" spans="8:15" x14ac:dyDescent="0.35">
      <c r="H1066" s="4"/>
      <c r="I1066" cm="1">
        <f t="array" ref="I1066:K1068">MINVERSE(I1060:K1062)</f>
        <v>-9.5966786858593264E-2</v>
      </c>
      <c r="J1066">
        <v>1.2363692239668139E-2</v>
      </c>
      <c r="K1066">
        <v>8.7190467637886151E-4</v>
      </c>
      <c r="L1066" s="5"/>
      <c r="M1066">
        <f t="shared" ref="M1066" si="1077">(J1061*K1062-J1062*K1061)/I1064</f>
        <v>-9.596678685859325E-2</v>
      </c>
      <c r="N1066">
        <f t="shared" ref="N1066" si="1078">(J1060*K1062-J1062*K1060)/I1064</f>
        <v>-1.2363692239668137E-2</v>
      </c>
      <c r="O1066">
        <f t="shared" ref="O1066" si="1079">(J1060*K1061-J1061*K1060)/I1064</f>
        <v>8.7190467637886151E-4</v>
      </c>
    </row>
    <row r="1067" spans="8:15" x14ac:dyDescent="0.35">
      <c r="H1067" s="4" t="s">
        <v>9</v>
      </c>
      <c r="I1067">
        <v>-5.87232252334349E-2</v>
      </c>
      <c r="J1067">
        <v>-8.3924536285770956E-2</v>
      </c>
      <c r="K1067">
        <v>-3.0102503265137386E-4</v>
      </c>
      <c r="L1067" s="5"/>
      <c r="M1067">
        <f t="shared" ref="M1067" si="1080">(I1061*K1062-K1061*I1062)/I1064</f>
        <v>5.8723225233434879E-2</v>
      </c>
      <c r="N1067">
        <f t="shared" ref="N1067" si="1081">(I1060*K1062-I1062*K1060)/I1064</f>
        <v>-8.3924536285770943E-2</v>
      </c>
      <c r="O1067">
        <f t="shared" ref="O1067" si="1082">(I1060*K1061-I1061*K1060)/I1064</f>
        <v>3.010250326513738E-4</v>
      </c>
    </row>
    <row r="1068" spans="8:15" x14ac:dyDescent="0.35">
      <c r="H1068" s="4"/>
      <c r="I1068">
        <v>1.8811870800205702E-2</v>
      </c>
      <c r="J1068">
        <v>-1.1526585521765763E-2</v>
      </c>
      <c r="K1068">
        <v>-3.7590481385218048E-5</v>
      </c>
      <c r="L1068" s="5"/>
      <c r="M1068">
        <f t="shared" ref="M1068" si="1083">(I1061*J1062-I1062*J1061)/I1064</f>
        <v>1.8811870800205698E-2</v>
      </c>
      <c r="N1068">
        <f t="shared" ref="N1068" si="1084">(I1060*J1062-I1062*J1060)/I1064</f>
        <v>1.1526585521765761E-2</v>
      </c>
      <c r="O1068">
        <f t="shared" ref="O1068" si="1085">(I1060*J1061-I1061*J1060)/I1064</f>
        <v>-3.7590481385218048E-5</v>
      </c>
    </row>
    <row r="1069" spans="8:15" x14ac:dyDescent="0.35">
      <c r="H1069" s="4"/>
      <c r="L1069" s="5"/>
    </row>
    <row r="1070" spans="8:15" x14ac:dyDescent="0.35">
      <c r="H1070" s="4" t="s">
        <v>138</v>
      </c>
      <c r="I1070">
        <f t="shared" ref="I1070" si="1086">LN(ABS(2*I1056*I1057^3))-I1057*(I1058^2)+33.9206</f>
        <v>0</v>
      </c>
      <c r="L1070" s="5"/>
    </row>
    <row r="1071" spans="8:15" x14ac:dyDescent="0.35">
      <c r="H1071" s="4" t="s">
        <v>139</v>
      </c>
      <c r="I1071">
        <f t="shared" ref="I1071" si="1087">(I1056^2+I1057^2)/I1058+4*I1056*I1058-85/6</f>
        <v>0</v>
      </c>
      <c r="L1071" s="5"/>
    </row>
    <row r="1072" spans="8:15" x14ac:dyDescent="0.35">
      <c r="H1072" s="4" t="s">
        <v>140</v>
      </c>
      <c r="I1072">
        <f t="shared" ref="I1072" si="1088">I1056^2*I1057*I1058^3+4*I1056*I1058+3552</f>
        <v>0</v>
      </c>
      <c r="L1072" s="5"/>
    </row>
    <row r="1073" spans="8:13" x14ac:dyDescent="0.35">
      <c r="H1073" s="4"/>
      <c r="L1073" s="5"/>
    </row>
    <row r="1074" spans="8:13" x14ac:dyDescent="0.35">
      <c r="H1074" s="4"/>
      <c r="I1074">
        <f t="shared" ref="I1074:I1076" si="1089">I1056</f>
        <v>-6.0300955159643808</v>
      </c>
      <c r="J1074" t="s">
        <v>16</v>
      </c>
      <c r="K1074" cm="1">
        <f t="array" ref="K1074:K1076">MMULT(I1066:K1068,I1070:I1072)</f>
        <v>0</v>
      </c>
      <c r="L1074" s="5"/>
      <c r="M1074">
        <f t="shared" ref="M1074" si="1090">I1066*I1070+J1066*I1071+K1066*I1072</f>
        <v>0</v>
      </c>
    </row>
    <row r="1075" spans="8:13" x14ac:dyDescent="0.35">
      <c r="H1075" s="4"/>
      <c r="I1075">
        <f t="shared" si="1089"/>
        <v>7.8461575132286265</v>
      </c>
      <c r="J1075" t="s">
        <v>16</v>
      </c>
      <c r="K1075">
        <v>0</v>
      </c>
      <c r="L1075" s="5"/>
      <c r="M1075">
        <f t="shared" ref="M1075" si="1091">I1067*I1070+J1067*I1071+K1067* I1072</f>
        <v>0</v>
      </c>
    </row>
    <row r="1076" spans="8:13" x14ac:dyDescent="0.35">
      <c r="H1076" s="4"/>
      <c r="I1076">
        <f t="shared" si="1089"/>
        <v>-2.3298516839062571</v>
      </c>
      <c r="J1076" t="s">
        <v>16</v>
      </c>
      <c r="K1076">
        <v>0</v>
      </c>
      <c r="L1076" s="5"/>
      <c r="M1076">
        <f t="shared" ref="M1076" si="1092">I1068*I1070+J1068*I1071+K1068*I1072</f>
        <v>0</v>
      </c>
    </row>
    <row r="1077" spans="8:13" x14ac:dyDescent="0.35">
      <c r="H1077" s="4"/>
      <c r="L1077" s="5"/>
    </row>
    <row r="1078" spans="8:13" x14ac:dyDescent="0.35">
      <c r="H1078" s="4" t="s">
        <v>99</v>
      </c>
      <c r="I1078">
        <f t="shared" ref="I1078:I1080" si="1093">I1074-K1074</f>
        <v>-6.0300955159643808</v>
      </c>
      <c r="L1078" s="5"/>
    </row>
    <row r="1079" spans="8:13" x14ac:dyDescent="0.35">
      <c r="H1079" s="4" t="s">
        <v>100</v>
      </c>
      <c r="I1079">
        <f t="shared" si="1093"/>
        <v>7.8461575132286265</v>
      </c>
      <c r="L1079" s="5"/>
    </row>
    <row r="1080" spans="8:13" x14ac:dyDescent="0.35">
      <c r="H1080" s="4" t="s">
        <v>101</v>
      </c>
      <c r="I1080">
        <f t="shared" si="1093"/>
        <v>-2.3298516839062571</v>
      </c>
      <c r="L1080" s="5"/>
    </row>
    <row r="1081" spans="8:13" x14ac:dyDescent="0.35">
      <c r="H1081" s="4"/>
      <c r="L1081" s="5"/>
    </row>
    <row r="1082" spans="8:13" x14ac:dyDescent="0.35">
      <c r="H1082" s="4" t="s">
        <v>22</v>
      </c>
      <c r="I1082">
        <f t="shared" ref="I1082:I1084" si="1094">ABS(I1078-I1056)</f>
        <v>0</v>
      </c>
      <c r="L1082" s="5"/>
    </row>
    <row r="1083" spans="8:13" x14ac:dyDescent="0.35">
      <c r="H1083" s="4" t="s">
        <v>24</v>
      </c>
      <c r="I1083">
        <f t="shared" si="1094"/>
        <v>0</v>
      </c>
      <c r="L1083" s="5"/>
    </row>
    <row r="1084" spans="8:13" x14ac:dyDescent="0.35">
      <c r="H1084" s="7" t="s">
        <v>103</v>
      </c>
      <c r="I1084">
        <f t="shared" si="1094"/>
        <v>0</v>
      </c>
      <c r="J1084" s="8" t="s">
        <v>25</v>
      </c>
      <c r="K1084" s="8"/>
      <c r="L1084" s="9">
        <f t="shared" ref="L1084" si="1095">MAX(I1082:I1084)</f>
        <v>0</v>
      </c>
      <c r="M1084" t="str">
        <f t="shared" ref="M1084" si="1096">IF(L1084&gt;$G$6, "Continúa iterando","Listo. Aquí está la solución")</f>
        <v>Listo. Aquí está la solución</v>
      </c>
    </row>
    <row r="1086" spans="8:13" x14ac:dyDescent="0.35">
      <c r="H1086" s="1"/>
      <c r="I1086" s="2" t="s">
        <v>0</v>
      </c>
      <c r="J1086" s="2">
        <f t="shared" ref="J1086" si="1097">J1055+1</f>
        <v>36</v>
      </c>
      <c r="K1086" s="2"/>
      <c r="L1086" s="3"/>
    </row>
    <row r="1087" spans="8:13" x14ac:dyDescent="0.35">
      <c r="H1087" s="4" t="s">
        <v>1</v>
      </c>
      <c r="I1087">
        <f t="shared" ref="I1087:I1089" si="1098">I1078</f>
        <v>-6.0300955159643808</v>
      </c>
      <c r="L1087" s="5"/>
    </row>
    <row r="1088" spans="8:13" x14ac:dyDescent="0.35">
      <c r="H1088" s="4" t="s">
        <v>93</v>
      </c>
      <c r="I1088">
        <f t="shared" si="1098"/>
        <v>7.8461575132286265</v>
      </c>
      <c r="L1088" s="5"/>
    </row>
    <row r="1089" spans="8:15" x14ac:dyDescent="0.35">
      <c r="H1089" s="4" t="s">
        <v>2</v>
      </c>
      <c r="I1089">
        <f t="shared" si="1098"/>
        <v>-2.3298516839062571</v>
      </c>
      <c r="L1089" s="5"/>
    </row>
    <row r="1090" spans="8:15" x14ac:dyDescent="0.35">
      <c r="H1090" s="4"/>
      <c r="L1090" s="5"/>
    </row>
    <row r="1091" spans="8:15" x14ac:dyDescent="0.35">
      <c r="H1091" s="4"/>
      <c r="I1091">
        <f t="shared" ref="I1091" si="1099">1/I1087</f>
        <v>-0.16583485242523097</v>
      </c>
      <c r="J1091">
        <f t="shared" ref="J1091" si="1100">3/I1088-I1089^2</f>
        <v>-5.0458561065254317</v>
      </c>
      <c r="K1091">
        <f t="shared" ref="K1091" si="1101">-2*I1088*I1089</f>
        <v>36.56076658877889</v>
      </c>
      <c r="L1091" s="5"/>
    </row>
    <row r="1092" spans="8:15" x14ac:dyDescent="0.35">
      <c r="H1092" s="4" t="s">
        <v>26</v>
      </c>
      <c r="I1092">
        <f t="shared" ref="I1092" si="1102">(2*I1087/I1089)+4*I1089</f>
        <v>-4.1430295802738764</v>
      </c>
      <c r="J1092">
        <f t="shared" ref="J1092" si="1103">(2*I1088/I1089)</f>
        <v>-6.7353278901201685</v>
      </c>
      <c r="K1092">
        <f t="shared" ref="K1092" si="1104">-(I1088^2+I1087^2)/I1089^2+4*I1087</f>
        <v>-42.160262624325497</v>
      </c>
      <c r="L1092" s="5"/>
    </row>
    <row r="1093" spans="8:15" x14ac:dyDescent="0.35">
      <c r="H1093" s="4"/>
      <c r="I1093">
        <f t="shared" ref="I1093" si="1105">2*I1087*I1088*I1089^3+4*I1089</f>
        <v>1187.4101983644657</v>
      </c>
      <c r="J1093">
        <f t="shared" ref="J1093" si="1106">I1087^2*I1089^3</f>
        <v>-459.86801905066505</v>
      </c>
      <c r="K1093">
        <f t="shared" ref="K1093" si="1107">3*I1087^2*I1088*I1089^2+4*I1087</f>
        <v>4621.9224596655295</v>
      </c>
      <c r="L1093" s="5"/>
    </row>
    <row r="1094" spans="8:15" x14ac:dyDescent="0.35">
      <c r="H1094" s="4"/>
      <c r="L1094" s="5"/>
    </row>
    <row r="1095" spans="8:15" x14ac:dyDescent="0.35">
      <c r="H1095" s="4" t="s">
        <v>6</v>
      </c>
      <c r="I1095">
        <f t="shared" ref="I1095" si="1108">(I1091*J1092*K1093+I1092*J1093*K1091+J1091*K1092*I1093)-(I1093*J1092*K1091+J1093*K1092*I1091+K1093*I1092*J1091)</f>
        <v>526414.62070310838</v>
      </c>
      <c r="J1095" t="str">
        <f t="shared" ref="J1095" si="1109">IF(I1095&lt;&gt;0,"Continuar", "Agregar otros valores")</f>
        <v>Continuar</v>
      </c>
      <c r="L1095" s="5"/>
    </row>
    <row r="1096" spans="8:15" x14ac:dyDescent="0.35">
      <c r="H1096" s="4"/>
      <c r="L1096" s="5"/>
    </row>
    <row r="1097" spans="8:15" x14ac:dyDescent="0.35">
      <c r="H1097" s="4"/>
      <c r="I1097" cm="1">
        <f t="array" ref="I1097:K1099">MINVERSE(I1091:K1093)</f>
        <v>-9.5966786858593264E-2</v>
      </c>
      <c r="J1097">
        <v>1.2363692239668139E-2</v>
      </c>
      <c r="K1097">
        <v>8.7190467637886151E-4</v>
      </c>
      <c r="L1097" s="5"/>
      <c r="M1097">
        <f t="shared" ref="M1097" si="1110">(J1092*K1093-J1093*K1092)/I1095</f>
        <v>-9.596678685859325E-2</v>
      </c>
      <c r="N1097">
        <f t="shared" ref="N1097" si="1111">(J1091*K1093-J1093*K1091)/I1095</f>
        <v>-1.2363692239668137E-2</v>
      </c>
      <c r="O1097">
        <f t="shared" ref="O1097" si="1112">(J1091*K1092-J1092*K1091)/I1095</f>
        <v>8.7190467637886151E-4</v>
      </c>
    </row>
    <row r="1098" spans="8:15" x14ac:dyDescent="0.35">
      <c r="H1098" s="4" t="s">
        <v>9</v>
      </c>
      <c r="I1098">
        <v>-5.87232252334349E-2</v>
      </c>
      <c r="J1098">
        <v>-8.3924536285770956E-2</v>
      </c>
      <c r="K1098">
        <v>-3.0102503265137386E-4</v>
      </c>
      <c r="L1098" s="5"/>
      <c r="M1098">
        <f t="shared" ref="M1098" si="1113">(I1092*K1093-K1092*I1093)/I1095</f>
        <v>5.8723225233434879E-2</v>
      </c>
      <c r="N1098">
        <f t="shared" ref="N1098" si="1114">(I1091*K1093-I1093*K1091)/I1095</f>
        <v>-8.3924536285770943E-2</v>
      </c>
      <c r="O1098">
        <f t="shared" ref="O1098" si="1115">(I1091*K1092-I1092*K1091)/I1095</f>
        <v>3.010250326513738E-4</v>
      </c>
    </row>
    <row r="1099" spans="8:15" x14ac:dyDescent="0.35">
      <c r="H1099" s="4"/>
      <c r="I1099">
        <v>1.8811870800205702E-2</v>
      </c>
      <c r="J1099">
        <v>-1.1526585521765763E-2</v>
      </c>
      <c r="K1099">
        <v>-3.7590481385218048E-5</v>
      </c>
      <c r="L1099" s="5"/>
      <c r="M1099">
        <f t="shared" ref="M1099" si="1116">(I1092*J1093-I1093*J1092)/I1095</f>
        <v>1.8811870800205698E-2</v>
      </c>
      <c r="N1099">
        <f t="shared" ref="N1099" si="1117">(I1091*J1093-I1093*J1091)/I1095</f>
        <v>1.1526585521765761E-2</v>
      </c>
      <c r="O1099">
        <f t="shared" ref="O1099" si="1118">(I1091*J1092-I1092*J1091)/I1095</f>
        <v>-3.7590481385218048E-5</v>
      </c>
    </row>
    <row r="1100" spans="8:15" x14ac:dyDescent="0.35">
      <c r="H1100" s="4"/>
      <c r="L1100" s="5"/>
    </row>
    <row r="1101" spans="8:15" x14ac:dyDescent="0.35">
      <c r="H1101" s="4" t="s">
        <v>141</v>
      </c>
      <c r="I1101">
        <f t="shared" ref="I1101" si="1119">LN(ABS(2*I1087*I1088^3))-I1088*(I1089^2)+33.9206</f>
        <v>0</v>
      </c>
      <c r="L1101" s="5"/>
    </row>
    <row r="1102" spans="8:15" x14ac:dyDescent="0.35">
      <c r="H1102" s="4" t="s">
        <v>142</v>
      </c>
      <c r="I1102">
        <f t="shared" ref="I1102" si="1120">(I1087^2+I1088^2)/I1089+4*I1087*I1089-85/6</f>
        <v>0</v>
      </c>
      <c r="L1102" s="5"/>
    </row>
    <row r="1103" spans="8:15" x14ac:dyDescent="0.35">
      <c r="H1103" s="4" t="s">
        <v>143</v>
      </c>
      <c r="I1103">
        <f t="shared" ref="I1103" si="1121">I1087^2*I1088*I1089^3+4*I1087*I1089+3552</f>
        <v>0</v>
      </c>
      <c r="L1103" s="5"/>
    </row>
    <row r="1104" spans="8:15" x14ac:dyDescent="0.35">
      <c r="H1104" s="4"/>
      <c r="L1104" s="5"/>
    </row>
    <row r="1105" spans="8:13" x14ac:dyDescent="0.35">
      <c r="H1105" s="4"/>
      <c r="I1105">
        <f t="shared" ref="I1105:I1107" si="1122">I1087</f>
        <v>-6.0300955159643808</v>
      </c>
      <c r="J1105" t="s">
        <v>16</v>
      </c>
      <c r="K1105" cm="1">
        <f t="array" ref="K1105:K1107">MMULT(I1097:K1099,I1101:I1103)</f>
        <v>0</v>
      </c>
      <c r="L1105" s="5"/>
      <c r="M1105">
        <f t="shared" ref="M1105" si="1123">I1097*I1101+J1097*I1102+K1097*I1103</f>
        <v>0</v>
      </c>
    </row>
    <row r="1106" spans="8:13" x14ac:dyDescent="0.35">
      <c r="H1106" s="4"/>
      <c r="I1106">
        <f t="shared" si="1122"/>
        <v>7.8461575132286265</v>
      </c>
      <c r="J1106" t="s">
        <v>16</v>
      </c>
      <c r="K1106">
        <v>0</v>
      </c>
      <c r="L1106" s="5"/>
      <c r="M1106">
        <f t="shared" ref="M1106" si="1124">I1098*I1101+J1098*I1102+K1098* I1103</f>
        <v>0</v>
      </c>
    </row>
    <row r="1107" spans="8:13" x14ac:dyDescent="0.35">
      <c r="H1107" s="4"/>
      <c r="I1107">
        <f t="shared" si="1122"/>
        <v>-2.3298516839062571</v>
      </c>
      <c r="J1107" t="s">
        <v>16</v>
      </c>
      <c r="K1107">
        <v>0</v>
      </c>
      <c r="L1107" s="5"/>
      <c r="M1107">
        <f t="shared" ref="M1107" si="1125">I1099*I1101+J1099*I1102+K1099*I1103</f>
        <v>0</v>
      </c>
    </row>
    <row r="1108" spans="8:13" x14ac:dyDescent="0.35">
      <c r="H1108" s="4"/>
      <c r="L1108" s="5"/>
    </row>
    <row r="1109" spans="8:13" x14ac:dyDescent="0.35">
      <c r="H1109" s="4" t="s">
        <v>99</v>
      </c>
      <c r="I1109">
        <f t="shared" ref="I1109:I1111" si="1126">I1105-K1105</f>
        <v>-6.0300955159643808</v>
      </c>
      <c r="L1109" s="5"/>
    </row>
    <row r="1110" spans="8:13" x14ac:dyDescent="0.35">
      <c r="H1110" s="4" t="s">
        <v>100</v>
      </c>
      <c r="I1110">
        <f t="shared" si="1126"/>
        <v>7.8461575132286265</v>
      </c>
      <c r="L1110" s="5"/>
    </row>
    <row r="1111" spans="8:13" x14ac:dyDescent="0.35">
      <c r="H1111" s="4" t="s">
        <v>101</v>
      </c>
      <c r="I1111">
        <f t="shared" si="1126"/>
        <v>-2.3298516839062571</v>
      </c>
      <c r="L1111" s="5"/>
    </row>
    <row r="1112" spans="8:13" x14ac:dyDescent="0.35">
      <c r="H1112" s="4"/>
      <c r="L1112" s="5"/>
    </row>
    <row r="1113" spans="8:13" x14ac:dyDescent="0.35">
      <c r="H1113" s="4" t="s">
        <v>22</v>
      </c>
      <c r="I1113">
        <f t="shared" ref="I1113:I1115" si="1127">ABS(I1109-I1087)</f>
        <v>0</v>
      </c>
      <c r="L1113" s="5"/>
    </row>
    <row r="1114" spans="8:13" x14ac:dyDescent="0.35">
      <c r="H1114" s="4" t="s">
        <v>24</v>
      </c>
      <c r="I1114">
        <f t="shared" si="1127"/>
        <v>0</v>
      </c>
      <c r="L1114" s="5"/>
    </row>
    <row r="1115" spans="8:13" x14ac:dyDescent="0.35">
      <c r="H1115" s="7" t="s">
        <v>103</v>
      </c>
      <c r="I1115">
        <f t="shared" si="1127"/>
        <v>0</v>
      </c>
      <c r="J1115" s="8" t="s">
        <v>25</v>
      </c>
      <c r="K1115" s="8"/>
      <c r="L1115" s="9">
        <f t="shared" ref="L1115" si="1128">MAX(I1113:I1115)</f>
        <v>0</v>
      </c>
      <c r="M1115" t="str">
        <f t="shared" ref="M1115" si="1129">IF(L1115&gt;$G$6, "Continúa iterando","Listo. Aquí está la solución")</f>
        <v>Listo. Aquí está la solución</v>
      </c>
    </row>
    <row r="1117" spans="8:13" x14ac:dyDescent="0.35">
      <c r="H1117" s="1"/>
      <c r="I1117" s="2" t="s">
        <v>0</v>
      </c>
      <c r="J1117" s="2">
        <f t="shared" ref="J1117" si="1130">J1086+1</f>
        <v>37</v>
      </c>
      <c r="K1117" s="2"/>
      <c r="L1117" s="3"/>
    </row>
    <row r="1118" spans="8:13" x14ac:dyDescent="0.35">
      <c r="H1118" s="4" t="s">
        <v>1</v>
      </c>
      <c r="I1118">
        <f t="shared" ref="I1118:I1120" si="1131">I1109</f>
        <v>-6.0300955159643808</v>
      </c>
      <c r="L1118" s="5"/>
    </row>
    <row r="1119" spans="8:13" x14ac:dyDescent="0.35">
      <c r="H1119" s="4" t="s">
        <v>93</v>
      </c>
      <c r="I1119">
        <f t="shared" si="1131"/>
        <v>7.8461575132286265</v>
      </c>
      <c r="L1119" s="5"/>
    </row>
    <row r="1120" spans="8:13" x14ac:dyDescent="0.35">
      <c r="H1120" s="4" t="s">
        <v>2</v>
      </c>
      <c r="I1120">
        <f t="shared" si="1131"/>
        <v>-2.3298516839062571</v>
      </c>
      <c r="L1120" s="5"/>
    </row>
    <row r="1121" spans="8:15" x14ac:dyDescent="0.35">
      <c r="H1121" s="4"/>
      <c r="L1121" s="5"/>
    </row>
    <row r="1122" spans="8:15" x14ac:dyDescent="0.35">
      <c r="H1122" s="4"/>
      <c r="I1122">
        <f t="shared" ref="I1122" si="1132">1/I1118</f>
        <v>-0.16583485242523097</v>
      </c>
      <c r="J1122">
        <f t="shared" ref="J1122" si="1133">3/I1119-I1120^2</f>
        <v>-5.0458561065254317</v>
      </c>
      <c r="K1122">
        <f t="shared" ref="K1122" si="1134">-2*I1119*I1120</f>
        <v>36.56076658877889</v>
      </c>
      <c r="L1122" s="5"/>
    </row>
    <row r="1123" spans="8:15" x14ac:dyDescent="0.35">
      <c r="H1123" s="4" t="s">
        <v>26</v>
      </c>
      <c r="I1123">
        <f t="shared" ref="I1123" si="1135">(2*I1118/I1120)+4*I1120</f>
        <v>-4.1430295802738764</v>
      </c>
      <c r="J1123">
        <f t="shared" ref="J1123" si="1136">(2*I1119/I1120)</f>
        <v>-6.7353278901201685</v>
      </c>
      <c r="K1123">
        <f t="shared" ref="K1123" si="1137">-(I1119^2+I1118^2)/I1120^2+4*I1118</f>
        <v>-42.160262624325497</v>
      </c>
      <c r="L1123" s="5"/>
    </row>
    <row r="1124" spans="8:15" x14ac:dyDescent="0.35">
      <c r="H1124" s="4"/>
      <c r="I1124">
        <f t="shared" ref="I1124" si="1138">2*I1118*I1119*I1120^3+4*I1120</f>
        <v>1187.4101983644657</v>
      </c>
      <c r="J1124">
        <f t="shared" ref="J1124" si="1139">I1118^2*I1120^3</f>
        <v>-459.86801905066505</v>
      </c>
      <c r="K1124">
        <f t="shared" ref="K1124" si="1140">3*I1118^2*I1119*I1120^2+4*I1118</f>
        <v>4621.9224596655295</v>
      </c>
      <c r="L1124" s="5"/>
    </row>
    <row r="1125" spans="8:15" x14ac:dyDescent="0.35">
      <c r="H1125" s="4"/>
      <c r="L1125" s="5"/>
    </row>
    <row r="1126" spans="8:15" x14ac:dyDescent="0.35">
      <c r="H1126" s="4" t="s">
        <v>6</v>
      </c>
      <c r="I1126">
        <f t="shared" ref="I1126" si="1141">(I1122*J1123*K1124+I1123*J1124*K1122+J1122*K1123*I1124)-(I1124*J1123*K1122+J1124*K1123*I1122+K1124*I1123*J1122)</f>
        <v>526414.62070310838</v>
      </c>
      <c r="J1126" t="str">
        <f t="shared" ref="J1126" si="1142">IF(I1126&lt;&gt;0,"Continuar", "Agregar otros valores")</f>
        <v>Continuar</v>
      </c>
      <c r="L1126" s="5"/>
    </row>
    <row r="1127" spans="8:15" x14ac:dyDescent="0.35">
      <c r="H1127" s="4"/>
      <c r="L1127" s="5"/>
    </row>
    <row r="1128" spans="8:15" x14ac:dyDescent="0.35">
      <c r="H1128" s="4"/>
      <c r="I1128" cm="1">
        <f t="array" ref="I1128:K1130">MINVERSE(I1122:K1124)</f>
        <v>-9.5966786858593264E-2</v>
      </c>
      <c r="J1128">
        <v>1.2363692239668139E-2</v>
      </c>
      <c r="K1128">
        <v>8.7190467637886151E-4</v>
      </c>
      <c r="L1128" s="5"/>
      <c r="M1128">
        <f t="shared" ref="M1128" si="1143">(J1123*K1124-J1124*K1123)/I1126</f>
        <v>-9.596678685859325E-2</v>
      </c>
      <c r="N1128">
        <f t="shared" ref="N1128" si="1144">(J1122*K1124-J1124*K1122)/I1126</f>
        <v>-1.2363692239668137E-2</v>
      </c>
      <c r="O1128">
        <f t="shared" ref="O1128" si="1145">(J1122*K1123-J1123*K1122)/I1126</f>
        <v>8.7190467637886151E-4</v>
      </c>
    </row>
    <row r="1129" spans="8:15" x14ac:dyDescent="0.35">
      <c r="H1129" s="4" t="s">
        <v>9</v>
      </c>
      <c r="I1129">
        <v>-5.87232252334349E-2</v>
      </c>
      <c r="J1129">
        <v>-8.3924536285770956E-2</v>
      </c>
      <c r="K1129">
        <v>-3.0102503265137386E-4</v>
      </c>
      <c r="L1129" s="5"/>
      <c r="M1129">
        <f t="shared" ref="M1129" si="1146">(I1123*K1124-K1123*I1124)/I1126</f>
        <v>5.8723225233434879E-2</v>
      </c>
      <c r="N1129">
        <f t="shared" ref="N1129" si="1147">(I1122*K1124-I1124*K1122)/I1126</f>
        <v>-8.3924536285770943E-2</v>
      </c>
      <c r="O1129">
        <f t="shared" ref="O1129" si="1148">(I1122*K1123-I1123*K1122)/I1126</f>
        <v>3.010250326513738E-4</v>
      </c>
    </row>
    <row r="1130" spans="8:15" x14ac:dyDescent="0.35">
      <c r="H1130" s="4"/>
      <c r="I1130">
        <v>1.8811870800205702E-2</v>
      </c>
      <c r="J1130">
        <v>-1.1526585521765763E-2</v>
      </c>
      <c r="K1130">
        <v>-3.7590481385218048E-5</v>
      </c>
      <c r="L1130" s="5"/>
      <c r="M1130">
        <f t="shared" ref="M1130" si="1149">(I1123*J1124-I1124*J1123)/I1126</f>
        <v>1.8811870800205698E-2</v>
      </c>
      <c r="N1130">
        <f t="shared" ref="N1130" si="1150">(I1122*J1124-I1124*J1122)/I1126</f>
        <v>1.1526585521765761E-2</v>
      </c>
      <c r="O1130">
        <f t="shared" ref="O1130" si="1151">(I1122*J1123-I1123*J1122)/I1126</f>
        <v>-3.7590481385218048E-5</v>
      </c>
    </row>
    <row r="1131" spans="8:15" x14ac:dyDescent="0.35">
      <c r="H1131" s="4"/>
      <c r="L1131" s="5"/>
    </row>
    <row r="1132" spans="8:15" x14ac:dyDescent="0.35">
      <c r="H1132" s="4" t="s">
        <v>144</v>
      </c>
      <c r="I1132">
        <f t="shared" ref="I1132" si="1152">LN(ABS(2*I1118*I1119^3))-I1119*(I1120^2)+33.9206</f>
        <v>0</v>
      </c>
      <c r="L1132" s="5"/>
    </row>
    <row r="1133" spans="8:15" x14ac:dyDescent="0.35">
      <c r="H1133" s="4" t="s">
        <v>145</v>
      </c>
      <c r="I1133">
        <f t="shared" ref="I1133" si="1153">(I1118^2+I1119^2)/I1120+4*I1118*I1120-85/6</f>
        <v>0</v>
      </c>
      <c r="L1133" s="5"/>
    </row>
    <row r="1134" spans="8:15" x14ac:dyDescent="0.35">
      <c r="H1134" s="4" t="s">
        <v>146</v>
      </c>
      <c r="I1134">
        <f t="shared" ref="I1134" si="1154">I1118^2*I1119*I1120^3+4*I1118*I1120+3552</f>
        <v>0</v>
      </c>
      <c r="L1134" s="5"/>
    </row>
    <row r="1135" spans="8:15" x14ac:dyDescent="0.35">
      <c r="H1135" s="4"/>
      <c r="L1135" s="5"/>
    </row>
    <row r="1136" spans="8:15" x14ac:dyDescent="0.35">
      <c r="H1136" s="4"/>
      <c r="I1136">
        <f t="shared" ref="I1136:I1138" si="1155">I1118</f>
        <v>-6.0300955159643808</v>
      </c>
      <c r="J1136" t="s">
        <v>16</v>
      </c>
      <c r="K1136" cm="1">
        <f t="array" ref="K1136:K1138">MMULT(I1128:K1130,I1132:I1134)</f>
        <v>0</v>
      </c>
      <c r="L1136" s="5"/>
      <c r="M1136">
        <f t="shared" ref="M1136" si="1156">I1128*I1132+J1128*I1133+K1128*I1134</f>
        <v>0</v>
      </c>
    </row>
    <row r="1137" spans="8:13" x14ac:dyDescent="0.35">
      <c r="H1137" s="4"/>
      <c r="I1137">
        <f t="shared" si="1155"/>
        <v>7.8461575132286265</v>
      </c>
      <c r="J1137" t="s">
        <v>16</v>
      </c>
      <c r="K1137">
        <v>0</v>
      </c>
      <c r="L1137" s="5"/>
      <c r="M1137">
        <f t="shared" ref="M1137" si="1157">I1129*I1132+J1129*I1133+K1129* I1134</f>
        <v>0</v>
      </c>
    </row>
    <row r="1138" spans="8:13" x14ac:dyDescent="0.35">
      <c r="H1138" s="4"/>
      <c r="I1138">
        <f t="shared" si="1155"/>
        <v>-2.3298516839062571</v>
      </c>
      <c r="J1138" t="s">
        <v>16</v>
      </c>
      <c r="K1138">
        <v>0</v>
      </c>
      <c r="L1138" s="5"/>
      <c r="M1138">
        <f t="shared" ref="M1138" si="1158">I1130*I1132+J1130*I1133+K1130*I1134</f>
        <v>0</v>
      </c>
    </row>
    <row r="1139" spans="8:13" x14ac:dyDescent="0.35">
      <c r="H1139" s="4"/>
      <c r="L1139" s="5"/>
    </row>
    <row r="1140" spans="8:13" x14ac:dyDescent="0.35">
      <c r="H1140" s="4" t="s">
        <v>99</v>
      </c>
      <c r="I1140">
        <f t="shared" ref="I1140:I1142" si="1159">I1136-K1136</f>
        <v>-6.0300955159643808</v>
      </c>
      <c r="L1140" s="5"/>
    </row>
    <row r="1141" spans="8:13" x14ac:dyDescent="0.35">
      <c r="H1141" s="4" t="s">
        <v>100</v>
      </c>
      <c r="I1141">
        <f t="shared" si="1159"/>
        <v>7.8461575132286265</v>
      </c>
      <c r="L1141" s="5"/>
    </row>
    <row r="1142" spans="8:13" x14ac:dyDescent="0.35">
      <c r="H1142" s="4" t="s">
        <v>101</v>
      </c>
      <c r="I1142">
        <f t="shared" si="1159"/>
        <v>-2.3298516839062571</v>
      </c>
      <c r="L1142" s="5"/>
    </row>
    <row r="1143" spans="8:13" x14ac:dyDescent="0.35">
      <c r="H1143" s="4"/>
      <c r="L1143" s="5"/>
    </row>
    <row r="1144" spans="8:13" x14ac:dyDescent="0.35">
      <c r="H1144" s="4" t="s">
        <v>22</v>
      </c>
      <c r="I1144">
        <f t="shared" ref="I1144:I1146" si="1160">ABS(I1140-I1118)</f>
        <v>0</v>
      </c>
      <c r="L1144" s="5"/>
    </row>
    <row r="1145" spans="8:13" x14ac:dyDescent="0.35">
      <c r="H1145" s="4" t="s">
        <v>24</v>
      </c>
      <c r="I1145">
        <f t="shared" si="1160"/>
        <v>0</v>
      </c>
      <c r="L1145" s="5"/>
    </row>
    <row r="1146" spans="8:13" x14ac:dyDescent="0.35">
      <c r="H1146" s="7" t="s">
        <v>103</v>
      </c>
      <c r="I1146">
        <f t="shared" si="1160"/>
        <v>0</v>
      </c>
      <c r="J1146" s="8" t="s">
        <v>25</v>
      </c>
      <c r="K1146" s="8"/>
      <c r="L1146" s="9">
        <f t="shared" ref="L1146" si="1161">MAX(I1144:I1146)</f>
        <v>0</v>
      </c>
      <c r="M1146" t="str">
        <f t="shared" ref="M1146" si="1162">IF(L1146&gt;$G$6, "Continúa iterando","Listo. Aquí está la solución")</f>
        <v>Listo. Aquí está la solución</v>
      </c>
    </row>
    <row r="1148" spans="8:13" x14ac:dyDescent="0.35">
      <c r="H1148" s="1"/>
      <c r="I1148" s="2" t="s">
        <v>0</v>
      </c>
      <c r="J1148" s="2">
        <f t="shared" ref="J1148" si="1163">J1117+1</f>
        <v>38</v>
      </c>
      <c r="K1148" s="2"/>
      <c r="L1148" s="3"/>
    </row>
    <row r="1149" spans="8:13" x14ac:dyDescent="0.35">
      <c r="H1149" s="4" t="s">
        <v>1</v>
      </c>
      <c r="I1149">
        <f t="shared" ref="I1149:I1151" si="1164">I1140</f>
        <v>-6.0300955159643808</v>
      </c>
      <c r="L1149" s="5"/>
    </row>
    <row r="1150" spans="8:13" x14ac:dyDescent="0.35">
      <c r="H1150" s="4" t="s">
        <v>93</v>
      </c>
      <c r="I1150">
        <f t="shared" si="1164"/>
        <v>7.8461575132286265</v>
      </c>
      <c r="L1150" s="5"/>
    </row>
    <row r="1151" spans="8:13" x14ac:dyDescent="0.35">
      <c r="H1151" s="4" t="s">
        <v>2</v>
      </c>
      <c r="I1151">
        <f t="shared" si="1164"/>
        <v>-2.3298516839062571</v>
      </c>
      <c r="L1151" s="5"/>
    </row>
    <row r="1152" spans="8:13" x14ac:dyDescent="0.35">
      <c r="H1152" s="4"/>
      <c r="L1152" s="5"/>
    </row>
    <row r="1153" spans="8:15" x14ac:dyDescent="0.35">
      <c r="H1153" s="4"/>
      <c r="I1153">
        <f t="shared" ref="I1153" si="1165">1/I1149</f>
        <v>-0.16583485242523097</v>
      </c>
      <c r="J1153">
        <f t="shared" ref="J1153" si="1166">3/I1150-I1151^2</f>
        <v>-5.0458561065254317</v>
      </c>
      <c r="K1153">
        <f t="shared" ref="K1153" si="1167">-2*I1150*I1151</f>
        <v>36.56076658877889</v>
      </c>
      <c r="L1153" s="5"/>
    </row>
    <row r="1154" spans="8:15" x14ac:dyDescent="0.35">
      <c r="H1154" s="4" t="s">
        <v>26</v>
      </c>
      <c r="I1154">
        <f t="shared" ref="I1154" si="1168">(2*I1149/I1151)+4*I1151</f>
        <v>-4.1430295802738764</v>
      </c>
      <c r="J1154">
        <f t="shared" ref="J1154" si="1169">(2*I1150/I1151)</f>
        <v>-6.7353278901201685</v>
      </c>
      <c r="K1154">
        <f t="shared" ref="K1154" si="1170">-(I1150^2+I1149^2)/I1151^2+4*I1149</f>
        <v>-42.160262624325497</v>
      </c>
      <c r="L1154" s="5"/>
    </row>
    <row r="1155" spans="8:15" x14ac:dyDescent="0.35">
      <c r="H1155" s="4"/>
      <c r="I1155">
        <f t="shared" ref="I1155" si="1171">2*I1149*I1150*I1151^3+4*I1151</f>
        <v>1187.4101983644657</v>
      </c>
      <c r="J1155">
        <f t="shared" ref="J1155" si="1172">I1149^2*I1151^3</f>
        <v>-459.86801905066505</v>
      </c>
      <c r="K1155">
        <f t="shared" ref="K1155" si="1173">3*I1149^2*I1150*I1151^2+4*I1149</f>
        <v>4621.9224596655295</v>
      </c>
      <c r="L1155" s="5"/>
    </row>
    <row r="1156" spans="8:15" x14ac:dyDescent="0.35">
      <c r="H1156" s="4"/>
      <c r="L1156" s="5"/>
    </row>
    <row r="1157" spans="8:15" x14ac:dyDescent="0.35">
      <c r="H1157" s="4" t="s">
        <v>6</v>
      </c>
      <c r="I1157">
        <f t="shared" ref="I1157" si="1174">(I1153*J1154*K1155+I1154*J1155*K1153+J1153*K1154*I1155)-(I1155*J1154*K1153+J1155*K1154*I1153+K1155*I1154*J1153)</f>
        <v>526414.62070310838</v>
      </c>
      <c r="J1157" t="str">
        <f t="shared" ref="J1157" si="1175">IF(I1157&lt;&gt;0,"Continuar", "Agregar otros valores")</f>
        <v>Continuar</v>
      </c>
      <c r="L1157" s="5"/>
    </row>
    <row r="1158" spans="8:15" x14ac:dyDescent="0.35">
      <c r="H1158" s="4"/>
      <c r="L1158" s="5"/>
    </row>
    <row r="1159" spans="8:15" x14ac:dyDescent="0.35">
      <c r="H1159" s="4"/>
      <c r="I1159" cm="1">
        <f t="array" ref="I1159:K1161">MINVERSE(I1153:K1155)</f>
        <v>-9.5966786858593264E-2</v>
      </c>
      <c r="J1159">
        <v>1.2363692239668139E-2</v>
      </c>
      <c r="K1159">
        <v>8.7190467637886151E-4</v>
      </c>
      <c r="L1159" s="5"/>
      <c r="M1159">
        <f t="shared" ref="M1159" si="1176">(J1154*K1155-J1155*K1154)/I1157</f>
        <v>-9.596678685859325E-2</v>
      </c>
      <c r="N1159">
        <f t="shared" ref="N1159" si="1177">(J1153*K1155-J1155*K1153)/I1157</f>
        <v>-1.2363692239668137E-2</v>
      </c>
      <c r="O1159">
        <f t="shared" ref="O1159" si="1178">(J1153*K1154-J1154*K1153)/I1157</f>
        <v>8.7190467637886151E-4</v>
      </c>
    </row>
    <row r="1160" spans="8:15" x14ac:dyDescent="0.35">
      <c r="H1160" s="4" t="s">
        <v>9</v>
      </c>
      <c r="I1160">
        <v>-5.87232252334349E-2</v>
      </c>
      <c r="J1160">
        <v>-8.3924536285770956E-2</v>
      </c>
      <c r="K1160">
        <v>-3.0102503265137386E-4</v>
      </c>
      <c r="L1160" s="5"/>
      <c r="M1160">
        <f t="shared" ref="M1160" si="1179">(I1154*K1155-K1154*I1155)/I1157</f>
        <v>5.8723225233434879E-2</v>
      </c>
      <c r="N1160">
        <f t="shared" ref="N1160" si="1180">(I1153*K1155-I1155*K1153)/I1157</f>
        <v>-8.3924536285770943E-2</v>
      </c>
      <c r="O1160">
        <f t="shared" ref="O1160" si="1181">(I1153*K1154-I1154*K1153)/I1157</f>
        <v>3.010250326513738E-4</v>
      </c>
    </row>
    <row r="1161" spans="8:15" x14ac:dyDescent="0.35">
      <c r="H1161" s="4"/>
      <c r="I1161">
        <v>1.8811870800205702E-2</v>
      </c>
      <c r="J1161">
        <v>-1.1526585521765763E-2</v>
      </c>
      <c r="K1161">
        <v>-3.7590481385218048E-5</v>
      </c>
      <c r="L1161" s="5"/>
      <c r="M1161">
        <f t="shared" ref="M1161" si="1182">(I1154*J1155-I1155*J1154)/I1157</f>
        <v>1.8811870800205698E-2</v>
      </c>
      <c r="N1161">
        <f t="shared" ref="N1161" si="1183">(I1153*J1155-I1155*J1153)/I1157</f>
        <v>1.1526585521765761E-2</v>
      </c>
      <c r="O1161">
        <f t="shared" ref="O1161" si="1184">(I1153*J1154-I1154*J1153)/I1157</f>
        <v>-3.7590481385218048E-5</v>
      </c>
    </row>
    <row r="1162" spans="8:15" x14ac:dyDescent="0.35">
      <c r="H1162" s="4"/>
      <c r="L1162" s="5"/>
    </row>
    <row r="1163" spans="8:15" x14ac:dyDescent="0.35">
      <c r="H1163" s="4" t="s">
        <v>147</v>
      </c>
      <c r="I1163">
        <f t="shared" ref="I1163" si="1185">LN(ABS(2*I1149*I1150^3))-I1150*(I1151^2)+33.9206</f>
        <v>0</v>
      </c>
      <c r="L1163" s="5"/>
    </row>
    <row r="1164" spans="8:15" x14ac:dyDescent="0.35">
      <c r="H1164" s="4" t="s">
        <v>148</v>
      </c>
      <c r="I1164">
        <f t="shared" ref="I1164" si="1186">(I1149^2+I1150^2)/I1151+4*I1149*I1151-85/6</f>
        <v>0</v>
      </c>
      <c r="L1164" s="5"/>
    </row>
    <row r="1165" spans="8:15" x14ac:dyDescent="0.35">
      <c r="H1165" s="4" t="s">
        <v>149</v>
      </c>
      <c r="I1165">
        <f t="shared" ref="I1165" si="1187">I1149^2*I1150*I1151^3+4*I1149*I1151+3552</f>
        <v>0</v>
      </c>
      <c r="L1165" s="5"/>
    </row>
    <row r="1166" spans="8:15" x14ac:dyDescent="0.35">
      <c r="H1166" s="4"/>
      <c r="L1166" s="5"/>
    </row>
    <row r="1167" spans="8:15" x14ac:dyDescent="0.35">
      <c r="H1167" s="4"/>
      <c r="I1167">
        <f t="shared" ref="I1167:I1169" si="1188">I1149</f>
        <v>-6.0300955159643808</v>
      </c>
      <c r="J1167" t="s">
        <v>16</v>
      </c>
      <c r="K1167" cm="1">
        <f t="array" ref="K1167:K1169">MMULT(I1159:K1161,I1163:I1165)</f>
        <v>0</v>
      </c>
      <c r="L1167" s="5"/>
      <c r="M1167">
        <f t="shared" ref="M1167" si="1189">I1159*I1163+J1159*I1164+K1159*I1165</f>
        <v>0</v>
      </c>
    </row>
    <row r="1168" spans="8:15" x14ac:dyDescent="0.35">
      <c r="H1168" s="4"/>
      <c r="I1168">
        <f t="shared" si="1188"/>
        <v>7.8461575132286265</v>
      </c>
      <c r="J1168" t="s">
        <v>16</v>
      </c>
      <c r="K1168">
        <v>0</v>
      </c>
      <c r="L1168" s="5"/>
      <c r="M1168">
        <f t="shared" ref="M1168" si="1190">I1160*I1163+J1160*I1164+K1160* I1165</f>
        <v>0</v>
      </c>
    </row>
    <row r="1169" spans="8:13" x14ac:dyDescent="0.35">
      <c r="H1169" s="4"/>
      <c r="I1169">
        <f t="shared" si="1188"/>
        <v>-2.3298516839062571</v>
      </c>
      <c r="J1169" t="s">
        <v>16</v>
      </c>
      <c r="K1169">
        <v>0</v>
      </c>
      <c r="L1169" s="5"/>
      <c r="M1169">
        <f t="shared" ref="M1169" si="1191">I1161*I1163+J1161*I1164+K1161*I1165</f>
        <v>0</v>
      </c>
    </row>
    <row r="1170" spans="8:13" x14ac:dyDescent="0.35">
      <c r="H1170" s="4"/>
      <c r="L1170" s="5"/>
    </row>
    <row r="1171" spans="8:13" x14ac:dyDescent="0.35">
      <c r="H1171" s="4" t="s">
        <v>99</v>
      </c>
      <c r="I1171">
        <f t="shared" ref="I1171:I1173" si="1192">I1167-K1167</f>
        <v>-6.0300955159643808</v>
      </c>
      <c r="L1171" s="5"/>
    </row>
    <row r="1172" spans="8:13" x14ac:dyDescent="0.35">
      <c r="H1172" s="4" t="s">
        <v>100</v>
      </c>
      <c r="I1172">
        <f t="shared" si="1192"/>
        <v>7.8461575132286265</v>
      </c>
      <c r="L1172" s="5"/>
    </row>
    <row r="1173" spans="8:13" x14ac:dyDescent="0.35">
      <c r="H1173" s="4" t="s">
        <v>101</v>
      </c>
      <c r="I1173">
        <f t="shared" si="1192"/>
        <v>-2.3298516839062571</v>
      </c>
      <c r="L1173" s="5"/>
    </row>
    <row r="1174" spans="8:13" x14ac:dyDescent="0.35">
      <c r="H1174" s="4"/>
      <c r="L1174" s="5"/>
    </row>
    <row r="1175" spans="8:13" x14ac:dyDescent="0.35">
      <c r="H1175" s="4" t="s">
        <v>22</v>
      </c>
      <c r="I1175">
        <f t="shared" ref="I1175:I1177" si="1193">ABS(I1171-I1149)</f>
        <v>0</v>
      </c>
      <c r="L1175" s="5"/>
    </row>
    <row r="1176" spans="8:13" x14ac:dyDescent="0.35">
      <c r="H1176" s="4" t="s">
        <v>24</v>
      </c>
      <c r="I1176">
        <f t="shared" si="1193"/>
        <v>0</v>
      </c>
      <c r="L1176" s="5"/>
    </row>
    <row r="1177" spans="8:13" x14ac:dyDescent="0.35">
      <c r="H1177" s="7" t="s">
        <v>103</v>
      </c>
      <c r="I1177">
        <f t="shared" si="1193"/>
        <v>0</v>
      </c>
      <c r="J1177" s="8" t="s">
        <v>25</v>
      </c>
      <c r="K1177" s="8"/>
      <c r="L1177" s="9">
        <f t="shared" ref="L1177" si="1194">MAX(I1175:I1177)</f>
        <v>0</v>
      </c>
      <c r="M1177" t="str">
        <f t="shared" ref="M1177" si="1195">IF(L1177&gt;$G$6, "Continúa iterando","Listo. Aquí está la solución")</f>
        <v>Listo. Aquí está la solución</v>
      </c>
    </row>
    <row r="1179" spans="8:13" x14ac:dyDescent="0.35">
      <c r="H1179" s="1"/>
      <c r="I1179" s="2" t="s">
        <v>0</v>
      </c>
      <c r="J1179" s="2">
        <f t="shared" ref="J1179" si="1196">J1148+1</f>
        <v>39</v>
      </c>
      <c r="K1179" s="2"/>
      <c r="L1179" s="3"/>
    </row>
    <row r="1180" spans="8:13" x14ac:dyDescent="0.35">
      <c r="H1180" s="4" t="s">
        <v>1</v>
      </c>
      <c r="I1180">
        <f t="shared" ref="I1180:I1182" si="1197">I1171</f>
        <v>-6.0300955159643808</v>
      </c>
      <c r="L1180" s="5"/>
    </row>
    <row r="1181" spans="8:13" x14ac:dyDescent="0.35">
      <c r="H1181" s="4" t="s">
        <v>93</v>
      </c>
      <c r="I1181">
        <f t="shared" si="1197"/>
        <v>7.8461575132286265</v>
      </c>
      <c r="L1181" s="5"/>
    </row>
    <row r="1182" spans="8:13" x14ac:dyDescent="0.35">
      <c r="H1182" s="4" t="s">
        <v>2</v>
      </c>
      <c r="I1182">
        <f t="shared" si="1197"/>
        <v>-2.3298516839062571</v>
      </c>
      <c r="L1182" s="5"/>
    </row>
    <row r="1183" spans="8:13" x14ac:dyDescent="0.35">
      <c r="H1183" s="4"/>
      <c r="L1183" s="5"/>
    </row>
    <row r="1184" spans="8:13" x14ac:dyDescent="0.35">
      <c r="H1184" s="4"/>
      <c r="I1184">
        <f t="shared" ref="I1184" si="1198">1/I1180</f>
        <v>-0.16583485242523097</v>
      </c>
      <c r="J1184">
        <f t="shared" ref="J1184" si="1199">3/I1181-I1182^2</f>
        <v>-5.0458561065254317</v>
      </c>
      <c r="K1184">
        <f t="shared" ref="K1184" si="1200">-2*I1181*I1182</f>
        <v>36.56076658877889</v>
      </c>
      <c r="L1184" s="5"/>
    </row>
    <row r="1185" spans="8:15" x14ac:dyDescent="0.35">
      <c r="H1185" s="4" t="s">
        <v>26</v>
      </c>
      <c r="I1185">
        <f t="shared" ref="I1185" si="1201">(2*I1180/I1182)+4*I1182</f>
        <v>-4.1430295802738764</v>
      </c>
      <c r="J1185">
        <f t="shared" ref="J1185" si="1202">(2*I1181/I1182)</f>
        <v>-6.7353278901201685</v>
      </c>
      <c r="K1185">
        <f t="shared" ref="K1185" si="1203">-(I1181^2+I1180^2)/I1182^2+4*I1180</f>
        <v>-42.160262624325497</v>
      </c>
      <c r="L1185" s="5"/>
    </row>
    <row r="1186" spans="8:15" x14ac:dyDescent="0.35">
      <c r="H1186" s="4"/>
      <c r="I1186">
        <f t="shared" ref="I1186" si="1204">2*I1180*I1181*I1182^3+4*I1182</f>
        <v>1187.4101983644657</v>
      </c>
      <c r="J1186">
        <f t="shared" ref="J1186" si="1205">I1180^2*I1182^3</f>
        <v>-459.86801905066505</v>
      </c>
      <c r="K1186">
        <f t="shared" ref="K1186" si="1206">3*I1180^2*I1181*I1182^2+4*I1180</f>
        <v>4621.9224596655295</v>
      </c>
      <c r="L1186" s="5"/>
    </row>
    <row r="1187" spans="8:15" x14ac:dyDescent="0.35">
      <c r="H1187" s="4"/>
      <c r="L1187" s="5"/>
    </row>
    <row r="1188" spans="8:15" x14ac:dyDescent="0.35">
      <c r="H1188" s="4" t="s">
        <v>6</v>
      </c>
      <c r="I1188">
        <f t="shared" ref="I1188" si="1207">(I1184*J1185*K1186+I1185*J1186*K1184+J1184*K1185*I1186)-(I1186*J1185*K1184+J1186*K1185*I1184+K1186*I1185*J1184)</f>
        <v>526414.62070310838</v>
      </c>
      <c r="J1188" t="str">
        <f t="shared" ref="J1188" si="1208">IF(I1188&lt;&gt;0,"Continuar", "Agregar otros valores")</f>
        <v>Continuar</v>
      </c>
      <c r="L1188" s="5"/>
    </row>
    <row r="1189" spans="8:15" x14ac:dyDescent="0.35">
      <c r="H1189" s="4"/>
      <c r="L1189" s="5"/>
    </row>
    <row r="1190" spans="8:15" x14ac:dyDescent="0.35">
      <c r="H1190" s="4"/>
      <c r="I1190" cm="1">
        <f t="array" ref="I1190:K1192">MINVERSE(I1184:K1186)</f>
        <v>-9.5966786858593264E-2</v>
      </c>
      <c r="J1190">
        <v>1.2363692239668139E-2</v>
      </c>
      <c r="K1190">
        <v>8.7190467637886151E-4</v>
      </c>
      <c r="L1190" s="5"/>
      <c r="M1190">
        <f t="shared" ref="M1190" si="1209">(J1185*K1186-J1186*K1185)/I1188</f>
        <v>-9.596678685859325E-2</v>
      </c>
      <c r="N1190">
        <f t="shared" ref="N1190" si="1210">(J1184*K1186-J1186*K1184)/I1188</f>
        <v>-1.2363692239668137E-2</v>
      </c>
      <c r="O1190">
        <f t="shared" ref="O1190" si="1211">(J1184*K1185-J1185*K1184)/I1188</f>
        <v>8.7190467637886151E-4</v>
      </c>
    </row>
    <row r="1191" spans="8:15" x14ac:dyDescent="0.35">
      <c r="H1191" s="4" t="s">
        <v>9</v>
      </c>
      <c r="I1191">
        <v>-5.87232252334349E-2</v>
      </c>
      <c r="J1191">
        <v>-8.3924536285770956E-2</v>
      </c>
      <c r="K1191">
        <v>-3.0102503265137386E-4</v>
      </c>
      <c r="L1191" s="5"/>
      <c r="M1191">
        <f t="shared" ref="M1191" si="1212">(I1185*K1186-K1185*I1186)/I1188</f>
        <v>5.8723225233434879E-2</v>
      </c>
      <c r="N1191">
        <f t="shared" ref="N1191" si="1213">(I1184*K1186-I1186*K1184)/I1188</f>
        <v>-8.3924536285770943E-2</v>
      </c>
      <c r="O1191">
        <f t="shared" ref="O1191" si="1214">(I1184*K1185-I1185*K1184)/I1188</f>
        <v>3.010250326513738E-4</v>
      </c>
    </row>
    <row r="1192" spans="8:15" x14ac:dyDescent="0.35">
      <c r="H1192" s="4"/>
      <c r="I1192">
        <v>1.8811870800205702E-2</v>
      </c>
      <c r="J1192">
        <v>-1.1526585521765763E-2</v>
      </c>
      <c r="K1192">
        <v>-3.7590481385218048E-5</v>
      </c>
      <c r="L1192" s="5"/>
      <c r="M1192">
        <f t="shared" ref="M1192" si="1215">(I1185*J1186-I1186*J1185)/I1188</f>
        <v>1.8811870800205698E-2</v>
      </c>
      <c r="N1192">
        <f t="shared" ref="N1192" si="1216">(I1184*J1186-I1186*J1184)/I1188</f>
        <v>1.1526585521765761E-2</v>
      </c>
      <c r="O1192">
        <f t="shared" ref="O1192" si="1217">(I1184*J1185-I1185*J1184)/I1188</f>
        <v>-3.7590481385218048E-5</v>
      </c>
    </row>
    <row r="1193" spans="8:15" x14ac:dyDescent="0.35">
      <c r="H1193" s="4"/>
      <c r="L1193" s="5"/>
    </row>
    <row r="1194" spans="8:15" x14ac:dyDescent="0.35">
      <c r="H1194" s="4" t="s">
        <v>150</v>
      </c>
      <c r="I1194">
        <f t="shared" ref="I1194" si="1218">LN(ABS(2*I1180*I1181^3))-I1181*(I1182^2)+33.9206</f>
        <v>0</v>
      </c>
      <c r="L1194" s="5"/>
    </row>
    <row r="1195" spans="8:15" x14ac:dyDescent="0.35">
      <c r="H1195" s="4" t="s">
        <v>151</v>
      </c>
      <c r="I1195">
        <f t="shared" ref="I1195" si="1219">(I1180^2+I1181^2)/I1182+4*I1180*I1182-85/6</f>
        <v>0</v>
      </c>
      <c r="L1195" s="5"/>
    </row>
    <row r="1196" spans="8:15" x14ac:dyDescent="0.35">
      <c r="H1196" s="4" t="s">
        <v>152</v>
      </c>
      <c r="I1196">
        <f t="shared" ref="I1196" si="1220">I1180^2*I1181*I1182^3+4*I1180*I1182+3552</f>
        <v>0</v>
      </c>
      <c r="L1196" s="5"/>
    </row>
    <row r="1197" spans="8:15" x14ac:dyDescent="0.35">
      <c r="H1197" s="4"/>
      <c r="L1197" s="5"/>
    </row>
    <row r="1198" spans="8:15" x14ac:dyDescent="0.35">
      <c r="H1198" s="4"/>
      <c r="I1198">
        <f t="shared" ref="I1198:I1200" si="1221">I1180</f>
        <v>-6.0300955159643808</v>
      </c>
      <c r="J1198" t="s">
        <v>16</v>
      </c>
      <c r="K1198" cm="1">
        <f t="array" ref="K1198:K1200">MMULT(I1190:K1192,I1194:I1196)</f>
        <v>0</v>
      </c>
      <c r="L1198" s="5"/>
      <c r="M1198">
        <f t="shared" ref="M1198" si="1222">I1190*I1194+J1190*I1195+K1190*I1196</f>
        <v>0</v>
      </c>
    </row>
    <row r="1199" spans="8:15" x14ac:dyDescent="0.35">
      <c r="H1199" s="4"/>
      <c r="I1199">
        <f t="shared" si="1221"/>
        <v>7.8461575132286265</v>
      </c>
      <c r="J1199" t="s">
        <v>16</v>
      </c>
      <c r="K1199">
        <v>0</v>
      </c>
      <c r="L1199" s="5"/>
      <c r="M1199">
        <f t="shared" ref="M1199" si="1223">I1191*I1194+J1191*I1195+K1191* I1196</f>
        <v>0</v>
      </c>
    </row>
    <row r="1200" spans="8:15" x14ac:dyDescent="0.35">
      <c r="H1200" s="4"/>
      <c r="I1200">
        <f t="shared" si="1221"/>
        <v>-2.3298516839062571</v>
      </c>
      <c r="J1200" t="s">
        <v>16</v>
      </c>
      <c r="K1200">
        <v>0</v>
      </c>
      <c r="L1200" s="5"/>
      <c r="M1200">
        <f t="shared" ref="M1200" si="1224">I1192*I1194+J1192*I1195+K1192*I1196</f>
        <v>0</v>
      </c>
    </row>
    <row r="1201" spans="8:13" x14ac:dyDescent="0.35">
      <c r="H1201" s="4"/>
      <c r="L1201" s="5"/>
    </row>
    <row r="1202" spans="8:13" x14ac:dyDescent="0.35">
      <c r="H1202" s="4" t="s">
        <v>99</v>
      </c>
      <c r="I1202">
        <f t="shared" ref="I1202:I1204" si="1225">I1198-K1198</f>
        <v>-6.0300955159643808</v>
      </c>
      <c r="L1202" s="5"/>
    </row>
    <row r="1203" spans="8:13" x14ac:dyDescent="0.35">
      <c r="H1203" s="4" t="s">
        <v>100</v>
      </c>
      <c r="I1203">
        <f t="shared" si="1225"/>
        <v>7.8461575132286265</v>
      </c>
      <c r="L1203" s="5"/>
    </row>
    <row r="1204" spans="8:13" x14ac:dyDescent="0.35">
      <c r="H1204" s="4" t="s">
        <v>101</v>
      </c>
      <c r="I1204">
        <f t="shared" si="1225"/>
        <v>-2.3298516839062571</v>
      </c>
      <c r="L1204" s="5"/>
    </row>
    <row r="1205" spans="8:13" x14ac:dyDescent="0.35">
      <c r="H1205" s="4"/>
      <c r="L1205" s="5"/>
    </row>
    <row r="1206" spans="8:13" x14ac:dyDescent="0.35">
      <c r="H1206" s="4" t="s">
        <v>22</v>
      </c>
      <c r="I1206">
        <f t="shared" ref="I1206:I1208" si="1226">ABS(I1202-I1180)</f>
        <v>0</v>
      </c>
      <c r="L1206" s="5"/>
    </row>
    <row r="1207" spans="8:13" x14ac:dyDescent="0.35">
      <c r="H1207" s="4" t="s">
        <v>24</v>
      </c>
      <c r="I1207">
        <f t="shared" si="1226"/>
        <v>0</v>
      </c>
      <c r="L1207" s="5"/>
    </row>
    <row r="1208" spans="8:13" x14ac:dyDescent="0.35">
      <c r="H1208" s="7" t="s">
        <v>103</v>
      </c>
      <c r="I1208">
        <f t="shared" si="1226"/>
        <v>0</v>
      </c>
      <c r="J1208" s="8" t="s">
        <v>25</v>
      </c>
      <c r="K1208" s="8"/>
      <c r="L1208" s="9">
        <f t="shared" ref="L1208" si="1227">MAX(I1206:I1208)</f>
        <v>0</v>
      </c>
      <c r="M1208" t="str">
        <f t="shared" ref="M1208" si="1228">IF(L1208&gt;$G$6, "Continúa iterando","Listo. Aquí está la solución")</f>
        <v>Listo. Aquí está la solución</v>
      </c>
    </row>
    <row r="1210" spans="8:13" x14ac:dyDescent="0.35">
      <c r="H1210" s="1"/>
      <c r="I1210" s="2" t="s">
        <v>0</v>
      </c>
      <c r="J1210" s="2">
        <f t="shared" ref="J1210" si="1229">J1179+1</f>
        <v>40</v>
      </c>
      <c r="K1210" s="2"/>
      <c r="L1210" s="3"/>
    </row>
    <row r="1211" spans="8:13" x14ac:dyDescent="0.35">
      <c r="H1211" s="4" t="s">
        <v>1</v>
      </c>
      <c r="I1211">
        <f t="shared" ref="I1211:I1213" si="1230">I1202</f>
        <v>-6.0300955159643808</v>
      </c>
      <c r="L1211" s="5"/>
    </row>
    <row r="1212" spans="8:13" x14ac:dyDescent="0.35">
      <c r="H1212" s="4" t="s">
        <v>93</v>
      </c>
      <c r="I1212">
        <f t="shared" si="1230"/>
        <v>7.8461575132286265</v>
      </c>
      <c r="L1212" s="5"/>
    </row>
    <row r="1213" spans="8:13" x14ac:dyDescent="0.35">
      <c r="H1213" s="4" t="s">
        <v>2</v>
      </c>
      <c r="I1213">
        <f t="shared" si="1230"/>
        <v>-2.3298516839062571</v>
      </c>
      <c r="L1213" s="5"/>
    </row>
    <row r="1214" spans="8:13" x14ac:dyDescent="0.35">
      <c r="H1214" s="4"/>
      <c r="L1214" s="5"/>
    </row>
    <row r="1215" spans="8:13" x14ac:dyDescent="0.35">
      <c r="H1215" s="4"/>
      <c r="I1215">
        <f t="shared" ref="I1215" si="1231">1/I1211</f>
        <v>-0.16583485242523097</v>
      </c>
      <c r="J1215">
        <f t="shared" ref="J1215" si="1232">3/I1212-I1213^2</f>
        <v>-5.0458561065254317</v>
      </c>
      <c r="K1215">
        <f t="shared" ref="K1215" si="1233">-2*I1212*I1213</f>
        <v>36.56076658877889</v>
      </c>
      <c r="L1215" s="5"/>
    </row>
    <row r="1216" spans="8:13" x14ac:dyDescent="0.35">
      <c r="H1216" s="4" t="s">
        <v>26</v>
      </c>
      <c r="I1216">
        <f t="shared" ref="I1216" si="1234">(2*I1211/I1213)+4*I1213</f>
        <v>-4.1430295802738764</v>
      </c>
      <c r="J1216">
        <f t="shared" ref="J1216" si="1235">(2*I1212/I1213)</f>
        <v>-6.7353278901201685</v>
      </c>
      <c r="K1216">
        <f t="shared" ref="K1216" si="1236">-(I1212^2+I1211^2)/I1213^2+4*I1211</f>
        <v>-42.160262624325497</v>
      </c>
      <c r="L1216" s="5"/>
    </row>
    <row r="1217" spans="8:15" x14ac:dyDescent="0.35">
      <c r="H1217" s="4"/>
      <c r="I1217">
        <f t="shared" ref="I1217" si="1237">2*I1211*I1212*I1213^3+4*I1213</f>
        <v>1187.4101983644657</v>
      </c>
      <c r="J1217">
        <f t="shared" ref="J1217" si="1238">I1211^2*I1213^3</f>
        <v>-459.86801905066505</v>
      </c>
      <c r="K1217">
        <f t="shared" ref="K1217" si="1239">3*I1211^2*I1212*I1213^2+4*I1211</f>
        <v>4621.9224596655295</v>
      </c>
      <c r="L1217" s="5"/>
    </row>
    <row r="1218" spans="8:15" x14ac:dyDescent="0.35">
      <c r="H1218" s="4"/>
      <c r="L1218" s="5"/>
    </row>
    <row r="1219" spans="8:15" x14ac:dyDescent="0.35">
      <c r="H1219" s="4" t="s">
        <v>6</v>
      </c>
      <c r="I1219">
        <f t="shared" ref="I1219" si="1240">(I1215*J1216*K1217+I1216*J1217*K1215+J1215*K1216*I1217)-(I1217*J1216*K1215+J1217*K1216*I1215+K1217*I1216*J1215)</f>
        <v>526414.62070310838</v>
      </c>
      <c r="J1219" t="str">
        <f t="shared" ref="J1219" si="1241">IF(I1219&lt;&gt;0,"Continuar", "Agregar otros valores")</f>
        <v>Continuar</v>
      </c>
      <c r="L1219" s="5"/>
    </row>
    <row r="1220" spans="8:15" x14ac:dyDescent="0.35">
      <c r="H1220" s="4"/>
      <c r="L1220" s="5"/>
    </row>
    <row r="1221" spans="8:15" x14ac:dyDescent="0.35">
      <c r="H1221" s="4"/>
      <c r="I1221" cm="1">
        <f t="array" ref="I1221:K1223">MINVERSE(I1215:K1217)</f>
        <v>-9.5966786858593264E-2</v>
      </c>
      <c r="J1221">
        <v>1.2363692239668139E-2</v>
      </c>
      <c r="K1221">
        <v>8.7190467637886151E-4</v>
      </c>
      <c r="L1221" s="5"/>
      <c r="M1221">
        <f t="shared" ref="M1221" si="1242">(J1216*K1217-J1217*K1216)/I1219</f>
        <v>-9.596678685859325E-2</v>
      </c>
      <c r="N1221">
        <f t="shared" ref="N1221" si="1243">(J1215*K1217-J1217*K1215)/I1219</f>
        <v>-1.2363692239668137E-2</v>
      </c>
      <c r="O1221">
        <f t="shared" ref="O1221" si="1244">(J1215*K1216-J1216*K1215)/I1219</f>
        <v>8.7190467637886151E-4</v>
      </c>
    </row>
    <row r="1222" spans="8:15" x14ac:dyDescent="0.35">
      <c r="H1222" s="4" t="s">
        <v>9</v>
      </c>
      <c r="I1222">
        <v>-5.87232252334349E-2</v>
      </c>
      <c r="J1222">
        <v>-8.3924536285770956E-2</v>
      </c>
      <c r="K1222">
        <v>-3.0102503265137386E-4</v>
      </c>
      <c r="L1222" s="5"/>
      <c r="M1222">
        <f t="shared" ref="M1222" si="1245">(I1216*K1217-K1216*I1217)/I1219</f>
        <v>5.8723225233434879E-2</v>
      </c>
      <c r="N1222">
        <f t="shared" ref="N1222" si="1246">(I1215*K1217-I1217*K1215)/I1219</f>
        <v>-8.3924536285770943E-2</v>
      </c>
      <c r="O1222">
        <f t="shared" ref="O1222" si="1247">(I1215*K1216-I1216*K1215)/I1219</f>
        <v>3.010250326513738E-4</v>
      </c>
    </row>
    <row r="1223" spans="8:15" x14ac:dyDescent="0.35">
      <c r="H1223" s="4"/>
      <c r="I1223">
        <v>1.8811870800205702E-2</v>
      </c>
      <c r="J1223">
        <v>-1.1526585521765763E-2</v>
      </c>
      <c r="K1223">
        <v>-3.7590481385218048E-5</v>
      </c>
      <c r="L1223" s="5"/>
      <c r="M1223">
        <f t="shared" ref="M1223" si="1248">(I1216*J1217-I1217*J1216)/I1219</f>
        <v>1.8811870800205698E-2</v>
      </c>
      <c r="N1223">
        <f t="shared" ref="N1223" si="1249">(I1215*J1217-I1217*J1215)/I1219</f>
        <v>1.1526585521765761E-2</v>
      </c>
      <c r="O1223">
        <f t="shared" ref="O1223" si="1250">(I1215*J1216-I1216*J1215)/I1219</f>
        <v>-3.7590481385218048E-5</v>
      </c>
    </row>
    <row r="1224" spans="8:15" x14ac:dyDescent="0.35">
      <c r="H1224" s="4"/>
      <c r="L1224" s="5"/>
    </row>
    <row r="1225" spans="8:15" x14ac:dyDescent="0.35">
      <c r="H1225" s="4" t="s">
        <v>153</v>
      </c>
      <c r="I1225">
        <f t="shared" ref="I1225" si="1251">LN(ABS(2*I1211*I1212^3))-I1212*(I1213^2)+33.9206</f>
        <v>0</v>
      </c>
      <c r="L1225" s="5"/>
    </row>
    <row r="1226" spans="8:15" x14ac:dyDescent="0.35">
      <c r="H1226" s="4" t="s">
        <v>154</v>
      </c>
      <c r="I1226">
        <f t="shared" ref="I1226" si="1252">(I1211^2+I1212^2)/I1213+4*I1211*I1213-85/6</f>
        <v>0</v>
      </c>
      <c r="L1226" s="5"/>
    </row>
    <row r="1227" spans="8:15" x14ac:dyDescent="0.35">
      <c r="H1227" s="4" t="s">
        <v>155</v>
      </c>
      <c r="I1227">
        <f t="shared" ref="I1227" si="1253">I1211^2*I1212*I1213^3+4*I1211*I1213+3552</f>
        <v>0</v>
      </c>
      <c r="L1227" s="5"/>
    </row>
    <row r="1228" spans="8:15" x14ac:dyDescent="0.35">
      <c r="H1228" s="4"/>
      <c r="L1228" s="5"/>
    </row>
    <row r="1229" spans="8:15" x14ac:dyDescent="0.35">
      <c r="H1229" s="4"/>
      <c r="I1229">
        <f t="shared" ref="I1229:I1231" si="1254">I1211</f>
        <v>-6.0300955159643808</v>
      </c>
      <c r="J1229" t="s">
        <v>16</v>
      </c>
      <c r="K1229" cm="1">
        <f t="array" ref="K1229:K1231">MMULT(I1221:K1223,I1225:I1227)</f>
        <v>0</v>
      </c>
      <c r="L1229" s="5"/>
      <c r="M1229">
        <f t="shared" ref="M1229" si="1255">I1221*I1225+J1221*I1226+K1221*I1227</f>
        <v>0</v>
      </c>
    </row>
    <row r="1230" spans="8:15" x14ac:dyDescent="0.35">
      <c r="H1230" s="4"/>
      <c r="I1230">
        <f t="shared" si="1254"/>
        <v>7.8461575132286265</v>
      </c>
      <c r="J1230" t="s">
        <v>16</v>
      </c>
      <c r="K1230">
        <v>0</v>
      </c>
      <c r="L1230" s="5"/>
      <c r="M1230">
        <f t="shared" ref="M1230" si="1256">I1222*I1225+J1222*I1226+K1222* I1227</f>
        <v>0</v>
      </c>
    </row>
    <row r="1231" spans="8:15" x14ac:dyDescent="0.35">
      <c r="H1231" s="4"/>
      <c r="I1231">
        <f t="shared" si="1254"/>
        <v>-2.3298516839062571</v>
      </c>
      <c r="J1231" t="s">
        <v>16</v>
      </c>
      <c r="K1231">
        <v>0</v>
      </c>
      <c r="L1231" s="5"/>
      <c r="M1231">
        <f t="shared" ref="M1231" si="1257">I1223*I1225+J1223*I1226+K1223*I1227</f>
        <v>0</v>
      </c>
    </row>
    <row r="1232" spans="8:15" x14ac:dyDescent="0.35">
      <c r="H1232" s="4"/>
      <c r="L1232" s="5"/>
    </row>
    <row r="1233" spans="8:13" x14ac:dyDescent="0.35">
      <c r="H1233" s="4" t="s">
        <v>99</v>
      </c>
      <c r="I1233">
        <f t="shared" ref="I1233:I1235" si="1258">I1229-K1229</f>
        <v>-6.0300955159643808</v>
      </c>
      <c r="L1233" s="5"/>
    </row>
    <row r="1234" spans="8:13" x14ac:dyDescent="0.35">
      <c r="H1234" s="4" t="s">
        <v>100</v>
      </c>
      <c r="I1234">
        <f t="shared" si="1258"/>
        <v>7.8461575132286265</v>
      </c>
      <c r="L1234" s="5"/>
    </row>
    <row r="1235" spans="8:13" x14ac:dyDescent="0.35">
      <c r="H1235" s="4" t="s">
        <v>101</v>
      </c>
      <c r="I1235">
        <f t="shared" si="1258"/>
        <v>-2.3298516839062571</v>
      </c>
      <c r="L1235" s="5"/>
    </row>
    <row r="1236" spans="8:13" x14ac:dyDescent="0.35">
      <c r="H1236" s="4"/>
      <c r="L1236" s="5"/>
    </row>
    <row r="1237" spans="8:13" x14ac:dyDescent="0.35">
      <c r="H1237" s="4" t="s">
        <v>22</v>
      </c>
      <c r="I1237">
        <f t="shared" ref="I1237:I1239" si="1259">ABS(I1233-I1211)</f>
        <v>0</v>
      </c>
      <c r="L1237" s="5"/>
    </row>
    <row r="1238" spans="8:13" x14ac:dyDescent="0.35">
      <c r="H1238" s="4" t="s">
        <v>24</v>
      </c>
      <c r="I1238">
        <f t="shared" si="1259"/>
        <v>0</v>
      </c>
      <c r="L1238" s="5"/>
    </row>
    <row r="1239" spans="8:13" x14ac:dyDescent="0.35">
      <c r="H1239" s="7" t="s">
        <v>103</v>
      </c>
      <c r="I1239">
        <f t="shared" si="1259"/>
        <v>0</v>
      </c>
      <c r="J1239" s="8" t="s">
        <v>25</v>
      </c>
      <c r="K1239" s="8"/>
      <c r="L1239" s="9">
        <f t="shared" ref="L1239" si="1260">MAX(I1237:I1239)</f>
        <v>0</v>
      </c>
      <c r="M1239" t="str">
        <f t="shared" ref="M1239" si="1261">IF(L1239&gt;$G$6, "Continúa iterando","Listo. Aquí está la solución")</f>
        <v>Listo. Aquí está la solución</v>
      </c>
    </row>
    <row r="1241" spans="8:13" x14ac:dyDescent="0.35">
      <c r="H1241" s="1"/>
      <c r="I1241" s="2" t="s">
        <v>0</v>
      </c>
      <c r="J1241" s="2">
        <f t="shared" ref="J1241" si="1262">J1210+1</f>
        <v>41</v>
      </c>
      <c r="K1241" s="2"/>
      <c r="L1241" s="3"/>
    </row>
    <row r="1242" spans="8:13" x14ac:dyDescent="0.35">
      <c r="H1242" s="4" t="s">
        <v>1</v>
      </c>
      <c r="I1242">
        <f t="shared" ref="I1242:I1244" si="1263">I1233</f>
        <v>-6.0300955159643808</v>
      </c>
      <c r="L1242" s="5"/>
    </row>
    <row r="1243" spans="8:13" x14ac:dyDescent="0.35">
      <c r="H1243" s="4" t="s">
        <v>93</v>
      </c>
      <c r="I1243">
        <f t="shared" si="1263"/>
        <v>7.8461575132286265</v>
      </c>
      <c r="L1243" s="5"/>
    </row>
    <row r="1244" spans="8:13" x14ac:dyDescent="0.35">
      <c r="H1244" s="4" t="s">
        <v>2</v>
      </c>
      <c r="I1244">
        <f t="shared" si="1263"/>
        <v>-2.3298516839062571</v>
      </c>
      <c r="L1244" s="5"/>
    </row>
    <row r="1245" spans="8:13" x14ac:dyDescent="0.35">
      <c r="H1245" s="4"/>
      <c r="L1245" s="5"/>
    </row>
    <row r="1246" spans="8:13" x14ac:dyDescent="0.35">
      <c r="H1246" s="4"/>
      <c r="I1246">
        <f t="shared" ref="I1246" si="1264">1/I1242</f>
        <v>-0.16583485242523097</v>
      </c>
      <c r="J1246">
        <f t="shared" ref="J1246" si="1265">3/I1243-I1244^2</f>
        <v>-5.0458561065254317</v>
      </c>
      <c r="K1246">
        <f t="shared" ref="K1246" si="1266">-2*I1243*I1244</f>
        <v>36.56076658877889</v>
      </c>
      <c r="L1246" s="5"/>
    </row>
    <row r="1247" spans="8:13" x14ac:dyDescent="0.35">
      <c r="H1247" s="4" t="s">
        <v>26</v>
      </c>
      <c r="I1247">
        <f t="shared" ref="I1247" si="1267">(2*I1242/I1244)+4*I1244</f>
        <v>-4.1430295802738764</v>
      </c>
      <c r="J1247">
        <f t="shared" ref="J1247" si="1268">(2*I1243/I1244)</f>
        <v>-6.7353278901201685</v>
      </c>
      <c r="K1247">
        <f t="shared" ref="K1247" si="1269">-(I1243^2+I1242^2)/I1244^2+4*I1242</f>
        <v>-42.160262624325497</v>
      </c>
      <c r="L1247" s="5"/>
    </row>
    <row r="1248" spans="8:13" x14ac:dyDescent="0.35">
      <c r="H1248" s="4"/>
      <c r="I1248">
        <f t="shared" ref="I1248" si="1270">2*I1242*I1243*I1244^3+4*I1244</f>
        <v>1187.4101983644657</v>
      </c>
      <c r="J1248">
        <f t="shared" ref="J1248" si="1271">I1242^2*I1244^3</f>
        <v>-459.86801905066505</v>
      </c>
      <c r="K1248">
        <f t="shared" ref="K1248" si="1272">3*I1242^2*I1243*I1244^2+4*I1242</f>
        <v>4621.9224596655295</v>
      </c>
      <c r="L1248" s="5"/>
    </row>
    <row r="1249" spans="8:15" x14ac:dyDescent="0.35">
      <c r="H1249" s="4"/>
      <c r="L1249" s="5"/>
    </row>
    <row r="1250" spans="8:15" x14ac:dyDescent="0.35">
      <c r="H1250" s="4" t="s">
        <v>6</v>
      </c>
      <c r="I1250">
        <f t="shared" ref="I1250" si="1273">(I1246*J1247*K1248+I1247*J1248*K1246+J1246*K1247*I1248)-(I1248*J1247*K1246+J1248*K1247*I1246+K1248*I1247*J1246)</f>
        <v>526414.62070310838</v>
      </c>
      <c r="J1250" t="str">
        <f t="shared" ref="J1250" si="1274">IF(I1250&lt;&gt;0,"Continuar", "Agregar otros valores")</f>
        <v>Continuar</v>
      </c>
      <c r="L1250" s="5"/>
    </row>
    <row r="1251" spans="8:15" x14ac:dyDescent="0.35">
      <c r="H1251" s="4"/>
      <c r="L1251" s="5"/>
    </row>
    <row r="1252" spans="8:15" x14ac:dyDescent="0.35">
      <c r="H1252" s="4"/>
      <c r="I1252" cm="1">
        <f t="array" ref="I1252:K1254">MINVERSE(I1246:K1248)</f>
        <v>-9.5966786858593264E-2</v>
      </c>
      <c r="J1252">
        <v>1.2363692239668139E-2</v>
      </c>
      <c r="K1252">
        <v>8.7190467637886151E-4</v>
      </c>
      <c r="L1252" s="5"/>
      <c r="M1252">
        <f t="shared" ref="M1252" si="1275">(J1247*K1248-J1248*K1247)/I1250</f>
        <v>-9.596678685859325E-2</v>
      </c>
      <c r="N1252">
        <f t="shared" ref="N1252" si="1276">(J1246*K1248-J1248*K1246)/I1250</f>
        <v>-1.2363692239668137E-2</v>
      </c>
      <c r="O1252">
        <f t="shared" ref="O1252" si="1277">(J1246*K1247-J1247*K1246)/I1250</f>
        <v>8.7190467637886151E-4</v>
      </c>
    </row>
    <row r="1253" spans="8:15" x14ac:dyDescent="0.35">
      <c r="H1253" s="4" t="s">
        <v>9</v>
      </c>
      <c r="I1253">
        <v>-5.87232252334349E-2</v>
      </c>
      <c r="J1253">
        <v>-8.3924536285770956E-2</v>
      </c>
      <c r="K1253">
        <v>-3.0102503265137386E-4</v>
      </c>
      <c r="L1253" s="5"/>
      <c r="M1253">
        <f t="shared" ref="M1253" si="1278">(I1247*K1248-K1247*I1248)/I1250</f>
        <v>5.8723225233434879E-2</v>
      </c>
      <c r="N1253">
        <f t="shared" ref="N1253" si="1279">(I1246*K1248-I1248*K1246)/I1250</f>
        <v>-8.3924536285770943E-2</v>
      </c>
      <c r="O1253">
        <f t="shared" ref="O1253" si="1280">(I1246*K1247-I1247*K1246)/I1250</f>
        <v>3.010250326513738E-4</v>
      </c>
    </row>
    <row r="1254" spans="8:15" x14ac:dyDescent="0.35">
      <c r="H1254" s="4"/>
      <c r="I1254">
        <v>1.8811870800205702E-2</v>
      </c>
      <c r="J1254">
        <v>-1.1526585521765763E-2</v>
      </c>
      <c r="K1254">
        <v>-3.7590481385218048E-5</v>
      </c>
      <c r="L1254" s="5"/>
      <c r="M1254">
        <f t="shared" ref="M1254" si="1281">(I1247*J1248-I1248*J1247)/I1250</f>
        <v>1.8811870800205698E-2</v>
      </c>
      <c r="N1254">
        <f t="shared" ref="N1254" si="1282">(I1246*J1248-I1248*J1246)/I1250</f>
        <v>1.1526585521765761E-2</v>
      </c>
      <c r="O1254">
        <f t="shared" ref="O1254" si="1283">(I1246*J1247-I1247*J1246)/I1250</f>
        <v>-3.7590481385218048E-5</v>
      </c>
    </row>
    <row r="1255" spans="8:15" x14ac:dyDescent="0.35">
      <c r="H1255" s="4"/>
      <c r="L1255" s="5"/>
    </row>
    <row r="1256" spans="8:15" x14ac:dyDescent="0.35">
      <c r="H1256" s="4" t="s">
        <v>156</v>
      </c>
      <c r="I1256">
        <f t="shared" ref="I1256" si="1284">LN(ABS(2*I1242*I1243^3))-I1243*(I1244^2)+33.9206</f>
        <v>0</v>
      </c>
      <c r="L1256" s="5"/>
    </row>
    <row r="1257" spans="8:15" x14ac:dyDescent="0.35">
      <c r="H1257" s="4" t="s">
        <v>157</v>
      </c>
      <c r="I1257">
        <f t="shared" ref="I1257" si="1285">(I1242^2+I1243^2)/I1244+4*I1242*I1244-85/6</f>
        <v>0</v>
      </c>
      <c r="L1257" s="5"/>
    </row>
    <row r="1258" spans="8:15" x14ac:dyDescent="0.35">
      <c r="H1258" s="4" t="s">
        <v>158</v>
      </c>
      <c r="I1258">
        <f t="shared" ref="I1258" si="1286">I1242^2*I1243*I1244^3+4*I1242*I1244+3552</f>
        <v>0</v>
      </c>
      <c r="L1258" s="5"/>
    </row>
    <row r="1259" spans="8:15" x14ac:dyDescent="0.35">
      <c r="H1259" s="4"/>
      <c r="L1259" s="5"/>
    </row>
    <row r="1260" spans="8:15" x14ac:dyDescent="0.35">
      <c r="H1260" s="4"/>
      <c r="I1260">
        <f t="shared" ref="I1260:I1262" si="1287">I1242</f>
        <v>-6.0300955159643808</v>
      </c>
      <c r="J1260" t="s">
        <v>16</v>
      </c>
      <c r="K1260" cm="1">
        <f t="array" ref="K1260:K1262">MMULT(I1252:K1254,I1256:I1258)</f>
        <v>0</v>
      </c>
      <c r="L1260" s="5"/>
      <c r="M1260">
        <f t="shared" ref="M1260" si="1288">I1252*I1256+J1252*I1257+K1252*I1258</f>
        <v>0</v>
      </c>
    </row>
    <row r="1261" spans="8:15" x14ac:dyDescent="0.35">
      <c r="H1261" s="4"/>
      <c r="I1261">
        <f t="shared" si="1287"/>
        <v>7.8461575132286265</v>
      </c>
      <c r="J1261" t="s">
        <v>16</v>
      </c>
      <c r="K1261">
        <v>0</v>
      </c>
      <c r="L1261" s="5"/>
      <c r="M1261">
        <f t="shared" ref="M1261" si="1289">I1253*I1256+J1253*I1257+K1253* I1258</f>
        <v>0</v>
      </c>
    </row>
    <row r="1262" spans="8:15" x14ac:dyDescent="0.35">
      <c r="H1262" s="4"/>
      <c r="I1262">
        <f t="shared" si="1287"/>
        <v>-2.3298516839062571</v>
      </c>
      <c r="J1262" t="s">
        <v>16</v>
      </c>
      <c r="K1262">
        <v>0</v>
      </c>
      <c r="L1262" s="5"/>
      <c r="M1262">
        <f t="shared" ref="M1262" si="1290">I1254*I1256+J1254*I1257+K1254*I1258</f>
        <v>0</v>
      </c>
    </row>
    <row r="1263" spans="8:15" x14ac:dyDescent="0.35">
      <c r="H1263" s="4"/>
      <c r="L1263" s="5"/>
    </row>
    <row r="1264" spans="8:15" x14ac:dyDescent="0.35">
      <c r="H1264" s="4" t="s">
        <v>99</v>
      </c>
      <c r="I1264">
        <f t="shared" ref="I1264:I1266" si="1291">I1260-K1260</f>
        <v>-6.0300955159643808</v>
      </c>
      <c r="L1264" s="5"/>
    </row>
    <row r="1265" spans="8:13" x14ac:dyDescent="0.35">
      <c r="H1265" s="4" t="s">
        <v>100</v>
      </c>
      <c r="I1265">
        <f t="shared" si="1291"/>
        <v>7.8461575132286265</v>
      </c>
      <c r="L1265" s="5"/>
    </row>
    <row r="1266" spans="8:13" x14ac:dyDescent="0.35">
      <c r="H1266" s="4" t="s">
        <v>101</v>
      </c>
      <c r="I1266">
        <f t="shared" si="1291"/>
        <v>-2.3298516839062571</v>
      </c>
      <c r="L1266" s="5"/>
    </row>
    <row r="1267" spans="8:13" x14ac:dyDescent="0.35">
      <c r="H1267" s="4"/>
      <c r="L1267" s="5"/>
    </row>
    <row r="1268" spans="8:13" x14ac:dyDescent="0.35">
      <c r="H1268" s="4" t="s">
        <v>22</v>
      </c>
      <c r="I1268">
        <f t="shared" ref="I1268:I1270" si="1292">ABS(I1264-I1242)</f>
        <v>0</v>
      </c>
      <c r="L1268" s="5"/>
    </row>
    <row r="1269" spans="8:13" x14ac:dyDescent="0.35">
      <c r="H1269" s="4" t="s">
        <v>24</v>
      </c>
      <c r="I1269">
        <f t="shared" si="1292"/>
        <v>0</v>
      </c>
      <c r="L1269" s="5"/>
    </row>
    <row r="1270" spans="8:13" x14ac:dyDescent="0.35">
      <c r="H1270" s="7" t="s">
        <v>103</v>
      </c>
      <c r="I1270">
        <f t="shared" si="1292"/>
        <v>0</v>
      </c>
      <c r="J1270" s="8" t="s">
        <v>25</v>
      </c>
      <c r="K1270" s="8"/>
      <c r="L1270" s="9">
        <f t="shared" ref="L1270" si="1293">MAX(I1268:I1270)</f>
        <v>0</v>
      </c>
      <c r="M1270" t="str">
        <f t="shared" ref="M1270" si="1294">IF(L1270&gt;$G$6, "Continúa iterando","Listo. Aquí está la solución")</f>
        <v>Listo. Aquí está la solución</v>
      </c>
    </row>
    <row r="1272" spans="8:13" x14ac:dyDescent="0.35">
      <c r="H1272" s="1"/>
      <c r="I1272" s="2" t="s">
        <v>0</v>
      </c>
      <c r="J1272" s="2">
        <f t="shared" ref="J1272" si="1295">J1241+1</f>
        <v>42</v>
      </c>
      <c r="K1272" s="2"/>
      <c r="L1272" s="3"/>
    </row>
    <row r="1273" spans="8:13" x14ac:dyDescent="0.35">
      <c r="H1273" s="4" t="s">
        <v>1</v>
      </c>
      <c r="I1273">
        <f t="shared" ref="I1273:I1275" si="1296">I1264</f>
        <v>-6.0300955159643808</v>
      </c>
      <c r="L1273" s="5"/>
    </row>
    <row r="1274" spans="8:13" x14ac:dyDescent="0.35">
      <c r="H1274" s="4" t="s">
        <v>93</v>
      </c>
      <c r="I1274">
        <f t="shared" si="1296"/>
        <v>7.8461575132286265</v>
      </c>
      <c r="L1274" s="5"/>
    </row>
    <row r="1275" spans="8:13" x14ac:dyDescent="0.35">
      <c r="H1275" s="4" t="s">
        <v>2</v>
      </c>
      <c r="I1275">
        <f t="shared" si="1296"/>
        <v>-2.3298516839062571</v>
      </c>
      <c r="L1275" s="5"/>
    </row>
    <row r="1276" spans="8:13" x14ac:dyDescent="0.35">
      <c r="H1276" s="4"/>
      <c r="L1276" s="5"/>
    </row>
    <row r="1277" spans="8:13" x14ac:dyDescent="0.35">
      <c r="H1277" s="4"/>
      <c r="I1277">
        <f t="shared" ref="I1277" si="1297">1/I1273</f>
        <v>-0.16583485242523097</v>
      </c>
      <c r="J1277">
        <f t="shared" ref="J1277" si="1298">3/I1274-I1275^2</f>
        <v>-5.0458561065254317</v>
      </c>
      <c r="K1277">
        <f t="shared" ref="K1277" si="1299">-2*I1274*I1275</f>
        <v>36.56076658877889</v>
      </c>
      <c r="L1277" s="5"/>
    </row>
    <row r="1278" spans="8:13" x14ac:dyDescent="0.35">
      <c r="H1278" s="4" t="s">
        <v>26</v>
      </c>
      <c r="I1278">
        <f t="shared" ref="I1278" si="1300">(2*I1273/I1275)+4*I1275</f>
        <v>-4.1430295802738764</v>
      </c>
      <c r="J1278">
        <f t="shared" ref="J1278" si="1301">(2*I1274/I1275)</f>
        <v>-6.7353278901201685</v>
      </c>
      <c r="K1278">
        <f t="shared" ref="K1278" si="1302">-(I1274^2+I1273^2)/I1275^2+4*I1273</f>
        <v>-42.160262624325497</v>
      </c>
      <c r="L1278" s="5"/>
    </row>
    <row r="1279" spans="8:13" x14ac:dyDescent="0.35">
      <c r="H1279" s="4"/>
      <c r="I1279">
        <f t="shared" ref="I1279" si="1303">2*I1273*I1274*I1275^3+4*I1275</f>
        <v>1187.4101983644657</v>
      </c>
      <c r="J1279">
        <f t="shared" ref="J1279" si="1304">I1273^2*I1275^3</f>
        <v>-459.86801905066505</v>
      </c>
      <c r="K1279">
        <f t="shared" ref="K1279" si="1305">3*I1273^2*I1274*I1275^2+4*I1273</f>
        <v>4621.9224596655295</v>
      </c>
      <c r="L1279" s="5"/>
    </row>
    <row r="1280" spans="8:13" x14ac:dyDescent="0.35">
      <c r="H1280" s="4"/>
      <c r="L1280" s="5"/>
    </row>
    <row r="1281" spans="8:15" x14ac:dyDescent="0.35">
      <c r="H1281" s="4" t="s">
        <v>6</v>
      </c>
      <c r="I1281">
        <f t="shared" ref="I1281" si="1306">(I1277*J1278*K1279+I1278*J1279*K1277+J1277*K1278*I1279)-(I1279*J1278*K1277+J1279*K1278*I1277+K1279*I1278*J1277)</f>
        <v>526414.62070310838</v>
      </c>
      <c r="J1281" t="str">
        <f t="shared" ref="J1281" si="1307">IF(I1281&lt;&gt;0,"Continuar", "Agregar otros valores")</f>
        <v>Continuar</v>
      </c>
      <c r="L1281" s="5"/>
    </row>
    <row r="1282" spans="8:15" x14ac:dyDescent="0.35">
      <c r="H1282" s="4"/>
      <c r="L1282" s="5"/>
    </row>
    <row r="1283" spans="8:15" x14ac:dyDescent="0.35">
      <c r="H1283" s="4"/>
      <c r="I1283" cm="1">
        <f t="array" ref="I1283:K1285">MINVERSE(I1277:K1279)</f>
        <v>-9.5966786858593264E-2</v>
      </c>
      <c r="J1283">
        <v>1.2363692239668139E-2</v>
      </c>
      <c r="K1283">
        <v>8.7190467637886151E-4</v>
      </c>
      <c r="L1283" s="5"/>
      <c r="M1283">
        <f t="shared" ref="M1283" si="1308">(J1278*K1279-J1279*K1278)/I1281</f>
        <v>-9.596678685859325E-2</v>
      </c>
      <c r="N1283">
        <f t="shared" ref="N1283" si="1309">(J1277*K1279-J1279*K1277)/I1281</f>
        <v>-1.2363692239668137E-2</v>
      </c>
      <c r="O1283">
        <f t="shared" ref="O1283" si="1310">(J1277*K1278-J1278*K1277)/I1281</f>
        <v>8.7190467637886151E-4</v>
      </c>
    </row>
    <row r="1284" spans="8:15" x14ac:dyDescent="0.35">
      <c r="H1284" s="4" t="s">
        <v>9</v>
      </c>
      <c r="I1284">
        <v>-5.87232252334349E-2</v>
      </c>
      <c r="J1284">
        <v>-8.3924536285770956E-2</v>
      </c>
      <c r="K1284">
        <v>-3.0102503265137386E-4</v>
      </c>
      <c r="L1284" s="5"/>
      <c r="M1284">
        <f t="shared" ref="M1284" si="1311">(I1278*K1279-K1278*I1279)/I1281</f>
        <v>5.8723225233434879E-2</v>
      </c>
      <c r="N1284">
        <f t="shared" ref="N1284" si="1312">(I1277*K1279-I1279*K1277)/I1281</f>
        <v>-8.3924536285770943E-2</v>
      </c>
      <c r="O1284">
        <f t="shared" ref="O1284" si="1313">(I1277*K1278-I1278*K1277)/I1281</f>
        <v>3.010250326513738E-4</v>
      </c>
    </row>
    <row r="1285" spans="8:15" x14ac:dyDescent="0.35">
      <c r="H1285" s="4"/>
      <c r="I1285">
        <v>1.8811870800205702E-2</v>
      </c>
      <c r="J1285">
        <v>-1.1526585521765763E-2</v>
      </c>
      <c r="K1285">
        <v>-3.7590481385218048E-5</v>
      </c>
      <c r="L1285" s="5"/>
      <c r="M1285">
        <f t="shared" ref="M1285" si="1314">(I1278*J1279-I1279*J1278)/I1281</f>
        <v>1.8811870800205698E-2</v>
      </c>
      <c r="N1285">
        <f t="shared" ref="N1285" si="1315">(I1277*J1279-I1279*J1277)/I1281</f>
        <v>1.1526585521765761E-2</v>
      </c>
      <c r="O1285">
        <f t="shared" ref="O1285" si="1316">(I1277*J1278-I1278*J1277)/I1281</f>
        <v>-3.7590481385218048E-5</v>
      </c>
    </row>
    <row r="1286" spans="8:15" x14ac:dyDescent="0.35">
      <c r="H1286" s="4"/>
      <c r="L1286" s="5"/>
    </row>
    <row r="1287" spans="8:15" x14ac:dyDescent="0.35">
      <c r="H1287" s="4" t="s">
        <v>159</v>
      </c>
      <c r="I1287">
        <f t="shared" ref="I1287" si="1317">LN(ABS(2*I1273*I1274^3))-I1274*(I1275^2)+33.9206</f>
        <v>0</v>
      </c>
      <c r="L1287" s="5"/>
    </row>
    <row r="1288" spans="8:15" x14ac:dyDescent="0.35">
      <c r="H1288" s="4" t="s">
        <v>160</v>
      </c>
      <c r="I1288">
        <f t="shared" ref="I1288" si="1318">(I1273^2+I1274^2)/I1275+4*I1273*I1275-85/6</f>
        <v>0</v>
      </c>
      <c r="L1288" s="5"/>
    </row>
    <row r="1289" spans="8:15" x14ac:dyDescent="0.35">
      <c r="H1289" s="4" t="s">
        <v>161</v>
      </c>
      <c r="I1289">
        <f t="shared" ref="I1289" si="1319">I1273^2*I1274*I1275^3+4*I1273*I1275+3552</f>
        <v>0</v>
      </c>
      <c r="L1289" s="5"/>
    </row>
    <row r="1290" spans="8:15" x14ac:dyDescent="0.35">
      <c r="H1290" s="4"/>
      <c r="L1290" s="5"/>
    </row>
    <row r="1291" spans="8:15" x14ac:dyDescent="0.35">
      <c r="H1291" s="4"/>
      <c r="I1291">
        <f t="shared" ref="I1291:I1293" si="1320">I1273</f>
        <v>-6.0300955159643808</v>
      </c>
      <c r="J1291" t="s">
        <v>16</v>
      </c>
      <c r="K1291" cm="1">
        <f t="array" ref="K1291:K1293">MMULT(I1283:K1285,I1287:I1289)</f>
        <v>0</v>
      </c>
      <c r="L1291" s="5"/>
      <c r="M1291">
        <f t="shared" ref="M1291" si="1321">I1283*I1287+J1283*I1288+K1283*I1289</f>
        <v>0</v>
      </c>
    </row>
    <row r="1292" spans="8:15" x14ac:dyDescent="0.35">
      <c r="H1292" s="4"/>
      <c r="I1292">
        <f t="shared" si="1320"/>
        <v>7.8461575132286265</v>
      </c>
      <c r="J1292" t="s">
        <v>16</v>
      </c>
      <c r="K1292">
        <v>0</v>
      </c>
      <c r="L1292" s="5"/>
      <c r="M1292">
        <f t="shared" ref="M1292" si="1322">I1284*I1287+J1284*I1288+K1284* I1289</f>
        <v>0</v>
      </c>
    </row>
    <row r="1293" spans="8:15" x14ac:dyDescent="0.35">
      <c r="H1293" s="4"/>
      <c r="I1293">
        <f t="shared" si="1320"/>
        <v>-2.3298516839062571</v>
      </c>
      <c r="J1293" t="s">
        <v>16</v>
      </c>
      <c r="K1293">
        <v>0</v>
      </c>
      <c r="L1293" s="5"/>
      <c r="M1293">
        <f t="shared" ref="M1293" si="1323">I1285*I1287+J1285*I1288+K1285*I1289</f>
        <v>0</v>
      </c>
    </row>
    <row r="1294" spans="8:15" x14ac:dyDescent="0.35">
      <c r="H1294" s="4"/>
      <c r="L1294" s="5"/>
    </row>
    <row r="1295" spans="8:15" x14ac:dyDescent="0.35">
      <c r="H1295" s="4" t="s">
        <v>99</v>
      </c>
      <c r="I1295">
        <f t="shared" ref="I1295:I1297" si="1324">I1291-K1291</f>
        <v>-6.0300955159643808</v>
      </c>
      <c r="L1295" s="5"/>
    </row>
    <row r="1296" spans="8:15" x14ac:dyDescent="0.35">
      <c r="H1296" s="4" t="s">
        <v>100</v>
      </c>
      <c r="I1296">
        <f t="shared" si="1324"/>
        <v>7.8461575132286265</v>
      </c>
      <c r="L1296" s="5"/>
    </row>
    <row r="1297" spans="8:13" x14ac:dyDescent="0.35">
      <c r="H1297" s="4" t="s">
        <v>101</v>
      </c>
      <c r="I1297">
        <f t="shared" si="1324"/>
        <v>-2.3298516839062571</v>
      </c>
      <c r="L1297" s="5"/>
    </row>
    <row r="1298" spans="8:13" x14ac:dyDescent="0.35">
      <c r="H1298" s="4"/>
      <c r="L1298" s="5"/>
    </row>
    <row r="1299" spans="8:13" x14ac:dyDescent="0.35">
      <c r="H1299" s="4" t="s">
        <v>22</v>
      </c>
      <c r="I1299">
        <f t="shared" ref="I1299:I1301" si="1325">ABS(I1295-I1273)</f>
        <v>0</v>
      </c>
      <c r="L1299" s="5"/>
    </row>
    <row r="1300" spans="8:13" x14ac:dyDescent="0.35">
      <c r="H1300" s="4" t="s">
        <v>24</v>
      </c>
      <c r="I1300">
        <f t="shared" si="1325"/>
        <v>0</v>
      </c>
      <c r="L1300" s="5"/>
    </row>
    <row r="1301" spans="8:13" x14ac:dyDescent="0.35">
      <c r="H1301" s="7" t="s">
        <v>103</v>
      </c>
      <c r="I1301">
        <f t="shared" si="1325"/>
        <v>0</v>
      </c>
      <c r="J1301" s="8" t="s">
        <v>25</v>
      </c>
      <c r="K1301" s="8"/>
      <c r="L1301" s="9">
        <f t="shared" ref="L1301" si="1326">MAX(I1299:I1301)</f>
        <v>0</v>
      </c>
      <c r="M1301" t="str">
        <f t="shared" ref="M1301" si="1327">IF(L1301&gt;$G$6, "Continúa iterando","Listo. Aquí está la solución")</f>
        <v>Listo. Aquí está la solución</v>
      </c>
    </row>
    <row r="1303" spans="8:13" x14ac:dyDescent="0.35">
      <c r="H1303" s="1"/>
      <c r="I1303" s="2" t="s">
        <v>0</v>
      </c>
      <c r="J1303" s="2">
        <f t="shared" ref="J1303" si="1328">J1272+1</f>
        <v>43</v>
      </c>
      <c r="K1303" s="2"/>
      <c r="L1303" s="3"/>
    </row>
    <row r="1304" spans="8:13" x14ac:dyDescent="0.35">
      <c r="H1304" s="4" t="s">
        <v>1</v>
      </c>
      <c r="I1304">
        <f t="shared" ref="I1304:I1306" si="1329">I1295</f>
        <v>-6.0300955159643808</v>
      </c>
      <c r="L1304" s="5"/>
    </row>
    <row r="1305" spans="8:13" x14ac:dyDescent="0.35">
      <c r="H1305" s="4" t="s">
        <v>93</v>
      </c>
      <c r="I1305">
        <f t="shared" si="1329"/>
        <v>7.8461575132286265</v>
      </c>
      <c r="L1305" s="5"/>
    </row>
    <row r="1306" spans="8:13" x14ac:dyDescent="0.35">
      <c r="H1306" s="4" t="s">
        <v>2</v>
      </c>
      <c r="I1306">
        <f t="shared" si="1329"/>
        <v>-2.3298516839062571</v>
      </c>
      <c r="L1306" s="5"/>
    </row>
    <row r="1307" spans="8:13" x14ac:dyDescent="0.35">
      <c r="H1307" s="4"/>
      <c r="L1307" s="5"/>
    </row>
    <row r="1308" spans="8:13" x14ac:dyDescent="0.35">
      <c r="H1308" s="4"/>
      <c r="I1308">
        <f t="shared" ref="I1308" si="1330">1/I1304</f>
        <v>-0.16583485242523097</v>
      </c>
      <c r="J1308">
        <f t="shared" ref="J1308" si="1331">3/I1305-I1306^2</f>
        <v>-5.0458561065254317</v>
      </c>
      <c r="K1308">
        <f t="shared" ref="K1308" si="1332">-2*I1305*I1306</f>
        <v>36.56076658877889</v>
      </c>
      <c r="L1308" s="5"/>
    </row>
    <row r="1309" spans="8:13" x14ac:dyDescent="0.35">
      <c r="H1309" s="4" t="s">
        <v>26</v>
      </c>
      <c r="I1309">
        <f t="shared" ref="I1309" si="1333">(2*I1304/I1306)+4*I1306</f>
        <v>-4.1430295802738764</v>
      </c>
      <c r="J1309">
        <f t="shared" ref="J1309" si="1334">(2*I1305/I1306)</f>
        <v>-6.7353278901201685</v>
      </c>
      <c r="K1309">
        <f t="shared" ref="K1309" si="1335">-(I1305^2+I1304^2)/I1306^2+4*I1304</f>
        <v>-42.160262624325497</v>
      </c>
      <c r="L1309" s="5"/>
    </row>
    <row r="1310" spans="8:13" x14ac:dyDescent="0.35">
      <c r="H1310" s="4"/>
      <c r="I1310">
        <f t="shared" ref="I1310" si="1336">2*I1304*I1305*I1306^3+4*I1306</f>
        <v>1187.4101983644657</v>
      </c>
      <c r="J1310">
        <f t="shared" ref="J1310" si="1337">I1304^2*I1306^3</f>
        <v>-459.86801905066505</v>
      </c>
      <c r="K1310">
        <f t="shared" ref="K1310" si="1338">3*I1304^2*I1305*I1306^2+4*I1304</f>
        <v>4621.9224596655295</v>
      </c>
      <c r="L1310" s="5"/>
    </row>
    <row r="1311" spans="8:13" x14ac:dyDescent="0.35">
      <c r="H1311" s="4"/>
      <c r="L1311" s="5"/>
    </row>
    <row r="1312" spans="8:13" x14ac:dyDescent="0.35">
      <c r="H1312" s="4" t="s">
        <v>6</v>
      </c>
      <c r="I1312">
        <f t="shared" ref="I1312" si="1339">(I1308*J1309*K1310+I1309*J1310*K1308+J1308*K1309*I1310)-(I1310*J1309*K1308+J1310*K1309*I1308+K1310*I1309*J1308)</f>
        <v>526414.62070310838</v>
      </c>
      <c r="J1312" t="str">
        <f t="shared" ref="J1312" si="1340">IF(I1312&lt;&gt;0,"Continuar", "Agregar otros valores")</f>
        <v>Continuar</v>
      </c>
      <c r="L1312" s="5"/>
    </row>
    <row r="1313" spans="8:15" x14ac:dyDescent="0.35">
      <c r="H1313" s="4"/>
      <c r="L1313" s="5"/>
    </row>
    <row r="1314" spans="8:15" x14ac:dyDescent="0.35">
      <c r="H1314" s="4"/>
      <c r="I1314" cm="1">
        <f t="array" ref="I1314:K1316">MINVERSE(I1308:K1310)</f>
        <v>-9.5966786858593264E-2</v>
      </c>
      <c r="J1314">
        <v>1.2363692239668139E-2</v>
      </c>
      <c r="K1314">
        <v>8.7190467637886151E-4</v>
      </c>
      <c r="L1314" s="5"/>
      <c r="M1314">
        <f t="shared" ref="M1314" si="1341">(J1309*K1310-J1310*K1309)/I1312</f>
        <v>-9.596678685859325E-2</v>
      </c>
      <c r="N1314">
        <f t="shared" ref="N1314" si="1342">(J1308*K1310-J1310*K1308)/I1312</f>
        <v>-1.2363692239668137E-2</v>
      </c>
      <c r="O1314">
        <f t="shared" ref="O1314" si="1343">(J1308*K1309-J1309*K1308)/I1312</f>
        <v>8.7190467637886151E-4</v>
      </c>
    </row>
    <row r="1315" spans="8:15" x14ac:dyDescent="0.35">
      <c r="H1315" s="4" t="s">
        <v>9</v>
      </c>
      <c r="I1315">
        <v>-5.87232252334349E-2</v>
      </c>
      <c r="J1315">
        <v>-8.3924536285770956E-2</v>
      </c>
      <c r="K1315">
        <v>-3.0102503265137386E-4</v>
      </c>
      <c r="L1315" s="5"/>
      <c r="M1315">
        <f t="shared" ref="M1315" si="1344">(I1309*K1310-K1309*I1310)/I1312</f>
        <v>5.8723225233434879E-2</v>
      </c>
      <c r="N1315">
        <f t="shared" ref="N1315" si="1345">(I1308*K1310-I1310*K1308)/I1312</f>
        <v>-8.3924536285770943E-2</v>
      </c>
      <c r="O1315">
        <f t="shared" ref="O1315" si="1346">(I1308*K1309-I1309*K1308)/I1312</f>
        <v>3.010250326513738E-4</v>
      </c>
    </row>
    <row r="1316" spans="8:15" x14ac:dyDescent="0.35">
      <c r="H1316" s="4"/>
      <c r="I1316">
        <v>1.8811870800205702E-2</v>
      </c>
      <c r="J1316">
        <v>-1.1526585521765763E-2</v>
      </c>
      <c r="K1316">
        <v>-3.7590481385218048E-5</v>
      </c>
      <c r="L1316" s="5"/>
      <c r="M1316">
        <f t="shared" ref="M1316" si="1347">(I1309*J1310-I1310*J1309)/I1312</f>
        <v>1.8811870800205698E-2</v>
      </c>
      <c r="N1316">
        <f t="shared" ref="N1316" si="1348">(I1308*J1310-I1310*J1308)/I1312</f>
        <v>1.1526585521765761E-2</v>
      </c>
      <c r="O1316">
        <f t="shared" ref="O1316" si="1349">(I1308*J1309-I1309*J1308)/I1312</f>
        <v>-3.7590481385218048E-5</v>
      </c>
    </row>
    <row r="1317" spans="8:15" x14ac:dyDescent="0.35">
      <c r="H1317" s="4"/>
      <c r="L1317" s="5"/>
    </row>
    <row r="1318" spans="8:15" x14ac:dyDescent="0.35">
      <c r="H1318" s="4" t="s">
        <v>162</v>
      </c>
      <c r="I1318">
        <f t="shared" ref="I1318" si="1350">LN(ABS(2*I1304*I1305^3))-I1305*(I1306^2)+33.9206</f>
        <v>0</v>
      </c>
      <c r="L1318" s="5"/>
    </row>
    <row r="1319" spans="8:15" x14ac:dyDescent="0.35">
      <c r="H1319" s="4" t="s">
        <v>163</v>
      </c>
      <c r="I1319">
        <f t="shared" ref="I1319" si="1351">(I1304^2+I1305^2)/I1306+4*I1304*I1306-85/6</f>
        <v>0</v>
      </c>
      <c r="L1319" s="5"/>
    </row>
    <row r="1320" spans="8:15" x14ac:dyDescent="0.35">
      <c r="H1320" s="4" t="s">
        <v>164</v>
      </c>
      <c r="I1320">
        <f t="shared" ref="I1320" si="1352">I1304^2*I1305*I1306^3+4*I1304*I1306+3552</f>
        <v>0</v>
      </c>
      <c r="L1320" s="5"/>
    </row>
    <row r="1321" spans="8:15" x14ac:dyDescent="0.35">
      <c r="H1321" s="4"/>
      <c r="L1321" s="5"/>
    </row>
    <row r="1322" spans="8:15" x14ac:dyDescent="0.35">
      <c r="H1322" s="4"/>
      <c r="I1322">
        <f t="shared" ref="I1322:I1324" si="1353">I1304</f>
        <v>-6.0300955159643808</v>
      </c>
      <c r="J1322" t="s">
        <v>16</v>
      </c>
      <c r="K1322" cm="1">
        <f t="array" ref="K1322:K1324">MMULT(I1314:K1316,I1318:I1320)</f>
        <v>0</v>
      </c>
      <c r="L1322" s="5"/>
      <c r="M1322">
        <f t="shared" ref="M1322" si="1354">I1314*I1318+J1314*I1319+K1314*I1320</f>
        <v>0</v>
      </c>
    </row>
    <row r="1323" spans="8:15" x14ac:dyDescent="0.35">
      <c r="H1323" s="4"/>
      <c r="I1323">
        <f t="shared" si="1353"/>
        <v>7.8461575132286265</v>
      </c>
      <c r="J1323" t="s">
        <v>16</v>
      </c>
      <c r="K1323">
        <v>0</v>
      </c>
      <c r="L1323" s="5"/>
      <c r="M1323">
        <f t="shared" ref="M1323" si="1355">I1315*I1318+J1315*I1319+K1315* I1320</f>
        <v>0</v>
      </c>
    </row>
    <row r="1324" spans="8:15" x14ac:dyDescent="0.35">
      <c r="H1324" s="4"/>
      <c r="I1324">
        <f t="shared" si="1353"/>
        <v>-2.3298516839062571</v>
      </c>
      <c r="J1324" t="s">
        <v>16</v>
      </c>
      <c r="K1324">
        <v>0</v>
      </c>
      <c r="L1324" s="5"/>
      <c r="M1324">
        <f t="shared" ref="M1324" si="1356">I1316*I1318+J1316*I1319+K1316*I1320</f>
        <v>0</v>
      </c>
    </row>
    <row r="1325" spans="8:15" x14ac:dyDescent="0.35">
      <c r="H1325" s="4"/>
      <c r="L1325" s="5"/>
    </row>
    <row r="1326" spans="8:15" x14ac:dyDescent="0.35">
      <c r="H1326" s="4" t="s">
        <v>99</v>
      </c>
      <c r="I1326">
        <f t="shared" ref="I1326:I1328" si="1357">I1322-K1322</f>
        <v>-6.0300955159643808</v>
      </c>
      <c r="L1326" s="5"/>
    </row>
    <row r="1327" spans="8:15" x14ac:dyDescent="0.35">
      <c r="H1327" s="4" t="s">
        <v>100</v>
      </c>
      <c r="I1327">
        <f t="shared" si="1357"/>
        <v>7.8461575132286265</v>
      </c>
      <c r="L1327" s="5"/>
    </row>
    <row r="1328" spans="8:15" x14ac:dyDescent="0.35">
      <c r="H1328" s="4" t="s">
        <v>101</v>
      </c>
      <c r="I1328">
        <f t="shared" si="1357"/>
        <v>-2.3298516839062571</v>
      </c>
      <c r="L1328" s="5"/>
    </row>
    <row r="1329" spans="8:13" x14ac:dyDescent="0.35">
      <c r="H1329" s="4"/>
      <c r="L1329" s="5"/>
    </row>
    <row r="1330" spans="8:13" x14ac:dyDescent="0.35">
      <c r="H1330" s="4" t="s">
        <v>22</v>
      </c>
      <c r="I1330">
        <f t="shared" ref="I1330:I1332" si="1358">ABS(I1326-I1304)</f>
        <v>0</v>
      </c>
      <c r="L1330" s="5"/>
    </row>
    <row r="1331" spans="8:13" x14ac:dyDescent="0.35">
      <c r="H1331" s="4" t="s">
        <v>24</v>
      </c>
      <c r="I1331">
        <f t="shared" si="1358"/>
        <v>0</v>
      </c>
      <c r="L1331" s="5"/>
    </row>
    <row r="1332" spans="8:13" x14ac:dyDescent="0.35">
      <c r="H1332" s="7" t="s">
        <v>103</v>
      </c>
      <c r="I1332">
        <f t="shared" si="1358"/>
        <v>0</v>
      </c>
      <c r="J1332" s="8" t="s">
        <v>25</v>
      </c>
      <c r="K1332" s="8"/>
      <c r="L1332" s="9">
        <f t="shared" ref="L1332" si="1359">MAX(I1330:I1332)</f>
        <v>0</v>
      </c>
      <c r="M1332" t="str">
        <f t="shared" ref="M1332" si="1360">IF(L1332&gt;$G$6, "Continúa iterando","Listo. Aquí está la solución")</f>
        <v>Listo. Aquí está la solución</v>
      </c>
    </row>
    <row r="1334" spans="8:13" x14ac:dyDescent="0.35">
      <c r="H1334" s="1"/>
      <c r="I1334" s="2" t="s">
        <v>0</v>
      </c>
      <c r="J1334" s="2">
        <f t="shared" ref="J1334" si="1361">J1303+1</f>
        <v>44</v>
      </c>
      <c r="K1334" s="2"/>
      <c r="L1334" s="3"/>
    </row>
    <row r="1335" spans="8:13" x14ac:dyDescent="0.35">
      <c r="H1335" s="4" t="s">
        <v>1</v>
      </c>
      <c r="I1335">
        <f t="shared" ref="I1335:I1337" si="1362">I1326</f>
        <v>-6.0300955159643808</v>
      </c>
      <c r="L1335" s="5"/>
    </row>
    <row r="1336" spans="8:13" x14ac:dyDescent="0.35">
      <c r="H1336" s="4" t="s">
        <v>93</v>
      </c>
      <c r="I1336">
        <f t="shared" si="1362"/>
        <v>7.8461575132286265</v>
      </c>
      <c r="L1336" s="5"/>
    </row>
    <row r="1337" spans="8:13" x14ac:dyDescent="0.35">
      <c r="H1337" s="4" t="s">
        <v>2</v>
      </c>
      <c r="I1337">
        <f t="shared" si="1362"/>
        <v>-2.3298516839062571</v>
      </c>
      <c r="L1337" s="5"/>
    </row>
    <row r="1338" spans="8:13" x14ac:dyDescent="0.35">
      <c r="H1338" s="4"/>
      <c r="L1338" s="5"/>
    </row>
    <row r="1339" spans="8:13" x14ac:dyDescent="0.35">
      <c r="H1339" s="4"/>
      <c r="I1339">
        <f t="shared" ref="I1339" si="1363">1/I1335</f>
        <v>-0.16583485242523097</v>
      </c>
      <c r="J1339">
        <f t="shared" ref="J1339" si="1364">3/I1336-I1337^2</f>
        <v>-5.0458561065254317</v>
      </c>
      <c r="K1339">
        <f t="shared" ref="K1339" si="1365">-2*I1336*I1337</f>
        <v>36.56076658877889</v>
      </c>
      <c r="L1339" s="5"/>
    </row>
    <row r="1340" spans="8:13" x14ac:dyDescent="0.35">
      <c r="H1340" s="4" t="s">
        <v>26</v>
      </c>
      <c r="I1340">
        <f t="shared" ref="I1340" si="1366">(2*I1335/I1337)+4*I1337</f>
        <v>-4.1430295802738764</v>
      </c>
      <c r="J1340">
        <f t="shared" ref="J1340" si="1367">(2*I1336/I1337)</f>
        <v>-6.7353278901201685</v>
      </c>
      <c r="K1340">
        <f t="shared" ref="K1340" si="1368">-(I1336^2+I1335^2)/I1337^2+4*I1335</f>
        <v>-42.160262624325497</v>
      </c>
      <c r="L1340" s="5"/>
    </row>
    <row r="1341" spans="8:13" x14ac:dyDescent="0.35">
      <c r="H1341" s="4"/>
      <c r="I1341">
        <f t="shared" ref="I1341" si="1369">2*I1335*I1336*I1337^3+4*I1337</f>
        <v>1187.4101983644657</v>
      </c>
      <c r="J1341">
        <f t="shared" ref="J1341" si="1370">I1335^2*I1337^3</f>
        <v>-459.86801905066505</v>
      </c>
      <c r="K1341">
        <f t="shared" ref="K1341" si="1371">3*I1335^2*I1336*I1337^2+4*I1335</f>
        <v>4621.9224596655295</v>
      </c>
      <c r="L1341" s="5"/>
    </row>
    <row r="1342" spans="8:13" x14ac:dyDescent="0.35">
      <c r="H1342" s="4"/>
      <c r="L1342" s="5"/>
    </row>
    <row r="1343" spans="8:13" x14ac:dyDescent="0.35">
      <c r="H1343" s="4" t="s">
        <v>6</v>
      </c>
      <c r="I1343">
        <f t="shared" ref="I1343" si="1372">(I1339*J1340*K1341+I1340*J1341*K1339+J1339*K1340*I1341)-(I1341*J1340*K1339+J1341*K1340*I1339+K1341*I1340*J1339)</f>
        <v>526414.62070310838</v>
      </c>
      <c r="J1343" t="str">
        <f t="shared" ref="J1343" si="1373">IF(I1343&lt;&gt;0,"Continuar", "Agregar otros valores")</f>
        <v>Continuar</v>
      </c>
      <c r="L1343" s="5"/>
    </row>
    <row r="1344" spans="8:13" x14ac:dyDescent="0.35">
      <c r="H1344" s="4"/>
      <c r="L1344" s="5"/>
    </row>
    <row r="1345" spans="8:15" x14ac:dyDescent="0.35">
      <c r="H1345" s="4"/>
      <c r="I1345" cm="1">
        <f t="array" ref="I1345:K1347">MINVERSE(I1339:K1341)</f>
        <v>-9.5966786858593264E-2</v>
      </c>
      <c r="J1345">
        <v>1.2363692239668139E-2</v>
      </c>
      <c r="K1345">
        <v>8.7190467637886151E-4</v>
      </c>
      <c r="L1345" s="5"/>
      <c r="M1345">
        <f t="shared" ref="M1345" si="1374">(J1340*K1341-J1341*K1340)/I1343</f>
        <v>-9.596678685859325E-2</v>
      </c>
      <c r="N1345">
        <f t="shared" ref="N1345" si="1375">(J1339*K1341-J1341*K1339)/I1343</f>
        <v>-1.2363692239668137E-2</v>
      </c>
      <c r="O1345">
        <f t="shared" ref="O1345" si="1376">(J1339*K1340-J1340*K1339)/I1343</f>
        <v>8.7190467637886151E-4</v>
      </c>
    </row>
    <row r="1346" spans="8:15" x14ac:dyDescent="0.35">
      <c r="H1346" s="4" t="s">
        <v>9</v>
      </c>
      <c r="I1346">
        <v>-5.87232252334349E-2</v>
      </c>
      <c r="J1346">
        <v>-8.3924536285770956E-2</v>
      </c>
      <c r="K1346">
        <v>-3.0102503265137386E-4</v>
      </c>
      <c r="L1346" s="5"/>
      <c r="M1346">
        <f t="shared" ref="M1346" si="1377">(I1340*K1341-K1340*I1341)/I1343</f>
        <v>5.8723225233434879E-2</v>
      </c>
      <c r="N1346">
        <f t="shared" ref="N1346" si="1378">(I1339*K1341-I1341*K1339)/I1343</f>
        <v>-8.3924536285770943E-2</v>
      </c>
      <c r="O1346">
        <f t="shared" ref="O1346" si="1379">(I1339*K1340-I1340*K1339)/I1343</f>
        <v>3.010250326513738E-4</v>
      </c>
    </row>
    <row r="1347" spans="8:15" x14ac:dyDescent="0.35">
      <c r="H1347" s="4"/>
      <c r="I1347">
        <v>1.8811870800205702E-2</v>
      </c>
      <c r="J1347">
        <v>-1.1526585521765763E-2</v>
      </c>
      <c r="K1347">
        <v>-3.7590481385218048E-5</v>
      </c>
      <c r="L1347" s="5"/>
      <c r="M1347">
        <f t="shared" ref="M1347" si="1380">(I1340*J1341-I1341*J1340)/I1343</f>
        <v>1.8811870800205698E-2</v>
      </c>
      <c r="N1347">
        <f t="shared" ref="N1347" si="1381">(I1339*J1341-I1341*J1339)/I1343</f>
        <v>1.1526585521765761E-2</v>
      </c>
      <c r="O1347">
        <f t="shared" ref="O1347" si="1382">(I1339*J1340-I1340*J1339)/I1343</f>
        <v>-3.7590481385218048E-5</v>
      </c>
    </row>
    <row r="1348" spans="8:15" x14ac:dyDescent="0.35">
      <c r="H1348" s="4"/>
      <c r="L1348" s="5"/>
    </row>
    <row r="1349" spans="8:15" x14ac:dyDescent="0.35">
      <c r="H1349" s="4" t="s">
        <v>165</v>
      </c>
      <c r="I1349">
        <f t="shared" ref="I1349" si="1383">LN(ABS(2*I1335*I1336^3))-I1336*(I1337^2)+33.9206</f>
        <v>0</v>
      </c>
      <c r="L1349" s="5"/>
    </row>
    <row r="1350" spans="8:15" x14ac:dyDescent="0.35">
      <c r="H1350" s="4" t="s">
        <v>166</v>
      </c>
      <c r="I1350">
        <f t="shared" ref="I1350" si="1384">(I1335^2+I1336^2)/I1337+4*I1335*I1337-85/6</f>
        <v>0</v>
      </c>
      <c r="L1350" s="5"/>
    </row>
    <row r="1351" spans="8:15" x14ac:dyDescent="0.35">
      <c r="H1351" s="4" t="s">
        <v>167</v>
      </c>
      <c r="I1351">
        <f t="shared" ref="I1351" si="1385">I1335^2*I1336*I1337^3+4*I1335*I1337+3552</f>
        <v>0</v>
      </c>
      <c r="L1351" s="5"/>
    </row>
    <row r="1352" spans="8:15" x14ac:dyDescent="0.35">
      <c r="H1352" s="4"/>
      <c r="L1352" s="5"/>
    </row>
    <row r="1353" spans="8:15" x14ac:dyDescent="0.35">
      <c r="H1353" s="4"/>
      <c r="I1353">
        <f t="shared" ref="I1353:I1355" si="1386">I1335</f>
        <v>-6.0300955159643808</v>
      </c>
      <c r="J1353" t="s">
        <v>16</v>
      </c>
      <c r="K1353" cm="1">
        <f t="array" ref="K1353:K1355">MMULT(I1345:K1347,I1349:I1351)</f>
        <v>0</v>
      </c>
      <c r="L1353" s="5"/>
      <c r="M1353">
        <f t="shared" ref="M1353" si="1387">I1345*I1349+J1345*I1350+K1345*I1351</f>
        <v>0</v>
      </c>
    </row>
    <row r="1354" spans="8:15" x14ac:dyDescent="0.35">
      <c r="H1354" s="4"/>
      <c r="I1354">
        <f t="shared" si="1386"/>
        <v>7.8461575132286265</v>
      </c>
      <c r="J1354" t="s">
        <v>16</v>
      </c>
      <c r="K1354">
        <v>0</v>
      </c>
      <c r="L1354" s="5"/>
      <c r="M1354">
        <f t="shared" ref="M1354" si="1388">I1346*I1349+J1346*I1350+K1346* I1351</f>
        <v>0</v>
      </c>
    </row>
    <row r="1355" spans="8:15" x14ac:dyDescent="0.35">
      <c r="H1355" s="4"/>
      <c r="I1355">
        <f t="shared" si="1386"/>
        <v>-2.3298516839062571</v>
      </c>
      <c r="J1355" t="s">
        <v>16</v>
      </c>
      <c r="K1355">
        <v>0</v>
      </c>
      <c r="L1355" s="5"/>
      <c r="M1355">
        <f t="shared" ref="M1355" si="1389">I1347*I1349+J1347*I1350+K1347*I1351</f>
        <v>0</v>
      </c>
    </row>
    <row r="1356" spans="8:15" x14ac:dyDescent="0.35">
      <c r="H1356" s="4"/>
      <c r="L1356" s="5"/>
    </row>
    <row r="1357" spans="8:15" x14ac:dyDescent="0.35">
      <c r="H1357" s="4" t="s">
        <v>99</v>
      </c>
      <c r="I1357">
        <f t="shared" ref="I1357:I1359" si="1390">I1353-K1353</f>
        <v>-6.0300955159643808</v>
      </c>
      <c r="L1357" s="5"/>
    </row>
    <row r="1358" spans="8:15" x14ac:dyDescent="0.35">
      <c r="H1358" s="4" t="s">
        <v>100</v>
      </c>
      <c r="I1358">
        <f t="shared" si="1390"/>
        <v>7.8461575132286265</v>
      </c>
      <c r="L1358" s="5"/>
    </row>
    <row r="1359" spans="8:15" x14ac:dyDescent="0.35">
      <c r="H1359" s="4" t="s">
        <v>101</v>
      </c>
      <c r="I1359">
        <f t="shared" si="1390"/>
        <v>-2.3298516839062571</v>
      </c>
      <c r="L1359" s="5"/>
    </row>
    <row r="1360" spans="8:15" x14ac:dyDescent="0.35">
      <c r="H1360" s="4"/>
      <c r="L1360" s="5"/>
    </row>
    <row r="1361" spans="8:15" x14ac:dyDescent="0.35">
      <c r="H1361" s="4" t="s">
        <v>22</v>
      </c>
      <c r="I1361">
        <f t="shared" ref="I1361:I1363" si="1391">ABS(I1357-I1335)</f>
        <v>0</v>
      </c>
      <c r="L1361" s="5"/>
    </row>
    <row r="1362" spans="8:15" x14ac:dyDescent="0.35">
      <c r="H1362" s="4" t="s">
        <v>24</v>
      </c>
      <c r="I1362">
        <f t="shared" si="1391"/>
        <v>0</v>
      </c>
      <c r="L1362" s="5"/>
    </row>
    <row r="1363" spans="8:15" x14ac:dyDescent="0.35">
      <c r="H1363" s="7" t="s">
        <v>103</v>
      </c>
      <c r="I1363">
        <f t="shared" si="1391"/>
        <v>0</v>
      </c>
      <c r="J1363" s="8" t="s">
        <v>25</v>
      </c>
      <c r="K1363" s="8"/>
      <c r="L1363" s="9">
        <f t="shared" ref="L1363" si="1392">MAX(I1361:I1363)</f>
        <v>0</v>
      </c>
      <c r="M1363" t="str">
        <f t="shared" ref="M1363" si="1393">IF(L1363&gt;$G$6, "Continúa iterando","Listo. Aquí está la solución")</f>
        <v>Listo. Aquí está la solución</v>
      </c>
    </row>
    <row r="1365" spans="8:15" x14ac:dyDescent="0.35">
      <c r="H1365" s="1"/>
      <c r="I1365" s="2" t="s">
        <v>0</v>
      </c>
      <c r="J1365" s="2">
        <f t="shared" ref="J1365" si="1394">J1334+1</f>
        <v>45</v>
      </c>
      <c r="K1365" s="2"/>
      <c r="L1365" s="3"/>
    </row>
    <row r="1366" spans="8:15" x14ac:dyDescent="0.35">
      <c r="H1366" s="4" t="s">
        <v>1</v>
      </c>
      <c r="I1366">
        <f t="shared" ref="I1366:I1368" si="1395">I1357</f>
        <v>-6.0300955159643808</v>
      </c>
      <c r="L1366" s="5"/>
    </row>
    <row r="1367" spans="8:15" x14ac:dyDescent="0.35">
      <c r="H1367" s="4" t="s">
        <v>93</v>
      </c>
      <c r="I1367">
        <f t="shared" si="1395"/>
        <v>7.8461575132286265</v>
      </c>
      <c r="L1367" s="5"/>
    </row>
    <row r="1368" spans="8:15" x14ac:dyDescent="0.35">
      <c r="H1368" s="4" t="s">
        <v>2</v>
      </c>
      <c r="I1368">
        <f t="shared" si="1395"/>
        <v>-2.3298516839062571</v>
      </c>
      <c r="L1368" s="5"/>
    </row>
    <row r="1369" spans="8:15" x14ac:dyDescent="0.35">
      <c r="H1369" s="4"/>
      <c r="L1369" s="5"/>
    </row>
    <row r="1370" spans="8:15" x14ac:dyDescent="0.35">
      <c r="H1370" s="4"/>
      <c r="I1370">
        <f t="shared" ref="I1370" si="1396">1/I1366</f>
        <v>-0.16583485242523097</v>
      </c>
      <c r="J1370">
        <f t="shared" ref="J1370" si="1397">3/I1367-I1368^2</f>
        <v>-5.0458561065254317</v>
      </c>
      <c r="K1370">
        <f t="shared" ref="K1370" si="1398">-2*I1367*I1368</f>
        <v>36.56076658877889</v>
      </c>
      <c r="L1370" s="5"/>
    </row>
    <row r="1371" spans="8:15" x14ac:dyDescent="0.35">
      <c r="H1371" s="4" t="s">
        <v>26</v>
      </c>
      <c r="I1371">
        <f t="shared" ref="I1371" si="1399">(2*I1366/I1368)+4*I1368</f>
        <v>-4.1430295802738764</v>
      </c>
      <c r="J1371">
        <f t="shared" ref="J1371" si="1400">(2*I1367/I1368)</f>
        <v>-6.7353278901201685</v>
      </c>
      <c r="K1371">
        <f t="shared" ref="K1371" si="1401">-(I1367^2+I1366^2)/I1368^2+4*I1366</f>
        <v>-42.160262624325497</v>
      </c>
      <c r="L1371" s="5"/>
    </row>
    <row r="1372" spans="8:15" x14ac:dyDescent="0.35">
      <c r="H1372" s="4"/>
      <c r="I1372">
        <f t="shared" ref="I1372" si="1402">2*I1366*I1367*I1368^3+4*I1368</f>
        <v>1187.4101983644657</v>
      </c>
      <c r="J1372">
        <f t="shared" ref="J1372" si="1403">I1366^2*I1368^3</f>
        <v>-459.86801905066505</v>
      </c>
      <c r="K1372">
        <f t="shared" ref="K1372" si="1404">3*I1366^2*I1367*I1368^2+4*I1366</f>
        <v>4621.9224596655295</v>
      </c>
      <c r="L1372" s="5"/>
    </row>
    <row r="1373" spans="8:15" x14ac:dyDescent="0.35">
      <c r="H1373" s="4"/>
      <c r="L1373" s="5"/>
    </row>
    <row r="1374" spans="8:15" x14ac:dyDescent="0.35">
      <c r="H1374" s="4" t="s">
        <v>6</v>
      </c>
      <c r="I1374">
        <f t="shared" ref="I1374" si="1405">(I1370*J1371*K1372+I1371*J1372*K1370+J1370*K1371*I1372)-(I1372*J1371*K1370+J1372*K1371*I1370+K1372*I1371*J1370)</f>
        <v>526414.62070310838</v>
      </c>
      <c r="J1374" t="str">
        <f t="shared" ref="J1374" si="1406">IF(I1374&lt;&gt;0,"Continuar", "Agregar otros valores")</f>
        <v>Continuar</v>
      </c>
      <c r="L1374" s="5"/>
    </row>
    <row r="1375" spans="8:15" x14ac:dyDescent="0.35">
      <c r="H1375" s="4"/>
      <c r="L1375" s="5"/>
    </row>
    <row r="1376" spans="8:15" x14ac:dyDescent="0.35">
      <c r="H1376" s="4"/>
      <c r="I1376" cm="1">
        <f t="array" ref="I1376:K1378">MINVERSE(I1370:K1372)</f>
        <v>-9.5966786858593264E-2</v>
      </c>
      <c r="J1376">
        <v>1.2363692239668139E-2</v>
      </c>
      <c r="K1376">
        <v>8.7190467637886151E-4</v>
      </c>
      <c r="L1376" s="5"/>
      <c r="M1376">
        <f t="shared" ref="M1376" si="1407">(J1371*K1372-J1372*K1371)/I1374</f>
        <v>-9.596678685859325E-2</v>
      </c>
      <c r="N1376">
        <f t="shared" ref="N1376" si="1408">(J1370*K1372-J1372*K1370)/I1374</f>
        <v>-1.2363692239668137E-2</v>
      </c>
      <c r="O1376">
        <f t="shared" ref="O1376" si="1409">(J1370*K1371-J1371*K1370)/I1374</f>
        <v>8.7190467637886151E-4</v>
      </c>
    </row>
    <row r="1377" spans="8:15" x14ac:dyDescent="0.35">
      <c r="H1377" s="4" t="s">
        <v>9</v>
      </c>
      <c r="I1377">
        <v>-5.87232252334349E-2</v>
      </c>
      <c r="J1377">
        <v>-8.3924536285770956E-2</v>
      </c>
      <c r="K1377">
        <v>-3.0102503265137386E-4</v>
      </c>
      <c r="L1377" s="5"/>
      <c r="M1377">
        <f t="shared" ref="M1377" si="1410">(I1371*K1372-K1371*I1372)/I1374</f>
        <v>5.8723225233434879E-2</v>
      </c>
      <c r="N1377">
        <f t="shared" ref="N1377" si="1411">(I1370*K1372-I1372*K1370)/I1374</f>
        <v>-8.3924536285770943E-2</v>
      </c>
      <c r="O1377">
        <f t="shared" ref="O1377" si="1412">(I1370*K1371-I1371*K1370)/I1374</f>
        <v>3.010250326513738E-4</v>
      </c>
    </row>
    <row r="1378" spans="8:15" x14ac:dyDescent="0.35">
      <c r="H1378" s="4"/>
      <c r="I1378">
        <v>1.8811870800205702E-2</v>
      </c>
      <c r="J1378">
        <v>-1.1526585521765763E-2</v>
      </c>
      <c r="K1378">
        <v>-3.7590481385218048E-5</v>
      </c>
      <c r="L1378" s="5"/>
      <c r="M1378">
        <f t="shared" ref="M1378" si="1413">(I1371*J1372-I1372*J1371)/I1374</f>
        <v>1.8811870800205698E-2</v>
      </c>
      <c r="N1378">
        <f t="shared" ref="N1378" si="1414">(I1370*J1372-I1372*J1370)/I1374</f>
        <v>1.1526585521765761E-2</v>
      </c>
      <c r="O1378">
        <f t="shared" ref="O1378" si="1415">(I1370*J1371-I1371*J1370)/I1374</f>
        <v>-3.7590481385218048E-5</v>
      </c>
    </row>
    <row r="1379" spans="8:15" x14ac:dyDescent="0.35">
      <c r="H1379" s="4"/>
      <c r="L1379" s="5"/>
    </row>
    <row r="1380" spans="8:15" x14ac:dyDescent="0.35">
      <c r="H1380" s="4" t="s">
        <v>168</v>
      </c>
      <c r="I1380">
        <f t="shared" ref="I1380" si="1416">LN(ABS(2*I1366*I1367^3))-I1367*(I1368^2)+33.9206</f>
        <v>0</v>
      </c>
      <c r="L1380" s="5"/>
    </row>
    <row r="1381" spans="8:15" x14ac:dyDescent="0.35">
      <c r="H1381" s="4" t="s">
        <v>169</v>
      </c>
      <c r="I1381">
        <f t="shared" ref="I1381" si="1417">(I1366^2+I1367^2)/I1368+4*I1366*I1368-85/6</f>
        <v>0</v>
      </c>
      <c r="L1381" s="5"/>
    </row>
    <row r="1382" spans="8:15" x14ac:dyDescent="0.35">
      <c r="H1382" s="4" t="s">
        <v>170</v>
      </c>
      <c r="I1382">
        <f t="shared" ref="I1382" si="1418">I1366^2*I1367*I1368^3+4*I1366*I1368+3552</f>
        <v>0</v>
      </c>
      <c r="L1382" s="5"/>
    </row>
    <row r="1383" spans="8:15" x14ac:dyDescent="0.35">
      <c r="H1383" s="4"/>
      <c r="L1383" s="5"/>
    </row>
    <row r="1384" spans="8:15" x14ac:dyDescent="0.35">
      <c r="H1384" s="4"/>
      <c r="I1384">
        <f t="shared" ref="I1384:I1386" si="1419">I1366</f>
        <v>-6.0300955159643808</v>
      </c>
      <c r="J1384" t="s">
        <v>16</v>
      </c>
      <c r="K1384" cm="1">
        <f t="array" ref="K1384:K1386">MMULT(I1376:K1378,I1380:I1382)</f>
        <v>0</v>
      </c>
      <c r="L1384" s="5"/>
      <c r="M1384">
        <f t="shared" ref="M1384" si="1420">I1376*I1380+J1376*I1381+K1376*I1382</f>
        <v>0</v>
      </c>
    </row>
    <row r="1385" spans="8:15" x14ac:dyDescent="0.35">
      <c r="H1385" s="4"/>
      <c r="I1385">
        <f t="shared" si="1419"/>
        <v>7.8461575132286265</v>
      </c>
      <c r="J1385" t="s">
        <v>16</v>
      </c>
      <c r="K1385">
        <v>0</v>
      </c>
      <c r="L1385" s="5"/>
      <c r="M1385">
        <f t="shared" ref="M1385" si="1421">I1377*I1380+J1377*I1381+K1377* I1382</f>
        <v>0</v>
      </c>
    </row>
    <row r="1386" spans="8:15" x14ac:dyDescent="0.35">
      <c r="H1386" s="4"/>
      <c r="I1386">
        <f t="shared" si="1419"/>
        <v>-2.3298516839062571</v>
      </c>
      <c r="J1386" t="s">
        <v>16</v>
      </c>
      <c r="K1386">
        <v>0</v>
      </c>
      <c r="L1386" s="5"/>
      <c r="M1386">
        <f t="shared" ref="M1386" si="1422">I1378*I1380+J1378*I1381+K1378*I1382</f>
        <v>0</v>
      </c>
    </row>
    <row r="1387" spans="8:15" x14ac:dyDescent="0.35">
      <c r="H1387" s="4"/>
      <c r="L1387" s="5"/>
    </row>
    <row r="1388" spans="8:15" x14ac:dyDescent="0.35">
      <c r="H1388" s="4" t="s">
        <v>99</v>
      </c>
      <c r="I1388">
        <f t="shared" ref="I1388:I1390" si="1423">I1384-K1384</f>
        <v>-6.0300955159643808</v>
      </c>
      <c r="L1388" s="5"/>
    </row>
    <row r="1389" spans="8:15" x14ac:dyDescent="0.35">
      <c r="H1389" s="4" t="s">
        <v>100</v>
      </c>
      <c r="I1389">
        <f t="shared" si="1423"/>
        <v>7.8461575132286265</v>
      </c>
      <c r="L1389" s="5"/>
    </row>
    <row r="1390" spans="8:15" x14ac:dyDescent="0.35">
      <c r="H1390" s="4" t="s">
        <v>101</v>
      </c>
      <c r="I1390">
        <f t="shared" si="1423"/>
        <v>-2.3298516839062571</v>
      </c>
      <c r="L1390" s="5"/>
    </row>
    <row r="1391" spans="8:15" x14ac:dyDescent="0.35">
      <c r="H1391" s="4"/>
      <c r="L1391" s="5"/>
    </row>
    <row r="1392" spans="8:15" x14ac:dyDescent="0.35">
      <c r="H1392" s="4" t="s">
        <v>22</v>
      </c>
      <c r="I1392">
        <f t="shared" ref="I1392:I1394" si="1424">ABS(I1388-I1366)</f>
        <v>0</v>
      </c>
      <c r="L1392" s="5"/>
    </row>
    <row r="1393" spans="8:15" x14ac:dyDescent="0.35">
      <c r="H1393" s="4" t="s">
        <v>24</v>
      </c>
      <c r="I1393">
        <f t="shared" si="1424"/>
        <v>0</v>
      </c>
      <c r="L1393" s="5"/>
    </row>
    <row r="1394" spans="8:15" x14ac:dyDescent="0.35">
      <c r="H1394" s="7" t="s">
        <v>103</v>
      </c>
      <c r="I1394">
        <f t="shared" si="1424"/>
        <v>0</v>
      </c>
      <c r="J1394" s="8" t="s">
        <v>25</v>
      </c>
      <c r="K1394" s="8"/>
      <c r="L1394" s="9">
        <f t="shared" ref="L1394" si="1425">MAX(I1392:I1394)</f>
        <v>0</v>
      </c>
      <c r="M1394" t="str">
        <f t="shared" ref="M1394" si="1426">IF(L1394&gt;$G$6, "Continúa iterando","Listo. Aquí está la solución")</f>
        <v>Listo. Aquí está la solución</v>
      </c>
    </row>
    <row r="1396" spans="8:15" x14ac:dyDescent="0.35">
      <c r="H1396" s="1"/>
      <c r="I1396" s="2" t="s">
        <v>0</v>
      </c>
      <c r="J1396" s="2">
        <f t="shared" ref="J1396" si="1427">J1365+1</f>
        <v>46</v>
      </c>
      <c r="K1396" s="2"/>
      <c r="L1396" s="3"/>
    </row>
    <row r="1397" spans="8:15" x14ac:dyDescent="0.35">
      <c r="H1397" s="4" t="s">
        <v>1</v>
      </c>
      <c r="I1397">
        <f t="shared" ref="I1397:I1399" si="1428">I1388</f>
        <v>-6.0300955159643808</v>
      </c>
      <c r="L1397" s="5"/>
    </row>
    <row r="1398" spans="8:15" x14ac:dyDescent="0.35">
      <c r="H1398" s="4" t="s">
        <v>93</v>
      </c>
      <c r="I1398">
        <f t="shared" si="1428"/>
        <v>7.8461575132286265</v>
      </c>
      <c r="L1398" s="5"/>
    </row>
    <row r="1399" spans="8:15" x14ac:dyDescent="0.35">
      <c r="H1399" s="4" t="s">
        <v>2</v>
      </c>
      <c r="I1399">
        <f t="shared" si="1428"/>
        <v>-2.3298516839062571</v>
      </c>
      <c r="L1399" s="5"/>
    </row>
    <row r="1400" spans="8:15" x14ac:dyDescent="0.35">
      <c r="H1400" s="4"/>
      <c r="L1400" s="5"/>
    </row>
    <row r="1401" spans="8:15" x14ac:dyDescent="0.35">
      <c r="H1401" s="4"/>
      <c r="I1401">
        <f t="shared" ref="I1401" si="1429">1/I1397</f>
        <v>-0.16583485242523097</v>
      </c>
      <c r="J1401">
        <f t="shared" ref="J1401" si="1430">3/I1398-I1399^2</f>
        <v>-5.0458561065254317</v>
      </c>
      <c r="K1401">
        <f t="shared" ref="K1401" si="1431">-2*I1398*I1399</f>
        <v>36.56076658877889</v>
      </c>
      <c r="L1401" s="5"/>
    </row>
    <row r="1402" spans="8:15" x14ac:dyDescent="0.35">
      <c r="H1402" s="4" t="s">
        <v>26</v>
      </c>
      <c r="I1402">
        <f t="shared" ref="I1402" si="1432">(2*I1397/I1399)+4*I1399</f>
        <v>-4.1430295802738764</v>
      </c>
      <c r="J1402">
        <f t="shared" ref="J1402" si="1433">(2*I1398/I1399)</f>
        <v>-6.7353278901201685</v>
      </c>
      <c r="K1402">
        <f t="shared" ref="K1402" si="1434">-(I1398^2+I1397^2)/I1399^2+4*I1397</f>
        <v>-42.160262624325497</v>
      </c>
      <c r="L1402" s="5"/>
    </row>
    <row r="1403" spans="8:15" x14ac:dyDescent="0.35">
      <c r="H1403" s="4"/>
      <c r="I1403">
        <f t="shared" ref="I1403" si="1435">2*I1397*I1398*I1399^3+4*I1399</f>
        <v>1187.4101983644657</v>
      </c>
      <c r="J1403">
        <f t="shared" ref="J1403" si="1436">I1397^2*I1399^3</f>
        <v>-459.86801905066505</v>
      </c>
      <c r="K1403">
        <f t="shared" ref="K1403" si="1437">3*I1397^2*I1398*I1399^2+4*I1397</f>
        <v>4621.9224596655295</v>
      </c>
      <c r="L1403" s="5"/>
    </row>
    <row r="1404" spans="8:15" x14ac:dyDescent="0.35">
      <c r="H1404" s="4"/>
      <c r="L1404" s="5"/>
    </row>
    <row r="1405" spans="8:15" x14ac:dyDescent="0.35">
      <c r="H1405" s="4" t="s">
        <v>6</v>
      </c>
      <c r="I1405">
        <f t="shared" ref="I1405" si="1438">(I1401*J1402*K1403+I1402*J1403*K1401+J1401*K1402*I1403)-(I1403*J1402*K1401+J1403*K1402*I1401+K1403*I1402*J1401)</f>
        <v>526414.62070310838</v>
      </c>
      <c r="J1405" t="str">
        <f t="shared" ref="J1405" si="1439">IF(I1405&lt;&gt;0,"Continuar", "Agregar otros valores")</f>
        <v>Continuar</v>
      </c>
      <c r="L1405" s="5"/>
    </row>
    <row r="1406" spans="8:15" x14ac:dyDescent="0.35">
      <c r="H1406" s="4"/>
      <c r="L1406" s="5"/>
    </row>
    <row r="1407" spans="8:15" x14ac:dyDescent="0.35">
      <c r="H1407" s="4"/>
      <c r="I1407" cm="1">
        <f t="array" ref="I1407:K1409">MINVERSE(I1401:K1403)</f>
        <v>-9.5966786858593264E-2</v>
      </c>
      <c r="J1407">
        <v>1.2363692239668139E-2</v>
      </c>
      <c r="K1407">
        <v>8.7190467637886151E-4</v>
      </c>
      <c r="L1407" s="5"/>
      <c r="M1407">
        <f t="shared" ref="M1407" si="1440">(J1402*K1403-J1403*K1402)/I1405</f>
        <v>-9.596678685859325E-2</v>
      </c>
      <c r="N1407">
        <f t="shared" ref="N1407" si="1441">(J1401*K1403-J1403*K1401)/I1405</f>
        <v>-1.2363692239668137E-2</v>
      </c>
      <c r="O1407">
        <f t="shared" ref="O1407" si="1442">(J1401*K1402-J1402*K1401)/I1405</f>
        <v>8.7190467637886151E-4</v>
      </c>
    </row>
    <row r="1408" spans="8:15" x14ac:dyDescent="0.35">
      <c r="H1408" s="4" t="s">
        <v>9</v>
      </c>
      <c r="I1408">
        <v>-5.87232252334349E-2</v>
      </c>
      <c r="J1408">
        <v>-8.3924536285770956E-2</v>
      </c>
      <c r="K1408">
        <v>-3.0102503265137386E-4</v>
      </c>
      <c r="L1408" s="5"/>
      <c r="M1408">
        <f t="shared" ref="M1408" si="1443">(I1402*K1403-K1402*I1403)/I1405</f>
        <v>5.8723225233434879E-2</v>
      </c>
      <c r="N1408">
        <f t="shared" ref="N1408" si="1444">(I1401*K1403-I1403*K1401)/I1405</f>
        <v>-8.3924536285770943E-2</v>
      </c>
      <c r="O1408">
        <f t="shared" ref="O1408" si="1445">(I1401*K1402-I1402*K1401)/I1405</f>
        <v>3.010250326513738E-4</v>
      </c>
    </row>
    <row r="1409" spans="8:15" x14ac:dyDescent="0.35">
      <c r="H1409" s="4"/>
      <c r="I1409">
        <v>1.8811870800205702E-2</v>
      </c>
      <c r="J1409">
        <v>-1.1526585521765763E-2</v>
      </c>
      <c r="K1409">
        <v>-3.7590481385218048E-5</v>
      </c>
      <c r="L1409" s="5"/>
      <c r="M1409">
        <f t="shared" ref="M1409" si="1446">(I1402*J1403-I1403*J1402)/I1405</f>
        <v>1.8811870800205698E-2</v>
      </c>
      <c r="N1409">
        <f t="shared" ref="N1409" si="1447">(I1401*J1403-I1403*J1401)/I1405</f>
        <v>1.1526585521765761E-2</v>
      </c>
      <c r="O1409">
        <f t="shared" ref="O1409" si="1448">(I1401*J1402-I1402*J1401)/I1405</f>
        <v>-3.7590481385218048E-5</v>
      </c>
    </row>
    <row r="1410" spans="8:15" x14ac:dyDescent="0.35">
      <c r="H1410" s="4"/>
      <c r="L1410" s="5"/>
    </row>
    <row r="1411" spans="8:15" x14ac:dyDescent="0.35">
      <c r="H1411" s="4" t="s">
        <v>171</v>
      </c>
      <c r="I1411">
        <f t="shared" ref="I1411" si="1449">LN(ABS(2*I1397*I1398^3))-I1398*(I1399^2)+33.9206</f>
        <v>0</v>
      </c>
      <c r="L1411" s="5"/>
    </row>
    <row r="1412" spans="8:15" x14ac:dyDescent="0.35">
      <c r="H1412" s="4" t="s">
        <v>172</v>
      </c>
      <c r="I1412">
        <f t="shared" ref="I1412" si="1450">(I1397^2+I1398^2)/I1399+4*I1397*I1399-85/6</f>
        <v>0</v>
      </c>
      <c r="L1412" s="5"/>
    </row>
    <row r="1413" spans="8:15" x14ac:dyDescent="0.35">
      <c r="H1413" s="4" t="s">
        <v>173</v>
      </c>
      <c r="I1413">
        <f t="shared" ref="I1413" si="1451">I1397^2*I1398*I1399^3+4*I1397*I1399+3552</f>
        <v>0</v>
      </c>
      <c r="L1413" s="5"/>
    </row>
    <row r="1414" spans="8:15" x14ac:dyDescent="0.35">
      <c r="H1414" s="4"/>
      <c r="L1414" s="5"/>
    </row>
    <row r="1415" spans="8:15" x14ac:dyDescent="0.35">
      <c r="H1415" s="4"/>
      <c r="I1415">
        <f t="shared" ref="I1415:I1417" si="1452">I1397</f>
        <v>-6.0300955159643808</v>
      </c>
      <c r="J1415" t="s">
        <v>16</v>
      </c>
      <c r="K1415" cm="1">
        <f t="array" ref="K1415:K1417">MMULT(I1407:K1409,I1411:I1413)</f>
        <v>0</v>
      </c>
      <c r="L1415" s="5"/>
      <c r="M1415">
        <f t="shared" ref="M1415" si="1453">I1407*I1411+J1407*I1412+K1407*I1413</f>
        <v>0</v>
      </c>
    </row>
    <row r="1416" spans="8:15" x14ac:dyDescent="0.35">
      <c r="H1416" s="4"/>
      <c r="I1416">
        <f t="shared" si="1452"/>
        <v>7.8461575132286265</v>
      </c>
      <c r="J1416" t="s">
        <v>16</v>
      </c>
      <c r="K1416">
        <v>0</v>
      </c>
      <c r="L1416" s="5"/>
      <c r="M1416">
        <f t="shared" ref="M1416" si="1454">I1408*I1411+J1408*I1412+K1408* I1413</f>
        <v>0</v>
      </c>
    </row>
    <row r="1417" spans="8:15" x14ac:dyDescent="0.35">
      <c r="H1417" s="4"/>
      <c r="I1417">
        <f t="shared" si="1452"/>
        <v>-2.3298516839062571</v>
      </c>
      <c r="J1417" t="s">
        <v>16</v>
      </c>
      <c r="K1417">
        <v>0</v>
      </c>
      <c r="L1417" s="5"/>
      <c r="M1417">
        <f t="shared" ref="M1417" si="1455">I1409*I1411+J1409*I1412+K1409*I1413</f>
        <v>0</v>
      </c>
    </row>
    <row r="1418" spans="8:15" x14ac:dyDescent="0.35">
      <c r="H1418" s="4"/>
      <c r="L1418" s="5"/>
    </row>
    <row r="1419" spans="8:15" x14ac:dyDescent="0.35">
      <c r="H1419" s="4" t="s">
        <v>99</v>
      </c>
      <c r="I1419">
        <f t="shared" ref="I1419:I1421" si="1456">I1415-K1415</f>
        <v>-6.0300955159643808</v>
      </c>
      <c r="L1419" s="5"/>
    </row>
    <row r="1420" spans="8:15" x14ac:dyDescent="0.35">
      <c r="H1420" s="4" t="s">
        <v>100</v>
      </c>
      <c r="I1420">
        <f t="shared" si="1456"/>
        <v>7.8461575132286265</v>
      </c>
      <c r="L1420" s="5"/>
    </row>
    <row r="1421" spans="8:15" x14ac:dyDescent="0.35">
      <c r="H1421" s="4" t="s">
        <v>101</v>
      </c>
      <c r="I1421">
        <f t="shared" si="1456"/>
        <v>-2.3298516839062571</v>
      </c>
      <c r="L1421" s="5"/>
    </row>
    <row r="1422" spans="8:15" x14ac:dyDescent="0.35">
      <c r="H1422" s="4"/>
      <c r="L1422" s="5"/>
    </row>
    <row r="1423" spans="8:15" x14ac:dyDescent="0.35">
      <c r="H1423" s="4" t="s">
        <v>22</v>
      </c>
      <c r="I1423">
        <f t="shared" ref="I1423:I1425" si="1457">ABS(I1419-I1397)</f>
        <v>0</v>
      </c>
      <c r="L1423" s="5"/>
    </row>
    <row r="1424" spans="8:15" x14ac:dyDescent="0.35">
      <c r="H1424" s="4" t="s">
        <v>24</v>
      </c>
      <c r="I1424">
        <f t="shared" si="1457"/>
        <v>0</v>
      </c>
      <c r="L1424" s="5"/>
    </row>
    <row r="1425" spans="8:15" x14ac:dyDescent="0.35">
      <c r="H1425" s="7" t="s">
        <v>103</v>
      </c>
      <c r="I1425">
        <f t="shared" si="1457"/>
        <v>0</v>
      </c>
      <c r="J1425" s="8" t="s">
        <v>25</v>
      </c>
      <c r="K1425" s="8"/>
      <c r="L1425" s="9">
        <f t="shared" ref="L1425" si="1458">MAX(I1423:I1425)</f>
        <v>0</v>
      </c>
      <c r="M1425" t="str">
        <f t="shared" ref="M1425" si="1459">IF(L1425&gt;$G$6, "Continúa iterando","Listo. Aquí está la solución")</f>
        <v>Listo. Aquí está la solución</v>
      </c>
    </row>
    <row r="1427" spans="8:15" x14ac:dyDescent="0.35">
      <c r="H1427" s="1"/>
      <c r="I1427" s="2" t="s">
        <v>0</v>
      </c>
      <c r="J1427" s="2">
        <f t="shared" ref="J1427" si="1460">J1396+1</f>
        <v>47</v>
      </c>
      <c r="K1427" s="2"/>
      <c r="L1427" s="3"/>
    </row>
    <row r="1428" spans="8:15" x14ac:dyDescent="0.35">
      <c r="H1428" s="4" t="s">
        <v>1</v>
      </c>
      <c r="I1428">
        <f t="shared" ref="I1428:I1430" si="1461">I1419</f>
        <v>-6.0300955159643808</v>
      </c>
      <c r="L1428" s="5"/>
    </row>
    <row r="1429" spans="8:15" x14ac:dyDescent="0.35">
      <c r="H1429" s="4" t="s">
        <v>93</v>
      </c>
      <c r="I1429">
        <f t="shared" si="1461"/>
        <v>7.8461575132286265</v>
      </c>
      <c r="L1429" s="5"/>
    </row>
    <row r="1430" spans="8:15" x14ac:dyDescent="0.35">
      <c r="H1430" s="4" t="s">
        <v>2</v>
      </c>
      <c r="I1430">
        <f t="shared" si="1461"/>
        <v>-2.3298516839062571</v>
      </c>
      <c r="L1430" s="5"/>
    </row>
    <row r="1431" spans="8:15" x14ac:dyDescent="0.35">
      <c r="H1431" s="4"/>
      <c r="L1431" s="5"/>
    </row>
    <row r="1432" spans="8:15" x14ac:dyDescent="0.35">
      <c r="H1432" s="4"/>
      <c r="I1432">
        <f t="shared" ref="I1432" si="1462">1/I1428</f>
        <v>-0.16583485242523097</v>
      </c>
      <c r="J1432">
        <f t="shared" ref="J1432" si="1463">3/I1429-I1430^2</f>
        <v>-5.0458561065254317</v>
      </c>
      <c r="K1432">
        <f t="shared" ref="K1432" si="1464">-2*I1429*I1430</f>
        <v>36.56076658877889</v>
      </c>
      <c r="L1432" s="5"/>
    </row>
    <row r="1433" spans="8:15" x14ac:dyDescent="0.35">
      <c r="H1433" s="4" t="s">
        <v>26</v>
      </c>
      <c r="I1433">
        <f t="shared" ref="I1433" si="1465">(2*I1428/I1430)+4*I1430</f>
        <v>-4.1430295802738764</v>
      </c>
      <c r="J1433">
        <f t="shared" ref="J1433" si="1466">(2*I1429/I1430)</f>
        <v>-6.7353278901201685</v>
      </c>
      <c r="K1433">
        <f t="shared" ref="K1433" si="1467">-(I1429^2+I1428^2)/I1430^2+4*I1428</f>
        <v>-42.160262624325497</v>
      </c>
      <c r="L1433" s="5"/>
    </row>
    <row r="1434" spans="8:15" x14ac:dyDescent="0.35">
      <c r="H1434" s="4"/>
      <c r="I1434">
        <f t="shared" ref="I1434" si="1468">2*I1428*I1429*I1430^3+4*I1430</f>
        <v>1187.4101983644657</v>
      </c>
      <c r="J1434">
        <f t="shared" ref="J1434" si="1469">I1428^2*I1430^3</f>
        <v>-459.86801905066505</v>
      </c>
      <c r="K1434">
        <f t="shared" ref="K1434" si="1470">3*I1428^2*I1429*I1430^2+4*I1428</f>
        <v>4621.9224596655295</v>
      </c>
      <c r="L1434" s="5"/>
    </row>
    <row r="1435" spans="8:15" x14ac:dyDescent="0.35">
      <c r="H1435" s="4"/>
      <c r="L1435" s="5"/>
    </row>
    <row r="1436" spans="8:15" x14ac:dyDescent="0.35">
      <c r="H1436" s="4" t="s">
        <v>6</v>
      </c>
      <c r="I1436">
        <f t="shared" ref="I1436" si="1471">(I1432*J1433*K1434+I1433*J1434*K1432+J1432*K1433*I1434)-(I1434*J1433*K1432+J1434*K1433*I1432+K1434*I1433*J1432)</f>
        <v>526414.62070310838</v>
      </c>
      <c r="J1436" t="str">
        <f t="shared" ref="J1436" si="1472">IF(I1436&lt;&gt;0,"Continuar", "Agregar otros valores")</f>
        <v>Continuar</v>
      </c>
      <c r="L1436" s="5"/>
    </row>
    <row r="1437" spans="8:15" x14ac:dyDescent="0.35">
      <c r="H1437" s="4"/>
      <c r="L1437" s="5"/>
    </row>
    <row r="1438" spans="8:15" x14ac:dyDescent="0.35">
      <c r="H1438" s="4"/>
      <c r="I1438" cm="1">
        <f t="array" ref="I1438:K1440">MINVERSE(I1432:K1434)</f>
        <v>-9.5966786858593264E-2</v>
      </c>
      <c r="J1438">
        <v>1.2363692239668139E-2</v>
      </c>
      <c r="K1438">
        <v>8.7190467637886151E-4</v>
      </c>
      <c r="L1438" s="5"/>
      <c r="M1438">
        <f t="shared" ref="M1438" si="1473">(J1433*K1434-J1434*K1433)/I1436</f>
        <v>-9.596678685859325E-2</v>
      </c>
      <c r="N1438">
        <f t="shared" ref="N1438" si="1474">(J1432*K1434-J1434*K1432)/I1436</f>
        <v>-1.2363692239668137E-2</v>
      </c>
      <c r="O1438">
        <f t="shared" ref="O1438" si="1475">(J1432*K1433-J1433*K1432)/I1436</f>
        <v>8.7190467637886151E-4</v>
      </c>
    </row>
    <row r="1439" spans="8:15" x14ac:dyDescent="0.35">
      <c r="H1439" s="4" t="s">
        <v>9</v>
      </c>
      <c r="I1439">
        <v>-5.87232252334349E-2</v>
      </c>
      <c r="J1439">
        <v>-8.3924536285770956E-2</v>
      </c>
      <c r="K1439">
        <v>-3.0102503265137386E-4</v>
      </c>
      <c r="L1439" s="5"/>
      <c r="M1439">
        <f t="shared" ref="M1439" si="1476">(I1433*K1434-K1433*I1434)/I1436</f>
        <v>5.8723225233434879E-2</v>
      </c>
      <c r="N1439">
        <f t="shared" ref="N1439" si="1477">(I1432*K1434-I1434*K1432)/I1436</f>
        <v>-8.3924536285770943E-2</v>
      </c>
      <c r="O1439">
        <f t="shared" ref="O1439" si="1478">(I1432*K1433-I1433*K1432)/I1436</f>
        <v>3.010250326513738E-4</v>
      </c>
    </row>
    <row r="1440" spans="8:15" x14ac:dyDescent="0.35">
      <c r="H1440" s="4"/>
      <c r="I1440">
        <v>1.8811870800205702E-2</v>
      </c>
      <c r="J1440">
        <v>-1.1526585521765763E-2</v>
      </c>
      <c r="K1440">
        <v>-3.7590481385218048E-5</v>
      </c>
      <c r="L1440" s="5"/>
      <c r="M1440">
        <f t="shared" ref="M1440" si="1479">(I1433*J1434-I1434*J1433)/I1436</f>
        <v>1.8811870800205698E-2</v>
      </c>
      <c r="N1440">
        <f t="shared" ref="N1440" si="1480">(I1432*J1434-I1434*J1432)/I1436</f>
        <v>1.1526585521765761E-2</v>
      </c>
      <c r="O1440">
        <f t="shared" ref="O1440" si="1481">(I1432*J1433-I1433*J1432)/I1436</f>
        <v>-3.7590481385218048E-5</v>
      </c>
    </row>
    <row r="1441" spans="8:13" x14ac:dyDescent="0.35">
      <c r="H1441" s="4"/>
      <c r="L1441" s="5"/>
    </row>
    <row r="1442" spans="8:13" x14ac:dyDescent="0.35">
      <c r="H1442" s="4" t="s">
        <v>174</v>
      </c>
      <c r="I1442">
        <f t="shared" ref="I1442" si="1482">LN(ABS(2*I1428*I1429^3))-I1429*(I1430^2)+33.9206</f>
        <v>0</v>
      </c>
      <c r="L1442" s="5"/>
    </row>
    <row r="1443" spans="8:13" x14ac:dyDescent="0.35">
      <c r="H1443" s="4" t="s">
        <v>175</v>
      </c>
      <c r="I1443">
        <f t="shared" ref="I1443" si="1483">(I1428^2+I1429^2)/I1430+4*I1428*I1430-85/6</f>
        <v>0</v>
      </c>
      <c r="L1443" s="5"/>
    </row>
    <row r="1444" spans="8:13" x14ac:dyDescent="0.35">
      <c r="H1444" s="4" t="s">
        <v>176</v>
      </c>
      <c r="I1444">
        <f t="shared" ref="I1444" si="1484">I1428^2*I1429*I1430^3+4*I1428*I1430+3552</f>
        <v>0</v>
      </c>
      <c r="L1444" s="5"/>
    </row>
    <row r="1445" spans="8:13" x14ac:dyDescent="0.35">
      <c r="H1445" s="4"/>
      <c r="L1445" s="5"/>
    </row>
    <row r="1446" spans="8:13" x14ac:dyDescent="0.35">
      <c r="H1446" s="4"/>
      <c r="I1446">
        <f t="shared" ref="I1446:I1448" si="1485">I1428</f>
        <v>-6.0300955159643808</v>
      </c>
      <c r="J1446" t="s">
        <v>16</v>
      </c>
      <c r="K1446" cm="1">
        <f t="array" ref="K1446:K1448">MMULT(I1438:K1440,I1442:I1444)</f>
        <v>0</v>
      </c>
      <c r="L1446" s="5"/>
      <c r="M1446">
        <f t="shared" ref="M1446" si="1486">I1438*I1442+J1438*I1443+K1438*I1444</f>
        <v>0</v>
      </c>
    </row>
    <row r="1447" spans="8:13" x14ac:dyDescent="0.35">
      <c r="H1447" s="4"/>
      <c r="I1447">
        <f t="shared" si="1485"/>
        <v>7.8461575132286265</v>
      </c>
      <c r="J1447" t="s">
        <v>16</v>
      </c>
      <c r="K1447">
        <v>0</v>
      </c>
      <c r="L1447" s="5"/>
      <c r="M1447">
        <f t="shared" ref="M1447" si="1487">I1439*I1442+J1439*I1443+K1439* I1444</f>
        <v>0</v>
      </c>
    </row>
    <row r="1448" spans="8:13" x14ac:dyDescent="0.35">
      <c r="H1448" s="4"/>
      <c r="I1448">
        <f t="shared" si="1485"/>
        <v>-2.3298516839062571</v>
      </c>
      <c r="J1448" t="s">
        <v>16</v>
      </c>
      <c r="K1448">
        <v>0</v>
      </c>
      <c r="L1448" s="5"/>
      <c r="M1448">
        <f t="shared" ref="M1448" si="1488">I1440*I1442+J1440*I1443+K1440*I1444</f>
        <v>0</v>
      </c>
    </row>
    <row r="1449" spans="8:13" x14ac:dyDescent="0.35">
      <c r="H1449" s="4"/>
      <c r="L1449" s="5"/>
    </row>
    <row r="1450" spans="8:13" x14ac:dyDescent="0.35">
      <c r="H1450" s="4" t="s">
        <v>99</v>
      </c>
      <c r="I1450">
        <f t="shared" ref="I1450:I1452" si="1489">I1446-K1446</f>
        <v>-6.0300955159643808</v>
      </c>
      <c r="L1450" s="5"/>
    </row>
    <row r="1451" spans="8:13" x14ac:dyDescent="0.35">
      <c r="H1451" s="4" t="s">
        <v>100</v>
      </c>
      <c r="I1451">
        <f t="shared" si="1489"/>
        <v>7.8461575132286265</v>
      </c>
      <c r="L1451" s="5"/>
    </row>
    <row r="1452" spans="8:13" x14ac:dyDescent="0.35">
      <c r="H1452" s="4" t="s">
        <v>101</v>
      </c>
      <c r="I1452">
        <f t="shared" si="1489"/>
        <v>-2.3298516839062571</v>
      </c>
      <c r="L1452" s="5"/>
    </row>
    <row r="1453" spans="8:13" x14ac:dyDescent="0.35">
      <c r="H1453" s="4"/>
      <c r="L1453" s="5"/>
    </row>
    <row r="1454" spans="8:13" x14ac:dyDescent="0.35">
      <c r="H1454" s="4" t="s">
        <v>22</v>
      </c>
      <c r="I1454">
        <f t="shared" ref="I1454:I1456" si="1490">ABS(I1450-I1428)</f>
        <v>0</v>
      </c>
      <c r="L1454" s="5"/>
    </row>
    <row r="1455" spans="8:13" x14ac:dyDescent="0.35">
      <c r="H1455" s="4" t="s">
        <v>24</v>
      </c>
      <c r="I1455">
        <f t="shared" si="1490"/>
        <v>0</v>
      </c>
      <c r="L1455" s="5"/>
    </row>
    <row r="1456" spans="8:13" x14ac:dyDescent="0.35">
      <c r="H1456" s="7" t="s">
        <v>103</v>
      </c>
      <c r="I1456">
        <f t="shared" si="1490"/>
        <v>0</v>
      </c>
      <c r="J1456" s="8" t="s">
        <v>25</v>
      </c>
      <c r="K1456" s="8"/>
      <c r="L1456" s="9">
        <f t="shared" ref="L1456" si="1491">MAX(I1454:I1456)</f>
        <v>0</v>
      </c>
      <c r="M1456" t="str">
        <f t="shared" ref="M1456" si="1492">IF(L1456&gt;$G$6, "Continúa iterando","Listo. Aquí está la solución")</f>
        <v>Listo. Aquí está la solución</v>
      </c>
    </row>
    <row r="1458" spans="8:15" x14ac:dyDescent="0.35">
      <c r="H1458" s="1"/>
      <c r="I1458" s="2" t="s">
        <v>0</v>
      </c>
      <c r="J1458" s="2">
        <f t="shared" ref="J1458" si="1493">J1427+1</f>
        <v>48</v>
      </c>
      <c r="K1458" s="2"/>
      <c r="L1458" s="3"/>
    </row>
    <row r="1459" spans="8:15" x14ac:dyDescent="0.35">
      <c r="H1459" s="4" t="s">
        <v>1</v>
      </c>
      <c r="I1459">
        <f t="shared" ref="I1459:I1461" si="1494">I1450</f>
        <v>-6.0300955159643808</v>
      </c>
      <c r="L1459" s="5"/>
    </row>
    <row r="1460" spans="8:15" x14ac:dyDescent="0.35">
      <c r="H1460" s="4" t="s">
        <v>93</v>
      </c>
      <c r="I1460">
        <f t="shared" si="1494"/>
        <v>7.8461575132286265</v>
      </c>
      <c r="L1460" s="5"/>
    </row>
    <row r="1461" spans="8:15" x14ac:dyDescent="0.35">
      <c r="H1461" s="4" t="s">
        <v>2</v>
      </c>
      <c r="I1461">
        <f t="shared" si="1494"/>
        <v>-2.3298516839062571</v>
      </c>
      <c r="L1461" s="5"/>
    </row>
    <row r="1462" spans="8:15" x14ac:dyDescent="0.35">
      <c r="H1462" s="4"/>
      <c r="L1462" s="5"/>
    </row>
    <row r="1463" spans="8:15" x14ac:dyDescent="0.35">
      <c r="H1463" s="4"/>
      <c r="I1463">
        <f t="shared" ref="I1463" si="1495">1/I1459</f>
        <v>-0.16583485242523097</v>
      </c>
      <c r="J1463">
        <f t="shared" ref="J1463" si="1496">3/I1460-I1461^2</f>
        <v>-5.0458561065254317</v>
      </c>
      <c r="K1463">
        <f t="shared" ref="K1463" si="1497">-2*I1460*I1461</f>
        <v>36.56076658877889</v>
      </c>
      <c r="L1463" s="5"/>
    </row>
    <row r="1464" spans="8:15" x14ac:dyDescent="0.35">
      <c r="H1464" s="4" t="s">
        <v>26</v>
      </c>
      <c r="I1464">
        <f t="shared" ref="I1464" si="1498">(2*I1459/I1461)+4*I1461</f>
        <v>-4.1430295802738764</v>
      </c>
      <c r="J1464">
        <f t="shared" ref="J1464" si="1499">(2*I1460/I1461)</f>
        <v>-6.7353278901201685</v>
      </c>
      <c r="K1464">
        <f t="shared" ref="K1464" si="1500">-(I1460^2+I1459^2)/I1461^2+4*I1459</f>
        <v>-42.160262624325497</v>
      </c>
      <c r="L1464" s="5"/>
    </row>
    <row r="1465" spans="8:15" x14ac:dyDescent="0.35">
      <c r="H1465" s="4"/>
      <c r="I1465">
        <f t="shared" ref="I1465" si="1501">2*I1459*I1460*I1461^3+4*I1461</f>
        <v>1187.4101983644657</v>
      </c>
      <c r="J1465">
        <f t="shared" ref="J1465" si="1502">I1459^2*I1461^3</f>
        <v>-459.86801905066505</v>
      </c>
      <c r="K1465">
        <f t="shared" ref="K1465" si="1503">3*I1459^2*I1460*I1461^2+4*I1459</f>
        <v>4621.9224596655295</v>
      </c>
      <c r="L1465" s="5"/>
    </row>
    <row r="1466" spans="8:15" x14ac:dyDescent="0.35">
      <c r="H1466" s="4"/>
      <c r="L1466" s="5"/>
    </row>
    <row r="1467" spans="8:15" x14ac:dyDescent="0.35">
      <c r="H1467" s="4" t="s">
        <v>6</v>
      </c>
      <c r="I1467">
        <f t="shared" ref="I1467" si="1504">(I1463*J1464*K1465+I1464*J1465*K1463+J1463*K1464*I1465)-(I1465*J1464*K1463+J1465*K1464*I1463+K1465*I1464*J1463)</f>
        <v>526414.62070310838</v>
      </c>
      <c r="J1467" t="str">
        <f t="shared" ref="J1467" si="1505">IF(I1467&lt;&gt;0,"Continuar", "Agregar otros valores")</f>
        <v>Continuar</v>
      </c>
      <c r="L1467" s="5"/>
    </row>
    <row r="1468" spans="8:15" x14ac:dyDescent="0.35">
      <c r="H1468" s="4"/>
      <c r="L1468" s="5"/>
    </row>
    <row r="1469" spans="8:15" x14ac:dyDescent="0.35">
      <c r="H1469" s="4"/>
      <c r="I1469" cm="1">
        <f t="array" ref="I1469:K1471">MINVERSE(I1463:K1465)</f>
        <v>-9.5966786858593264E-2</v>
      </c>
      <c r="J1469">
        <v>1.2363692239668139E-2</v>
      </c>
      <c r="K1469">
        <v>8.7190467637886151E-4</v>
      </c>
      <c r="L1469" s="5"/>
      <c r="M1469">
        <f t="shared" ref="M1469" si="1506">(J1464*K1465-J1465*K1464)/I1467</f>
        <v>-9.596678685859325E-2</v>
      </c>
      <c r="N1469">
        <f t="shared" ref="N1469" si="1507">(J1463*K1465-J1465*K1463)/I1467</f>
        <v>-1.2363692239668137E-2</v>
      </c>
      <c r="O1469">
        <f t="shared" ref="O1469" si="1508">(J1463*K1464-J1464*K1463)/I1467</f>
        <v>8.7190467637886151E-4</v>
      </c>
    </row>
    <row r="1470" spans="8:15" x14ac:dyDescent="0.35">
      <c r="H1470" s="4" t="s">
        <v>9</v>
      </c>
      <c r="I1470">
        <v>-5.87232252334349E-2</v>
      </c>
      <c r="J1470">
        <v>-8.3924536285770956E-2</v>
      </c>
      <c r="K1470">
        <v>-3.0102503265137386E-4</v>
      </c>
      <c r="L1470" s="5"/>
      <c r="M1470">
        <f t="shared" ref="M1470" si="1509">(I1464*K1465-K1464*I1465)/I1467</f>
        <v>5.8723225233434879E-2</v>
      </c>
      <c r="N1470">
        <f t="shared" ref="N1470" si="1510">(I1463*K1465-I1465*K1463)/I1467</f>
        <v>-8.3924536285770943E-2</v>
      </c>
      <c r="O1470">
        <f t="shared" ref="O1470" si="1511">(I1463*K1464-I1464*K1463)/I1467</f>
        <v>3.010250326513738E-4</v>
      </c>
    </row>
    <row r="1471" spans="8:15" x14ac:dyDescent="0.35">
      <c r="H1471" s="4"/>
      <c r="I1471">
        <v>1.8811870800205702E-2</v>
      </c>
      <c r="J1471">
        <v>-1.1526585521765763E-2</v>
      </c>
      <c r="K1471">
        <v>-3.7590481385218048E-5</v>
      </c>
      <c r="L1471" s="5"/>
      <c r="M1471">
        <f t="shared" ref="M1471" si="1512">(I1464*J1465-I1465*J1464)/I1467</f>
        <v>1.8811870800205698E-2</v>
      </c>
      <c r="N1471">
        <f t="shared" ref="N1471" si="1513">(I1463*J1465-I1465*J1463)/I1467</f>
        <v>1.1526585521765761E-2</v>
      </c>
      <c r="O1471">
        <f t="shared" ref="O1471" si="1514">(I1463*J1464-I1464*J1463)/I1467</f>
        <v>-3.7590481385218048E-5</v>
      </c>
    </row>
    <row r="1472" spans="8:15" x14ac:dyDescent="0.35">
      <c r="H1472" s="4"/>
      <c r="L1472" s="5"/>
    </row>
    <row r="1473" spans="8:13" x14ac:dyDescent="0.35">
      <c r="H1473" s="4" t="s">
        <v>177</v>
      </c>
      <c r="I1473">
        <f t="shared" ref="I1473" si="1515">LN(ABS(2*I1459*I1460^3))-I1460*(I1461^2)+33.9206</f>
        <v>0</v>
      </c>
      <c r="L1473" s="5"/>
    </row>
    <row r="1474" spans="8:13" x14ac:dyDescent="0.35">
      <c r="H1474" s="4" t="s">
        <v>178</v>
      </c>
      <c r="I1474">
        <f t="shared" ref="I1474" si="1516">(I1459^2+I1460^2)/I1461+4*I1459*I1461-85/6</f>
        <v>0</v>
      </c>
      <c r="L1474" s="5"/>
    </row>
    <row r="1475" spans="8:13" x14ac:dyDescent="0.35">
      <c r="H1475" s="4" t="s">
        <v>179</v>
      </c>
      <c r="I1475">
        <f t="shared" ref="I1475" si="1517">I1459^2*I1460*I1461^3+4*I1459*I1461+3552</f>
        <v>0</v>
      </c>
      <c r="L1475" s="5"/>
    </row>
    <row r="1476" spans="8:13" x14ac:dyDescent="0.35">
      <c r="H1476" s="4"/>
      <c r="L1476" s="5"/>
    </row>
    <row r="1477" spans="8:13" x14ac:dyDescent="0.35">
      <c r="H1477" s="4"/>
      <c r="I1477">
        <f t="shared" ref="I1477:I1479" si="1518">I1459</f>
        <v>-6.0300955159643808</v>
      </c>
      <c r="J1477" t="s">
        <v>16</v>
      </c>
      <c r="K1477" cm="1">
        <f t="array" ref="K1477:K1479">MMULT(I1469:K1471,I1473:I1475)</f>
        <v>0</v>
      </c>
      <c r="L1477" s="5"/>
      <c r="M1477">
        <f t="shared" ref="M1477" si="1519">I1469*I1473+J1469*I1474+K1469*I1475</f>
        <v>0</v>
      </c>
    </row>
    <row r="1478" spans="8:13" x14ac:dyDescent="0.35">
      <c r="H1478" s="4"/>
      <c r="I1478">
        <f t="shared" si="1518"/>
        <v>7.8461575132286265</v>
      </c>
      <c r="J1478" t="s">
        <v>16</v>
      </c>
      <c r="K1478">
        <v>0</v>
      </c>
      <c r="L1478" s="5"/>
      <c r="M1478">
        <f t="shared" ref="M1478" si="1520">I1470*I1473+J1470*I1474+K1470* I1475</f>
        <v>0</v>
      </c>
    </row>
    <row r="1479" spans="8:13" x14ac:dyDescent="0.35">
      <c r="H1479" s="4"/>
      <c r="I1479">
        <f t="shared" si="1518"/>
        <v>-2.3298516839062571</v>
      </c>
      <c r="J1479" t="s">
        <v>16</v>
      </c>
      <c r="K1479">
        <v>0</v>
      </c>
      <c r="L1479" s="5"/>
      <c r="M1479">
        <f t="shared" ref="M1479" si="1521">I1471*I1473+J1471*I1474+K1471*I1475</f>
        <v>0</v>
      </c>
    </row>
    <row r="1480" spans="8:13" x14ac:dyDescent="0.35">
      <c r="H1480" s="4"/>
      <c r="L1480" s="5"/>
    </row>
    <row r="1481" spans="8:13" x14ac:dyDescent="0.35">
      <c r="H1481" s="4" t="s">
        <v>99</v>
      </c>
      <c r="I1481">
        <f t="shared" ref="I1481:I1483" si="1522">I1477-K1477</f>
        <v>-6.0300955159643808</v>
      </c>
      <c r="L1481" s="5"/>
    </row>
    <row r="1482" spans="8:13" x14ac:dyDescent="0.35">
      <c r="H1482" s="4" t="s">
        <v>100</v>
      </c>
      <c r="I1482">
        <f t="shared" si="1522"/>
        <v>7.8461575132286265</v>
      </c>
      <c r="L1482" s="5"/>
    </row>
    <row r="1483" spans="8:13" x14ac:dyDescent="0.35">
      <c r="H1483" s="4" t="s">
        <v>101</v>
      </c>
      <c r="I1483">
        <f t="shared" si="1522"/>
        <v>-2.3298516839062571</v>
      </c>
      <c r="L1483" s="5"/>
    </row>
    <row r="1484" spans="8:13" x14ac:dyDescent="0.35">
      <c r="H1484" s="4"/>
      <c r="L1484" s="5"/>
    </row>
    <row r="1485" spans="8:13" x14ac:dyDescent="0.35">
      <c r="H1485" s="4" t="s">
        <v>22</v>
      </c>
      <c r="I1485">
        <f t="shared" ref="I1485:I1487" si="1523">ABS(I1481-I1459)</f>
        <v>0</v>
      </c>
      <c r="L1485" s="5"/>
    </row>
    <row r="1486" spans="8:13" x14ac:dyDescent="0.35">
      <c r="H1486" s="4" t="s">
        <v>24</v>
      </c>
      <c r="I1486">
        <f t="shared" si="1523"/>
        <v>0</v>
      </c>
      <c r="L1486" s="5"/>
    </row>
    <row r="1487" spans="8:13" x14ac:dyDescent="0.35">
      <c r="H1487" s="7" t="s">
        <v>103</v>
      </c>
      <c r="I1487">
        <f t="shared" si="1523"/>
        <v>0</v>
      </c>
      <c r="J1487" s="8" t="s">
        <v>25</v>
      </c>
      <c r="K1487" s="8"/>
      <c r="L1487" s="9">
        <f t="shared" ref="L1487" si="1524">MAX(I1485:I1487)</f>
        <v>0</v>
      </c>
      <c r="M1487" t="str">
        <f t="shared" ref="M1487" si="1525">IF(L1487&gt;$G$6, "Continúa iterando","Listo. Aquí está la solución")</f>
        <v>Listo. Aquí está la solución</v>
      </c>
    </row>
    <row r="1489" spans="8:15" x14ac:dyDescent="0.35">
      <c r="H1489" s="1"/>
      <c r="I1489" s="2" t="s">
        <v>0</v>
      </c>
      <c r="J1489" s="2">
        <f t="shared" ref="J1489" si="1526">J1458+1</f>
        <v>49</v>
      </c>
      <c r="K1489" s="2"/>
      <c r="L1489" s="3"/>
    </row>
    <row r="1490" spans="8:15" x14ac:dyDescent="0.35">
      <c r="H1490" s="4" t="s">
        <v>1</v>
      </c>
      <c r="I1490">
        <f t="shared" ref="I1490:I1492" si="1527">I1481</f>
        <v>-6.0300955159643808</v>
      </c>
      <c r="L1490" s="5"/>
    </row>
    <row r="1491" spans="8:15" x14ac:dyDescent="0.35">
      <c r="H1491" s="4" t="s">
        <v>93</v>
      </c>
      <c r="I1491">
        <f t="shared" si="1527"/>
        <v>7.8461575132286265</v>
      </c>
      <c r="L1491" s="5"/>
    </row>
    <row r="1492" spans="8:15" x14ac:dyDescent="0.35">
      <c r="H1492" s="4" t="s">
        <v>2</v>
      </c>
      <c r="I1492">
        <f t="shared" si="1527"/>
        <v>-2.3298516839062571</v>
      </c>
      <c r="L1492" s="5"/>
    </row>
    <row r="1493" spans="8:15" x14ac:dyDescent="0.35">
      <c r="H1493" s="4"/>
      <c r="L1493" s="5"/>
    </row>
    <row r="1494" spans="8:15" x14ac:dyDescent="0.35">
      <c r="H1494" s="4"/>
      <c r="I1494">
        <f t="shared" ref="I1494" si="1528">1/I1490</f>
        <v>-0.16583485242523097</v>
      </c>
      <c r="J1494">
        <f t="shared" ref="J1494" si="1529">3/I1491-I1492^2</f>
        <v>-5.0458561065254317</v>
      </c>
      <c r="K1494">
        <f t="shared" ref="K1494" si="1530">-2*I1491*I1492</f>
        <v>36.56076658877889</v>
      </c>
      <c r="L1494" s="5"/>
    </row>
    <row r="1495" spans="8:15" x14ac:dyDescent="0.35">
      <c r="H1495" s="4" t="s">
        <v>26</v>
      </c>
      <c r="I1495">
        <f t="shared" ref="I1495" si="1531">(2*I1490/I1492)+4*I1492</f>
        <v>-4.1430295802738764</v>
      </c>
      <c r="J1495">
        <f t="shared" ref="J1495" si="1532">(2*I1491/I1492)</f>
        <v>-6.7353278901201685</v>
      </c>
      <c r="K1495">
        <f t="shared" ref="K1495" si="1533">-(I1491^2+I1490^2)/I1492^2+4*I1490</f>
        <v>-42.160262624325497</v>
      </c>
      <c r="L1495" s="5"/>
    </row>
    <row r="1496" spans="8:15" x14ac:dyDescent="0.35">
      <c r="H1496" s="4"/>
      <c r="I1496">
        <f t="shared" ref="I1496" si="1534">2*I1490*I1491*I1492^3+4*I1492</f>
        <v>1187.4101983644657</v>
      </c>
      <c r="J1496">
        <f t="shared" ref="J1496" si="1535">I1490^2*I1492^3</f>
        <v>-459.86801905066505</v>
      </c>
      <c r="K1496">
        <f t="shared" ref="K1496" si="1536">3*I1490^2*I1491*I1492^2+4*I1490</f>
        <v>4621.9224596655295</v>
      </c>
      <c r="L1496" s="5"/>
    </row>
    <row r="1497" spans="8:15" x14ac:dyDescent="0.35">
      <c r="H1497" s="4"/>
      <c r="L1497" s="5"/>
    </row>
    <row r="1498" spans="8:15" x14ac:dyDescent="0.35">
      <c r="H1498" s="4" t="s">
        <v>6</v>
      </c>
      <c r="I1498">
        <f t="shared" ref="I1498" si="1537">(I1494*J1495*K1496+I1495*J1496*K1494+J1494*K1495*I1496)-(I1496*J1495*K1494+J1496*K1495*I1494+K1496*I1495*J1494)</f>
        <v>526414.62070310838</v>
      </c>
      <c r="J1498" t="str">
        <f t="shared" ref="J1498" si="1538">IF(I1498&lt;&gt;0,"Continuar", "Agregar otros valores")</f>
        <v>Continuar</v>
      </c>
      <c r="L1498" s="5"/>
    </row>
    <row r="1499" spans="8:15" x14ac:dyDescent="0.35">
      <c r="H1499" s="4"/>
      <c r="L1499" s="5"/>
    </row>
    <row r="1500" spans="8:15" x14ac:dyDescent="0.35">
      <c r="H1500" s="4"/>
      <c r="I1500" cm="1">
        <f t="array" ref="I1500:K1502">MINVERSE(I1494:K1496)</f>
        <v>-9.5966786858593264E-2</v>
      </c>
      <c r="J1500">
        <v>1.2363692239668139E-2</v>
      </c>
      <c r="K1500">
        <v>8.7190467637886151E-4</v>
      </c>
      <c r="L1500" s="5"/>
      <c r="M1500">
        <f t="shared" ref="M1500" si="1539">(J1495*K1496-J1496*K1495)/I1498</f>
        <v>-9.596678685859325E-2</v>
      </c>
      <c r="N1500">
        <f t="shared" ref="N1500" si="1540">(J1494*K1496-J1496*K1494)/I1498</f>
        <v>-1.2363692239668137E-2</v>
      </c>
      <c r="O1500">
        <f t="shared" ref="O1500" si="1541">(J1494*K1495-J1495*K1494)/I1498</f>
        <v>8.7190467637886151E-4</v>
      </c>
    </row>
    <row r="1501" spans="8:15" x14ac:dyDescent="0.35">
      <c r="H1501" s="4" t="s">
        <v>9</v>
      </c>
      <c r="I1501">
        <v>-5.87232252334349E-2</v>
      </c>
      <c r="J1501">
        <v>-8.3924536285770956E-2</v>
      </c>
      <c r="K1501">
        <v>-3.0102503265137386E-4</v>
      </c>
      <c r="L1501" s="5"/>
      <c r="M1501">
        <f t="shared" ref="M1501" si="1542">(I1495*K1496-K1495*I1496)/I1498</f>
        <v>5.8723225233434879E-2</v>
      </c>
      <c r="N1501">
        <f t="shared" ref="N1501" si="1543">(I1494*K1496-I1496*K1494)/I1498</f>
        <v>-8.3924536285770943E-2</v>
      </c>
      <c r="O1501">
        <f t="shared" ref="O1501" si="1544">(I1494*K1495-I1495*K1494)/I1498</f>
        <v>3.010250326513738E-4</v>
      </c>
    </row>
    <row r="1502" spans="8:15" x14ac:dyDescent="0.35">
      <c r="H1502" s="4"/>
      <c r="I1502">
        <v>1.8811870800205702E-2</v>
      </c>
      <c r="J1502">
        <v>-1.1526585521765763E-2</v>
      </c>
      <c r="K1502">
        <v>-3.7590481385218048E-5</v>
      </c>
      <c r="L1502" s="5"/>
      <c r="M1502">
        <f t="shared" ref="M1502" si="1545">(I1495*J1496-I1496*J1495)/I1498</f>
        <v>1.8811870800205698E-2</v>
      </c>
      <c r="N1502">
        <f t="shared" ref="N1502" si="1546">(I1494*J1496-I1496*J1494)/I1498</f>
        <v>1.1526585521765761E-2</v>
      </c>
      <c r="O1502">
        <f t="shared" ref="O1502" si="1547">(I1494*J1495-I1495*J1494)/I1498</f>
        <v>-3.7590481385218048E-5</v>
      </c>
    </row>
    <row r="1503" spans="8:15" x14ac:dyDescent="0.35">
      <c r="H1503" s="4"/>
      <c r="L1503" s="5"/>
    </row>
    <row r="1504" spans="8:15" x14ac:dyDescent="0.35">
      <c r="H1504" s="4" t="s">
        <v>180</v>
      </c>
      <c r="I1504">
        <f t="shared" ref="I1504" si="1548">LN(ABS(2*I1490*I1491^3))-I1491*(I1492^2)+33.9206</f>
        <v>0</v>
      </c>
      <c r="L1504" s="5"/>
    </row>
    <row r="1505" spans="8:13" x14ac:dyDescent="0.35">
      <c r="H1505" s="4" t="s">
        <v>181</v>
      </c>
      <c r="I1505">
        <f t="shared" ref="I1505" si="1549">(I1490^2+I1491^2)/I1492+4*I1490*I1492-85/6</f>
        <v>0</v>
      </c>
      <c r="L1505" s="5"/>
    </row>
    <row r="1506" spans="8:13" x14ac:dyDescent="0.35">
      <c r="H1506" s="4" t="s">
        <v>182</v>
      </c>
      <c r="I1506">
        <f t="shared" ref="I1506" si="1550">I1490^2*I1491*I1492^3+4*I1490*I1492+3552</f>
        <v>0</v>
      </c>
      <c r="L1506" s="5"/>
    </row>
    <row r="1507" spans="8:13" x14ac:dyDescent="0.35">
      <c r="H1507" s="4"/>
      <c r="L1507" s="5"/>
    </row>
    <row r="1508" spans="8:13" x14ac:dyDescent="0.35">
      <c r="H1508" s="4"/>
      <c r="I1508">
        <f t="shared" ref="I1508:I1510" si="1551">I1490</f>
        <v>-6.0300955159643808</v>
      </c>
      <c r="J1508" t="s">
        <v>16</v>
      </c>
      <c r="K1508" cm="1">
        <f t="array" ref="K1508:K1510">MMULT(I1500:K1502,I1504:I1506)</f>
        <v>0</v>
      </c>
      <c r="L1508" s="5"/>
      <c r="M1508">
        <f t="shared" ref="M1508" si="1552">I1500*I1504+J1500*I1505+K1500*I1506</f>
        <v>0</v>
      </c>
    </row>
    <row r="1509" spans="8:13" x14ac:dyDescent="0.35">
      <c r="H1509" s="4"/>
      <c r="I1509">
        <f t="shared" si="1551"/>
        <v>7.8461575132286265</v>
      </c>
      <c r="J1509" t="s">
        <v>16</v>
      </c>
      <c r="K1509">
        <v>0</v>
      </c>
      <c r="L1509" s="5"/>
      <c r="M1509">
        <f t="shared" ref="M1509" si="1553">I1501*I1504+J1501*I1505+K1501* I1506</f>
        <v>0</v>
      </c>
    </row>
    <row r="1510" spans="8:13" x14ac:dyDescent="0.35">
      <c r="H1510" s="4"/>
      <c r="I1510">
        <f t="shared" si="1551"/>
        <v>-2.3298516839062571</v>
      </c>
      <c r="J1510" t="s">
        <v>16</v>
      </c>
      <c r="K1510">
        <v>0</v>
      </c>
      <c r="L1510" s="5"/>
      <c r="M1510">
        <f t="shared" ref="M1510" si="1554">I1502*I1504+J1502*I1505+K1502*I1506</f>
        <v>0</v>
      </c>
    </row>
    <row r="1511" spans="8:13" x14ac:dyDescent="0.35">
      <c r="H1511" s="4"/>
      <c r="L1511" s="5"/>
    </row>
    <row r="1512" spans="8:13" x14ac:dyDescent="0.35">
      <c r="H1512" s="4" t="s">
        <v>99</v>
      </c>
      <c r="I1512">
        <f t="shared" ref="I1512:I1514" si="1555">I1508-K1508</f>
        <v>-6.0300955159643808</v>
      </c>
      <c r="L1512" s="5"/>
    </row>
    <row r="1513" spans="8:13" x14ac:dyDescent="0.35">
      <c r="H1513" s="4" t="s">
        <v>100</v>
      </c>
      <c r="I1513">
        <f t="shared" si="1555"/>
        <v>7.8461575132286265</v>
      </c>
      <c r="L1513" s="5"/>
    </row>
    <row r="1514" spans="8:13" x14ac:dyDescent="0.35">
      <c r="H1514" s="4" t="s">
        <v>101</v>
      </c>
      <c r="I1514">
        <f t="shared" si="1555"/>
        <v>-2.3298516839062571</v>
      </c>
      <c r="L1514" s="5"/>
    </row>
    <row r="1515" spans="8:13" x14ac:dyDescent="0.35">
      <c r="H1515" s="4"/>
      <c r="L1515" s="5"/>
    </row>
    <row r="1516" spans="8:13" x14ac:dyDescent="0.35">
      <c r="H1516" s="4" t="s">
        <v>22</v>
      </c>
      <c r="I1516">
        <f t="shared" ref="I1516:I1518" si="1556">ABS(I1512-I1490)</f>
        <v>0</v>
      </c>
      <c r="L1516" s="5"/>
    </row>
    <row r="1517" spans="8:13" x14ac:dyDescent="0.35">
      <c r="H1517" s="4" t="s">
        <v>24</v>
      </c>
      <c r="I1517">
        <f t="shared" si="1556"/>
        <v>0</v>
      </c>
      <c r="L1517" s="5"/>
    </row>
    <row r="1518" spans="8:13" x14ac:dyDescent="0.35">
      <c r="H1518" s="7" t="s">
        <v>103</v>
      </c>
      <c r="I1518">
        <f t="shared" si="1556"/>
        <v>0</v>
      </c>
      <c r="J1518" s="8" t="s">
        <v>25</v>
      </c>
      <c r="K1518" s="8"/>
      <c r="L1518" s="9">
        <f t="shared" ref="L1518" si="1557">MAX(I1516:I1518)</f>
        <v>0</v>
      </c>
      <c r="M1518" t="str">
        <f t="shared" ref="M1518" si="1558">IF(L1518&gt;$G$6, "Continúa iterando","Listo. Aquí está la solución")</f>
        <v>Listo. Aquí está la solución</v>
      </c>
    </row>
    <row r="1520" spans="8:13" x14ac:dyDescent="0.35">
      <c r="H1520" s="1"/>
      <c r="I1520" s="2" t="s">
        <v>0</v>
      </c>
      <c r="J1520" s="2">
        <f t="shared" ref="J1520" si="1559">J1489+1</f>
        <v>50</v>
      </c>
      <c r="K1520" s="2"/>
      <c r="L1520" s="3"/>
    </row>
    <row r="1521" spans="8:15" x14ac:dyDescent="0.35">
      <c r="H1521" s="4" t="s">
        <v>1</v>
      </c>
      <c r="I1521">
        <f t="shared" ref="I1521:I1523" si="1560">I1512</f>
        <v>-6.0300955159643808</v>
      </c>
      <c r="L1521" s="5"/>
    </row>
    <row r="1522" spans="8:15" x14ac:dyDescent="0.35">
      <c r="H1522" s="4" t="s">
        <v>93</v>
      </c>
      <c r="I1522">
        <f t="shared" si="1560"/>
        <v>7.8461575132286265</v>
      </c>
      <c r="L1522" s="5"/>
    </row>
    <row r="1523" spans="8:15" x14ac:dyDescent="0.35">
      <c r="H1523" s="4" t="s">
        <v>2</v>
      </c>
      <c r="I1523">
        <f t="shared" si="1560"/>
        <v>-2.3298516839062571</v>
      </c>
      <c r="L1523" s="5"/>
    </row>
    <row r="1524" spans="8:15" x14ac:dyDescent="0.35">
      <c r="H1524" s="4"/>
      <c r="L1524" s="5"/>
    </row>
    <row r="1525" spans="8:15" x14ac:dyDescent="0.35">
      <c r="H1525" s="4"/>
      <c r="I1525">
        <f t="shared" ref="I1525" si="1561">1/I1521</f>
        <v>-0.16583485242523097</v>
      </c>
      <c r="J1525">
        <f t="shared" ref="J1525" si="1562">3/I1522-I1523^2</f>
        <v>-5.0458561065254317</v>
      </c>
      <c r="K1525">
        <f t="shared" ref="K1525" si="1563">-2*I1522*I1523</f>
        <v>36.56076658877889</v>
      </c>
      <c r="L1525" s="5"/>
    </row>
    <row r="1526" spans="8:15" x14ac:dyDescent="0.35">
      <c r="H1526" s="4" t="s">
        <v>26</v>
      </c>
      <c r="I1526">
        <f t="shared" ref="I1526" si="1564">(2*I1521/I1523)+4*I1523</f>
        <v>-4.1430295802738764</v>
      </c>
      <c r="J1526">
        <f t="shared" ref="J1526" si="1565">(2*I1522/I1523)</f>
        <v>-6.7353278901201685</v>
      </c>
      <c r="K1526">
        <f t="shared" ref="K1526" si="1566">-(I1522^2+I1521^2)/I1523^2+4*I1521</f>
        <v>-42.160262624325497</v>
      </c>
      <c r="L1526" s="5"/>
    </row>
    <row r="1527" spans="8:15" x14ac:dyDescent="0.35">
      <c r="H1527" s="4"/>
      <c r="I1527">
        <f t="shared" ref="I1527" si="1567">2*I1521*I1522*I1523^3+4*I1523</f>
        <v>1187.4101983644657</v>
      </c>
      <c r="J1527">
        <f t="shared" ref="J1527" si="1568">I1521^2*I1523^3</f>
        <v>-459.86801905066505</v>
      </c>
      <c r="K1527">
        <f t="shared" ref="K1527" si="1569">3*I1521^2*I1522*I1523^2+4*I1521</f>
        <v>4621.9224596655295</v>
      </c>
      <c r="L1527" s="5"/>
    </row>
    <row r="1528" spans="8:15" x14ac:dyDescent="0.35">
      <c r="H1528" s="4"/>
      <c r="L1528" s="5"/>
    </row>
    <row r="1529" spans="8:15" x14ac:dyDescent="0.35">
      <c r="H1529" s="4" t="s">
        <v>6</v>
      </c>
      <c r="I1529">
        <f t="shared" ref="I1529" si="1570">(I1525*J1526*K1527+I1526*J1527*K1525+J1525*K1526*I1527)-(I1527*J1526*K1525+J1527*K1526*I1525+K1527*I1526*J1525)</f>
        <v>526414.62070310838</v>
      </c>
      <c r="J1529" t="str">
        <f t="shared" ref="J1529" si="1571">IF(I1529&lt;&gt;0,"Continuar", "Agregar otros valores")</f>
        <v>Continuar</v>
      </c>
      <c r="L1529" s="5"/>
    </row>
    <row r="1530" spans="8:15" x14ac:dyDescent="0.35">
      <c r="H1530" s="4"/>
      <c r="L1530" s="5"/>
    </row>
    <row r="1531" spans="8:15" x14ac:dyDescent="0.35">
      <c r="H1531" s="4"/>
      <c r="I1531" cm="1">
        <f t="array" ref="I1531:K1533">MINVERSE(I1525:K1527)</f>
        <v>-9.5966786858593264E-2</v>
      </c>
      <c r="J1531">
        <v>1.2363692239668139E-2</v>
      </c>
      <c r="K1531">
        <v>8.7190467637886151E-4</v>
      </c>
      <c r="L1531" s="5"/>
      <c r="M1531">
        <f t="shared" ref="M1531" si="1572">(J1526*K1527-J1527*K1526)/I1529</f>
        <v>-9.596678685859325E-2</v>
      </c>
      <c r="N1531">
        <f t="shared" ref="N1531" si="1573">(J1525*K1527-J1527*K1525)/I1529</f>
        <v>-1.2363692239668137E-2</v>
      </c>
      <c r="O1531">
        <f t="shared" ref="O1531" si="1574">(J1525*K1526-J1526*K1525)/I1529</f>
        <v>8.7190467637886151E-4</v>
      </c>
    </row>
    <row r="1532" spans="8:15" x14ac:dyDescent="0.35">
      <c r="H1532" s="4" t="s">
        <v>9</v>
      </c>
      <c r="I1532">
        <v>-5.87232252334349E-2</v>
      </c>
      <c r="J1532">
        <v>-8.3924536285770956E-2</v>
      </c>
      <c r="K1532">
        <v>-3.0102503265137386E-4</v>
      </c>
      <c r="L1532" s="5"/>
      <c r="M1532">
        <f t="shared" ref="M1532" si="1575">(I1526*K1527-K1526*I1527)/I1529</f>
        <v>5.8723225233434879E-2</v>
      </c>
      <c r="N1532">
        <f t="shared" ref="N1532" si="1576">(I1525*K1527-I1527*K1525)/I1529</f>
        <v>-8.3924536285770943E-2</v>
      </c>
      <c r="O1532">
        <f t="shared" ref="O1532" si="1577">(I1525*K1526-I1526*K1525)/I1529</f>
        <v>3.010250326513738E-4</v>
      </c>
    </row>
    <row r="1533" spans="8:15" x14ac:dyDescent="0.35">
      <c r="H1533" s="4"/>
      <c r="I1533">
        <v>1.8811870800205702E-2</v>
      </c>
      <c r="J1533">
        <v>-1.1526585521765763E-2</v>
      </c>
      <c r="K1533">
        <v>-3.7590481385218048E-5</v>
      </c>
      <c r="L1533" s="5"/>
      <c r="M1533">
        <f t="shared" ref="M1533" si="1578">(I1526*J1527-I1527*J1526)/I1529</f>
        <v>1.8811870800205698E-2</v>
      </c>
      <c r="N1533">
        <f t="shared" ref="N1533" si="1579">(I1525*J1527-I1527*J1525)/I1529</f>
        <v>1.1526585521765761E-2</v>
      </c>
      <c r="O1533">
        <f t="shared" ref="O1533" si="1580">(I1525*J1526-I1526*J1525)/I1529</f>
        <v>-3.7590481385218048E-5</v>
      </c>
    </row>
    <row r="1534" spans="8:15" x14ac:dyDescent="0.35">
      <c r="H1534" s="4"/>
      <c r="L1534" s="5"/>
    </row>
    <row r="1535" spans="8:15" x14ac:dyDescent="0.35">
      <c r="H1535" s="4" t="s">
        <v>183</v>
      </c>
      <c r="I1535">
        <f t="shared" ref="I1535" si="1581">LN(ABS(2*I1521*I1522^3))-I1522*(I1523^2)+33.9206</f>
        <v>0</v>
      </c>
      <c r="L1535" s="5"/>
    </row>
    <row r="1536" spans="8:15" x14ac:dyDescent="0.35">
      <c r="H1536" s="4" t="s">
        <v>184</v>
      </c>
      <c r="I1536">
        <f t="shared" ref="I1536" si="1582">(I1521^2+I1522^2)/I1523+4*I1521*I1523-85/6</f>
        <v>0</v>
      </c>
      <c r="L1536" s="5"/>
    </row>
    <row r="1537" spans="8:13" x14ac:dyDescent="0.35">
      <c r="H1537" s="4" t="s">
        <v>185</v>
      </c>
      <c r="I1537">
        <f t="shared" ref="I1537" si="1583">I1521^2*I1522*I1523^3+4*I1521*I1523+3552</f>
        <v>0</v>
      </c>
      <c r="L1537" s="5"/>
    </row>
    <row r="1538" spans="8:13" x14ac:dyDescent="0.35">
      <c r="H1538" s="4"/>
      <c r="L1538" s="5"/>
    </row>
    <row r="1539" spans="8:13" x14ac:dyDescent="0.35">
      <c r="H1539" s="4"/>
      <c r="I1539">
        <f t="shared" ref="I1539:I1541" si="1584">I1521</f>
        <v>-6.0300955159643808</v>
      </c>
      <c r="J1539" t="s">
        <v>16</v>
      </c>
      <c r="K1539" cm="1">
        <f t="array" ref="K1539:K1541">MMULT(I1531:K1533,I1535:I1537)</f>
        <v>0</v>
      </c>
      <c r="L1539" s="5"/>
      <c r="M1539">
        <f t="shared" ref="M1539" si="1585">I1531*I1535+J1531*I1536+K1531*I1537</f>
        <v>0</v>
      </c>
    </row>
    <row r="1540" spans="8:13" x14ac:dyDescent="0.35">
      <c r="H1540" s="4"/>
      <c r="I1540">
        <f t="shared" si="1584"/>
        <v>7.8461575132286265</v>
      </c>
      <c r="J1540" t="s">
        <v>16</v>
      </c>
      <c r="K1540">
        <v>0</v>
      </c>
      <c r="L1540" s="5"/>
      <c r="M1540">
        <f t="shared" ref="M1540" si="1586">I1532*I1535+J1532*I1536+K1532* I1537</f>
        <v>0</v>
      </c>
    </row>
    <row r="1541" spans="8:13" x14ac:dyDescent="0.35">
      <c r="H1541" s="4"/>
      <c r="I1541">
        <f t="shared" si="1584"/>
        <v>-2.3298516839062571</v>
      </c>
      <c r="J1541" t="s">
        <v>16</v>
      </c>
      <c r="K1541">
        <v>0</v>
      </c>
      <c r="L1541" s="5"/>
      <c r="M1541">
        <f t="shared" ref="M1541" si="1587">I1533*I1535+J1533*I1536+K1533*I1537</f>
        <v>0</v>
      </c>
    </row>
    <row r="1542" spans="8:13" x14ac:dyDescent="0.35">
      <c r="H1542" s="4"/>
      <c r="L1542" s="5"/>
    </row>
    <row r="1543" spans="8:13" x14ac:dyDescent="0.35">
      <c r="H1543" s="4" t="s">
        <v>99</v>
      </c>
      <c r="I1543">
        <f t="shared" ref="I1543:I1545" si="1588">I1539-K1539</f>
        <v>-6.0300955159643808</v>
      </c>
      <c r="L1543" s="5"/>
    </row>
    <row r="1544" spans="8:13" x14ac:dyDescent="0.35">
      <c r="H1544" s="4" t="s">
        <v>100</v>
      </c>
      <c r="I1544">
        <f t="shared" si="1588"/>
        <v>7.8461575132286265</v>
      </c>
      <c r="L1544" s="5"/>
    </row>
    <row r="1545" spans="8:13" x14ac:dyDescent="0.35">
      <c r="H1545" s="4" t="s">
        <v>101</v>
      </c>
      <c r="I1545">
        <f t="shared" si="1588"/>
        <v>-2.3298516839062571</v>
      </c>
      <c r="L1545" s="5"/>
    </row>
    <row r="1546" spans="8:13" x14ac:dyDescent="0.35">
      <c r="H1546" s="4"/>
      <c r="L1546" s="5"/>
    </row>
    <row r="1547" spans="8:13" x14ac:dyDescent="0.35">
      <c r="H1547" s="4" t="s">
        <v>22</v>
      </c>
      <c r="I1547">
        <f t="shared" ref="I1547:I1549" si="1589">ABS(I1543-I1521)</f>
        <v>0</v>
      </c>
      <c r="L1547" s="5"/>
    </row>
    <row r="1548" spans="8:13" x14ac:dyDescent="0.35">
      <c r="H1548" s="4" t="s">
        <v>24</v>
      </c>
      <c r="I1548">
        <f t="shared" si="1589"/>
        <v>0</v>
      </c>
      <c r="L1548" s="5"/>
    </row>
    <row r="1549" spans="8:13" x14ac:dyDescent="0.35">
      <c r="H1549" s="7" t="s">
        <v>103</v>
      </c>
      <c r="I1549">
        <f t="shared" si="1589"/>
        <v>0</v>
      </c>
      <c r="J1549" s="8" t="s">
        <v>25</v>
      </c>
      <c r="K1549" s="8"/>
      <c r="L1549" s="9">
        <f t="shared" ref="L1549" si="1590">MAX(I1547:I1549)</f>
        <v>0</v>
      </c>
      <c r="M1549" t="str">
        <f t="shared" ref="M1549" si="1591">IF(L1549&gt;$G$6, "Continúa iterando","Listo. Aquí está la solución")</f>
        <v>Listo. Aquí está la solución</v>
      </c>
    </row>
    <row r="1551" spans="8:13" x14ac:dyDescent="0.35">
      <c r="H1551" s="1"/>
      <c r="I1551" s="2" t="s">
        <v>0</v>
      </c>
      <c r="J1551" s="2">
        <f t="shared" ref="J1551" si="1592">J1520+1</f>
        <v>51</v>
      </c>
      <c r="K1551" s="2"/>
      <c r="L1551" s="3"/>
    </row>
    <row r="1552" spans="8:13" x14ac:dyDescent="0.35">
      <c r="H1552" s="4" t="s">
        <v>1</v>
      </c>
      <c r="I1552">
        <f t="shared" ref="I1552:I1554" si="1593">I1543</f>
        <v>-6.0300955159643808</v>
      </c>
      <c r="L1552" s="5"/>
    </row>
    <row r="1553" spans="8:15" x14ac:dyDescent="0.35">
      <c r="H1553" s="4" t="s">
        <v>93</v>
      </c>
      <c r="I1553">
        <f t="shared" si="1593"/>
        <v>7.8461575132286265</v>
      </c>
      <c r="L1553" s="5"/>
    </row>
    <row r="1554" spans="8:15" x14ac:dyDescent="0.35">
      <c r="H1554" s="4" t="s">
        <v>2</v>
      </c>
      <c r="I1554">
        <f t="shared" si="1593"/>
        <v>-2.3298516839062571</v>
      </c>
      <c r="L1554" s="5"/>
    </row>
    <row r="1555" spans="8:15" x14ac:dyDescent="0.35">
      <c r="H1555" s="4"/>
      <c r="L1555" s="5"/>
    </row>
    <row r="1556" spans="8:15" x14ac:dyDescent="0.35">
      <c r="H1556" s="4"/>
      <c r="I1556">
        <f t="shared" ref="I1556" si="1594">1/I1552</f>
        <v>-0.16583485242523097</v>
      </c>
      <c r="J1556">
        <f t="shared" ref="J1556" si="1595">3/I1553-I1554^2</f>
        <v>-5.0458561065254317</v>
      </c>
      <c r="K1556">
        <f t="shared" ref="K1556" si="1596">-2*I1553*I1554</f>
        <v>36.56076658877889</v>
      </c>
      <c r="L1556" s="5"/>
    </row>
    <row r="1557" spans="8:15" x14ac:dyDescent="0.35">
      <c r="H1557" s="4" t="s">
        <v>26</v>
      </c>
      <c r="I1557">
        <f t="shared" ref="I1557" si="1597">(2*I1552/I1554)+4*I1554</f>
        <v>-4.1430295802738764</v>
      </c>
      <c r="J1557">
        <f t="shared" ref="J1557" si="1598">(2*I1553/I1554)</f>
        <v>-6.7353278901201685</v>
      </c>
      <c r="K1557">
        <f t="shared" ref="K1557" si="1599">-(I1553^2+I1552^2)/I1554^2+4*I1552</f>
        <v>-42.160262624325497</v>
      </c>
      <c r="L1557" s="5"/>
    </row>
    <row r="1558" spans="8:15" x14ac:dyDescent="0.35">
      <c r="H1558" s="4"/>
      <c r="I1558">
        <f t="shared" ref="I1558" si="1600">2*I1552*I1553*I1554^3+4*I1554</f>
        <v>1187.4101983644657</v>
      </c>
      <c r="J1558">
        <f t="shared" ref="J1558" si="1601">I1552^2*I1554^3</f>
        <v>-459.86801905066505</v>
      </c>
      <c r="K1558">
        <f t="shared" ref="K1558" si="1602">3*I1552^2*I1553*I1554^2+4*I1552</f>
        <v>4621.9224596655295</v>
      </c>
      <c r="L1558" s="5"/>
    </row>
    <row r="1559" spans="8:15" x14ac:dyDescent="0.35">
      <c r="H1559" s="4"/>
      <c r="L1559" s="5"/>
    </row>
    <row r="1560" spans="8:15" x14ac:dyDescent="0.35">
      <c r="H1560" s="4" t="s">
        <v>6</v>
      </c>
      <c r="I1560">
        <f t="shared" ref="I1560" si="1603">(I1556*J1557*K1558+I1557*J1558*K1556+J1556*K1557*I1558)-(I1558*J1557*K1556+J1558*K1557*I1556+K1558*I1557*J1556)</f>
        <v>526414.62070310838</v>
      </c>
      <c r="J1560" t="str">
        <f t="shared" ref="J1560" si="1604">IF(I1560&lt;&gt;0,"Continuar", "Agregar otros valores")</f>
        <v>Continuar</v>
      </c>
      <c r="L1560" s="5"/>
    </row>
    <row r="1561" spans="8:15" x14ac:dyDescent="0.35">
      <c r="H1561" s="4"/>
      <c r="L1561" s="5"/>
    </row>
    <row r="1562" spans="8:15" x14ac:dyDescent="0.35">
      <c r="H1562" s="4"/>
      <c r="I1562" cm="1">
        <f t="array" ref="I1562:K1564">MINVERSE(I1556:K1558)</f>
        <v>-9.5966786858593264E-2</v>
      </c>
      <c r="J1562">
        <v>1.2363692239668139E-2</v>
      </c>
      <c r="K1562">
        <v>8.7190467637886151E-4</v>
      </c>
      <c r="L1562" s="5"/>
      <c r="M1562">
        <f t="shared" ref="M1562" si="1605">(J1557*K1558-J1558*K1557)/I1560</f>
        <v>-9.596678685859325E-2</v>
      </c>
      <c r="N1562">
        <f t="shared" ref="N1562" si="1606">(J1556*K1558-J1558*K1556)/I1560</f>
        <v>-1.2363692239668137E-2</v>
      </c>
      <c r="O1562">
        <f t="shared" ref="O1562" si="1607">(J1556*K1557-J1557*K1556)/I1560</f>
        <v>8.7190467637886151E-4</v>
      </c>
    </row>
    <row r="1563" spans="8:15" x14ac:dyDescent="0.35">
      <c r="H1563" s="4" t="s">
        <v>9</v>
      </c>
      <c r="I1563">
        <v>-5.87232252334349E-2</v>
      </c>
      <c r="J1563">
        <v>-8.3924536285770956E-2</v>
      </c>
      <c r="K1563">
        <v>-3.0102503265137386E-4</v>
      </c>
      <c r="L1563" s="5"/>
      <c r="M1563">
        <f t="shared" ref="M1563" si="1608">(I1557*K1558-K1557*I1558)/I1560</f>
        <v>5.8723225233434879E-2</v>
      </c>
      <c r="N1563">
        <f t="shared" ref="N1563" si="1609">(I1556*K1558-I1558*K1556)/I1560</f>
        <v>-8.3924536285770943E-2</v>
      </c>
      <c r="O1563">
        <f t="shared" ref="O1563" si="1610">(I1556*K1557-I1557*K1556)/I1560</f>
        <v>3.010250326513738E-4</v>
      </c>
    </row>
    <row r="1564" spans="8:15" x14ac:dyDescent="0.35">
      <c r="H1564" s="4"/>
      <c r="I1564">
        <v>1.8811870800205702E-2</v>
      </c>
      <c r="J1564">
        <v>-1.1526585521765763E-2</v>
      </c>
      <c r="K1564">
        <v>-3.7590481385218048E-5</v>
      </c>
      <c r="L1564" s="5"/>
      <c r="M1564">
        <f t="shared" ref="M1564" si="1611">(I1557*J1558-I1558*J1557)/I1560</f>
        <v>1.8811870800205698E-2</v>
      </c>
      <c r="N1564">
        <f t="shared" ref="N1564" si="1612">(I1556*J1558-I1558*J1556)/I1560</f>
        <v>1.1526585521765761E-2</v>
      </c>
      <c r="O1564">
        <f t="shared" ref="O1564" si="1613">(I1556*J1557-I1557*J1556)/I1560</f>
        <v>-3.7590481385218048E-5</v>
      </c>
    </row>
    <row r="1565" spans="8:15" x14ac:dyDescent="0.35">
      <c r="H1565" s="4"/>
      <c r="L1565" s="5"/>
    </row>
    <row r="1566" spans="8:15" x14ac:dyDescent="0.35">
      <c r="H1566" s="4" t="s">
        <v>186</v>
      </c>
      <c r="I1566">
        <f t="shared" ref="I1566" si="1614">LN(ABS(2*I1552*I1553^3))-I1553*(I1554^2)+33.9206</f>
        <v>0</v>
      </c>
      <c r="L1566" s="5"/>
    </row>
    <row r="1567" spans="8:15" x14ac:dyDescent="0.35">
      <c r="H1567" s="4" t="s">
        <v>187</v>
      </c>
      <c r="I1567">
        <f t="shared" ref="I1567" si="1615">(I1552^2+I1553^2)/I1554+4*I1552*I1554-85/6</f>
        <v>0</v>
      </c>
      <c r="L1567" s="5"/>
    </row>
    <row r="1568" spans="8:15" x14ac:dyDescent="0.35">
      <c r="H1568" s="4" t="s">
        <v>188</v>
      </c>
      <c r="I1568">
        <f t="shared" ref="I1568" si="1616">I1552^2*I1553*I1554^3+4*I1552*I1554+3552</f>
        <v>0</v>
      </c>
      <c r="L1568" s="5"/>
    </row>
    <row r="1569" spans="8:13" x14ac:dyDescent="0.35">
      <c r="H1569" s="4"/>
      <c r="L1569" s="5"/>
    </row>
    <row r="1570" spans="8:13" x14ac:dyDescent="0.35">
      <c r="H1570" s="4"/>
      <c r="I1570">
        <f t="shared" ref="I1570:I1572" si="1617">I1552</f>
        <v>-6.0300955159643808</v>
      </c>
      <c r="J1570" t="s">
        <v>16</v>
      </c>
      <c r="K1570" cm="1">
        <f t="array" ref="K1570:K1572">MMULT(I1562:K1564,I1566:I1568)</f>
        <v>0</v>
      </c>
      <c r="L1570" s="5"/>
      <c r="M1570">
        <f t="shared" ref="M1570" si="1618">I1562*I1566+J1562*I1567+K1562*I1568</f>
        <v>0</v>
      </c>
    </row>
    <row r="1571" spans="8:13" x14ac:dyDescent="0.35">
      <c r="H1571" s="4"/>
      <c r="I1571">
        <f t="shared" si="1617"/>
        <v>7.8461575132286265</v>
      </c>
      <c r="J1571" t="s">
        <v>16</v>
      </c>
      <c r="K1571">
        <v>0</v>
      </c>
      <c r="L1571" s="5"/>
      <c r="M1571">
        <f t="shared" ref="M1571" si="1619">I1563*I1566+J1563*I1567+K1563* I1568</f>
        <v>0</v>
      </c>
    </row>
    <row r="1572" spans="8:13" x14ac:dyDescent="0.35">
      <c r="H1572" s="4"/>
      <c r="I1572">
        <f t="shared" si="1617"/>
        <v>-2.3298516839062571</v>
      </c>
      <c r="J1572" t="s">
        <v>16</v>
      </c>
      <c r="K1572">
        <v>0</v>
      </c>
      <c r="L1572" s="5"/>
      <c r="M1572">
        <f t="shared" ref="M1572" si="1620">I1564*I1566+J1564*I1567+K1564*I1568</f>
        <v>0</v>
      </c>
    </row>
    <row r="1573" spans="8:13" x14ac:dyDescent="0.35">
      <c r="H1573" s="4"/>
      <c r="L1573" s="5"/>
    </row>
    <row r="1574" spans="8:13" x14ac:dyDescent="0.35">
      <c r="H1574" s="4" t="s">
        <v>99</v>
      </c>
      <c r="I1574">
        <f t="shared" ref="I1574:I1576" si="1621">I1570-K1570</f>
        <v>-6.0300955159643808</v>
      </c>
      <c r="L1574" s="5"/>
    </row>
    <row r="1575" spans="8:13" x14ac:dyDescent="0.35">
      <c r="H1575" s="4" t="s">
        <v>100</v>
      </c>
      <c r="I1575">
        <f t="shared" si="1621"/>
        <v>7.8461575132286265</v>
      </c>
      <c r="L1575" s="5"/>
    </row>
    <row r="1576" spans="8:13" x14ac:dyDescent="0.35">
      <c r="H1576" s="4" t="s">
        <v>101</v>
      </c>
      <c r="I1576">
        <f t="shared" si="1621"/>
        <v>-2.3298516839062571</v>
      </c>
      <c r="L1576" s="5"/>
    </row>
    <row r="1577" spans="8:13" x14ac:dyDescent="0.35">
      <c r="H1577" s="4"/>
      <c r="L1577" s="5"/>
    </row>
    <row r="1578" spans="8:13" x14ac:dyDescent="0.35">
      <c r="H1578" s="4" t="s">
        <v>22</v>
      </c>
      <c r="I1578">
        <f t="shared" ref="I1578:I1580" si="1622">ABS(I1574-I1552)</f>
        <v>0</v>
      </c>
      <c r="L1578" s="5"/>
    </row>
    <row r="1579" spans="8:13" x14ac:dyDescent="0.35">
      <c r="H1579" s="4" t="s">
        <v>24</v>
      </c>
      <c r="I1579">
        <f t="shared" si="1622"/>
        <v>0</v>
      </c>
      <c r="L1579" s="5"/>
    </row>
    <row r="1580" spans="8:13" x14ac:dyDescent="0.35">
      <c r="H1580" s="7" t="s">
        <v>103</v>
      </c>
      <c r="I1580">
        <f t="shared" si="1622"/>
        <v>0</v>
      </c>
      <c r="J1580" s="8" t="s">
        <v>25</v>
      </c>
      <c r="K1580" s="8"/>
      <c r="L1580" s="9">
        <f t="shared" ref="L1580" si="1623">MAX(I1578:I1580)</f>
        <v>0</v>
      </c>
      <c r="M1580" t="str">
        <f t="shared" ref="M1580" si="1624">IF(L1580&gt;$G$6, "Continúa iterando","Listo. Aquí está la solución")</f>
        <v>Listo. Aquí está la solución</v>
      </c>
    </row>
    <row r="1582" spans="8:13" x14ac:dyDescent="0.35">
      <c r="H1582" s="1"/>
      <c r="I1582" s="2" t="s">
        <v>0</v>
      </c>
      <c r="J1582" s="2">
        <f t="shared" ref="J1582" si="1625">J1551+1</f>
        <v>52</v>
      </c>
      <c r="K1582" s="2"/>
      <c r="L1582" s="3"/>
    </row>
    <row r="1583" spans="8:13" x14ac:dyDescent="0.35">
      <c r="H1583" s="4" t="s">
        <v>1</v>
      </c>
      <c r="I1583">
        <f t="shared" ref="I1583:I1585" si="1626">I1574</f>
        <v>-6.0300955159643808</v>
      </c>
      <c r="L1583" s="5"/>
    </row>
    <row r="1584" spans="8:13" x14ac:dyDescent="0.35">
      <c r="H1584" s="4" t="s">
        <v>93</v>
      </c>
      <c r="I1584">
        <f t="shared" si="1626"/>
        <v>7.8461575132286265</v>
      </c>
      <c r="L1584" s="5"/>
    </row>
    <row r="1585" spans="8:15" x14ac:dyDescent="0.35">
      <c r="H1585" s="4" t="s">
        <v>2</v>
      </c>
      <c r="I1585">
        <f t="shared" si="1626"/>
        <v>-2.3298516839062571</v>
      </c>
      <c r="L1585" s="5"/>
    </row>
    <row r="1586" spans="8:15" x14ac:dyDescent="0.35">
      <c r="H1586" s="4"/>
      <c r="L1586" s="5"/>
    </row>
    <row r="1587" spans="8:15" x14ac:dyDescent="0.35">
      <c r="H1587" s="4"/>
      <c r="I1587">
        <f t="shared" ref="I1587" si="1627">1/I1583</f>
        <v>-0.16583485242523097</v>
      </c>
      <c r="J1587">
        <f t="shared" ref="J1587" si="1628">3/I1584-I1585^2</f>
        <v>-5.0458561065254317</v>
      </c>
      <c r="K1587">
        <f t="shared" ref="K1587" si="1629">-2*I1584*I1585</f>
        <v>36.56076658877889</v>
      </c>
      <c r="L1587" s="5"/>
    </row>
    <row r="1588" spans="8:15" x14ac:dyDescent="0.35">
      <c r="H1588" s="4" t="s">
        <v>26</v>
      </c>
      <c r="I1588">
        <f t="shared" ref="I1588" si="1630">(2*I1583/I1585)+4*I1585</f>
        <v>-4.1430295802738764</v>
      </c>
      <c r="J1588">
        <f t="shared" ref="J1588" si="1631">(2*I1584/I1585)</f>
        <v>-6.7353278901201685</v>
      </c>
      <c r="K1588">
        <f t="shared" ref="K1588" si="1632">-(I1584^2+I1583^2)/I1585^2+4*I1583</f>
        <v>-42.160262624325497</v>
      </c>
      <c r="L1588" s="5"/>
    </row>
    <row r="1589" spans="8:15" x14ac:dyDescent="0.35">
      <c r="H1589" s="4"/>
      <c r="I1589">
        <f t="shared" ref="I1589" si="1633">2*I1583*I1584*I1585^3+4*I1585</f>
        <v>1187.4101983644657</v>
      </c>
      <c r="J1589">
        <f t="shared" ref="J1589" si="1634">I1583^2*I1585^3</f>
        <v>-459.86801905066505</v>
      </c>
      <c r="K1589">
        <f t="shared" ref="K1589" si="1635">3*I1583^2*I1584*I1585^2+4*I1583</f>
        <v>4621.9224596655295</v>
      </c>
      <c r="L1589" s="5"/>
    </row>
    <row r="1590" spans="8:15" x14ac:dyDescent="0.35">
      <c r="H1590" s="4"/>
      <c r="L1590" s="5"/>
    </row>
    <row r="1591" spans="8:15" x14ac:dyDescent="0.35">
      <c r="H1591" s="4" t="s">
        <v>6</v>
      </c>
      <c r="I1591">
        <f t="shared" ref="I1591" si="1636">(I1587*J1588*K1589+I1588*J1589*K1587+J1587*K1588*I1589)-(I1589*J1588*K1587+J1589*K1588*I1587+K1589*I1588*J1587)</f>
        <v>526414.62070310838</v>
      </c>
      <c r="J1591" t="str">
        <f t="shared" ref="J1591" si="1637">IF(I1591&lt;&gt;0,"Continuar", "Agregar otros valores")</f>
        <v>Continuar</v>
      </c>
      <c r="L1591" s="5"/>
    </row>
    <row r="1592" spans="8:15" x14ac:dyDescent="0.35">
      <c r="H1592" s="4"/>
      <c r="L1592" s="5"/>
    </row>
    <row r="1593" spans="8:15" x14ac:dyDescent="0.35">
      <c r="H1593" s="4"/>
      <c r="I1593" cm="1">
        <f t="array" ref="I1593:K1595">MINVERSE(I1587:K1589)</f>
        <v>-9.5966786858593264E-2</v>
      </c>
      <c r="J1593">
        <v>1.2363692239668139E-2</v>
      </c>
      <c r="K1593">
        <v>8.7190467637886151E-4</v>
      </c>
      <c r="L1593" s="5"/>
      <c r="M1593">
        <f t="shared" ref="M1593" si="1638">(J1588*K1589-J1589*K1588)/I1591</f>
        <v>-9.596678685859325E-2</v>
      </c>
      <c r="N1593">
        <f t="shared" ref="N1593" si="1639">(J1587*K1589-J1589*K1587)/I1591</f>
        <v>-1.2363692239668137E-2</v>
      </c>
      <c r="O1593">
        <f t="shared" ref="O1593" si="1640">(J1587*K1588-J1588*K1587)/I1591</f>
        <v>8.7190467637886151E-4</v>
      </c>
    </row>
    <row r="1594" spans="8:15" x14ac:dyDescent="0.35">
      <c r="H1594" s="4" t="s">
        <v>9</v>
      </c>
      <c r="I1594">
        <v>-5.87232252334349E-2</v>
      </c>
      <c r="J1594">
        <v>-8.3924536285770956E-2</v>
      </c>
      <c r="K1594">
        <v>-3.0102503265137386E-4</v>
      </c>
      <c r="L1594" s="5"/>
      <c r="M1594">
        <f t="shared" ref="M1594" si="1641">(I1588*K1589-K1588*I1589)/I1591</f>
        <v>5.8723225233434879E-2</v>
      </c>
      <c r="N1594">
        <f t="shared" ref="N1594" si="1642">(I1587*K1589-I1589*K1587)/I1591</f>
        <v>-8.3924536285770943E-2</v>
      </c>
      <c r="O1594">
        <f t="shared" ref="O1594" si="1643">(I1587*K1588-I1588*K1587)/I1591</f>
        <v>3.010250326513738E-4</v>
      </c>
    </row>
    <row r="1595" spans="8:15" x14ac:dyDescent="0.35">
      <c r="H1595" s="4"/>
      <c r="I1595">
        <v>1.8811870800205702E-2</v>
      </c>
      <c r="J1595">
        <v>-1.1526585521765763E-2</v>
      </c>
      <c r="K1595">
        <v>-3.7590481385218048E-5</v>
      </c>
      <c r="L1595" s="5"/>
      <c r="M1595">
        <f t="shared" ref="M1595" si="1644">(I1588*J1589-I1589*J1588)/I1591</f>
        <v>1.8811870800205698E-2</v>
      </c>
      <c r="N1595">
        <f t="shared" ref="N1595" si="1645">(I1587*J1589-I1589*J1587)/I1591</f>
        <v>1.1526585521765761E-2</v>
      </c>
      <c r="O1595">
        <f t="shared" ref="O1595" si="1646">(I1587*J1588-I1588*J1587)/I1591</f>
        <v>-3.7590481385218048E-5</v>
      </c>
    </row>
    <row r="1596" spans="8:15" x14ac:dyDescent="0.35">
      <c r="H1596" s="4"/>
      <c r="L1596" s="5"/>
    </row>
    <row r="1597" spans="8:15" x14ac:dyDescent="0.35">
      <c r="H1597" s="4" t="s">
        <v>189</v>
      </c>
      <c r="I1597">
        <f t="shared" ref="I1597" si="1647">LN(ABS(2*I1583*I1584^3))-I1584*(I1585^2)+33.9206</f>
        <v>0</v>
      </c>
      <c r="L1597" s="5"/>
    </row>
    <row r="1598" spans="8:15" x14ac:dyDescent="0.35">
      <c r="H1598" s="4" t="s">
        <v>190</v>
      </c>
      <c r="I1598">
        <f t="shared" ref="I1598" si="1648">(I1583^2+I1584^2)/I1585+4*I1583*I1585-85/6</f>
        <v>0</v>
      </c>
      <c r="L1598" s="5"/>
    </row>
    <row r="1599" spans="8:15" x14ac:dyDescent="0.35">
      <c r="H1599" s="4" t="s">
        <v>191</v>
      </c>
      <c r="I1599">
        <f t="shared" ref="I1599" si="1649">I1583^2*I1584*I1585^3+4*I1583*I1585+3552</f>
        <v>0</v>
      </c>
      <c r="L1599" s="5"/>
    </row>
    <row r="1600" spans="8:15" x14ac:dyDescent="0.35">
      <c r="H1600" s="4"/>
      <c r="L1600" s="5"/>
    </row>
    <row r="1601" spans="8:13" x14ac:dyDescent="0.35">
      <c r="H1601" s="4"/>
      <c r="I1601">
        <f t="shared" ref="I1601:I1603" si="1650">I1583</f>
        <v>-6.0300955159643808</v>
      </c>
      <c r="J1601" t="s">
        <v>16</v>
      </c>
      <c r="K1601" cm="1">
        <f t="array" ref="K1601:K1603">MMULT(I1593:K1595,I1597:I1599)</f>
        <v>0</v>
      </c>
      <c r="L1601" s="5"/>
      <c r="M1601">
        <f t="shared" ref="M1601" si="1651">I1593*I1597+J1593*I1598+K1593*I1599</f>
        <v>0</v>
      </c>
    </row>
    <row r="1602" spans="8:13" x14ac:dyDescent="0.35">
      <c r="H1602" s="4"/>
      <c r="I1602">
        <f t="shared" si="1650"/>
        <v>7.8461575132286265</v>
      </c>
      <c r="J1602" t="s">
        <v>16</v>
      </c>
      <c r="K1602">
        <v>0</v>
      </c>
      <c r="L1602" s="5"/>
      <c r="M1602">
        <f t="shared" ref="M1602" si="1652">I1594*I1597+J1594*I1598+K1594* I1599</f>
        <v>0</v>
      </c>
    </row>
    <row r="1603" spans="8:13" x14ac:dyDescent="0.35">
      <c r="H1603" s="4"/>
      <c r="I1603">
        <f t="shared" si="1650"/>
        <v>-2.3298516839062571</v>
      </c>
      <c r="J1603" t="s">
        <v>16</v>
      </c>
      <c r="K1603">
        <v>0</v>
      </c>
      <c r="L1603" s="5"/>
      <c r="M1603">
        <f t="shared" ref="M1603" si="1653">I1595*I1597+J1595*I1598+K1595*I1599</f>
        <v>0</v>
      </c>
    </row>
    <row r="1604" spans="8:13" x14ac:dyDescent="0.35">
      <c r="H1604" s="4"/>
      <c r="L1604" s="5"/>
    </row>
    <row r="1605" spans="8:13" x14ac:dyDescent="0.35">
      <c r="H1605" s="4" t="s">
        <v>99</v>
      </c>
      <c r="I1605">
        <f t="shared" ref="I1605:I1607" si="1654">I1601-K1601</f>
        <v>-6.0300955159643808</v>
      </c>
      <c r="L1605" s="5"/>
    </row>
    <row r="1606" spans="8:13" x14ac:dyDescent="0.35">
      <c r="H1606" s="4" t="s">
        <v>100</v>
      </c>
      <c r="I1606">
        <f t="shared" si="1654"/>
        <v>7.8461575132286265</v>
      </c>
      <c r="L1606" s="5"/>
    </row>
    <row r="1607" spans="8:13" x14ac:dyDescent="0.35">
      <c r="H1607" s="4" t="s">
        <v>101</v>
      </c>
      <c r="I1607">
        <f t="shared" si="1654"/>
        <v>-2.3298516839062571</v>
      </c>
      <c r="L1607" s="5"/>
    </row>
    <row r="1608" spans="8:13" x14ac:dyDescent="0.35">
      <c r="H1608" s="4"/>
      <c r="L1608" s="5"/>
    </row>
    <row r="1609" spans="8:13" x14ac:dyDescent="0.35">
      <c r="H1609" s="4" t="s">
        <v>22</v>
      </c>
      <c r="I1609">
        <f t="shared" ref="I1609:I1611" si="1655">ABS(I1605-I1583)</f>
        <v>0</v>
      </c>
      <c r="L1609" s="5"/>
    </row>
    <row r="1610" spans="8:13" x14ac:dyDescent="0.35">
      <c r="H1610" s="4" t="s">
        <v>24</v>
      </c>
      <c r="I1610">
        <f t="shared" si="1655"/>
        <v>0</v>
      </c>
      <c r="L1610" s="5"/>
    </row>
    <row r="1611" spans="8:13" x14ac:dyDescent="0.35">
      <c r="H1611" s="7" t="s">
        <v>103</v>
      </c>
      <c r="I1611">
        <f t="shared" si="1655"/>
        <v>0</v>
      </c>
      <c r="J1611" s="8" t="s">
        <v>25</v>
      </c>
      <c r="K1611" s="8"/>
      <c r="L1611" s="9">
        <f t="shared" ref="L1611" si="1656">MAX(I1609:I1611)</f>
        <v>0</v>
      </c>
      <c r="M1611" t="str">
        <f t="shared" ref="M1611" si="1657">IF(L1611&gt;$G$6, "Continúa iterando","Listo. Aquí está la solución")</f>
        <v>Listo. Aquí está la solución</v>
      </c>
    </row>
    <row r="1613" spans="8:13" x14ac:dyDescent="0.35">
      <c r="H1613" s="1"/>
      <c r="I1613" s="2" t="s">
        <v>0</v>
      </c>
      <c r="J1613" s="2">
        <f t="shared" ref="J1613" si="1658">J1582+1</f>
        <v>53</v>
      </c>
      <c r="K1613" s="2"/>
      <c r="L1613" s="3"/>
    </row>
    <row r="1614" spans="8:13" x14ac:dyDescent="0.35">
      <c r="H1614" s="4" t="s">
        <v>1</v>
      </c>
      <c r="I1614">
        <f t="shared" ref="I1614:I1616" si="1659">I1605</f>
        <v>-6.0300955159643808</v>
      </c>
      <c r="L1614" s="5"/>
    </row>
    <row r="1615" spans="8:13" x14ac:dyDescent="0.35">
      <c r="H1615" s="4" t="s">
        <v>93</v>
      </c>
      <c r="I1615">
        <f t="shared" si="1659"/>
        <v>7.8461575132286265</v>
      </c>
      <c r="L1615" s="5"/>
    </row>
    <row r="1616" spans="8:13" x14ac:dyDescent="0.35">
      <c r="H1616" s="4" t="s">
        <v>2</v>
      </c>
      <c r="I1616">
        <f t="shared" si="1659"/>
        <v>-2.3298516839062571</v>
      </c>
      <c r="L1616" s="5"/>
    </row>
    <row r="1617" spans="8:15" x14ac:dyDescent="0.35">
      <c r="H1617" s="4"/>
      <c r="L1617" s="5"/>
    </row>
    <row r="1618" spans="8:15" x14ac:dyDescent="0.35">
      <c r="H1618" s="4"/>
      <c r="I1618">
        <f t="shared" ref="I1618" si="1660">1/I1614</f>
        <v>-0.16583485242523097</v>
      </c>
      <c r="J1618">
        <f t="shared" ref="J1618" si="1661">3/I1615-I1616^2</f>
        <v>-5.0458561065254317</v>
      </c>
      <c r="K1618">
        <f t="shared" ref="K1618" si="1662">-2*I1615*I1616</f>
        <v>36.56076658877889</v>
      </c>
      <c r="L1618" s="5"/>
    </row>
    <row r="1619" spans="8:15" x14ac:dyDescent="0.35">
      <c r="H1619" s="4" t="s">
        <v>26</v>
      </c>
      <c r="I1619">
        <f t="shared" ref="I1619" si="1663">(2*I1614/I1616)+4*I1616</f>
        <v>-4.1430295802738764</v>
      </c>
      <c r="J1619">
        <f t="shared" ref="J1619" si="1664">(2*I1615/I1616)</f>
        <v>-6.7353278901201685</v>
      </c>
      <c r="K1619">
        <f t="shared" ref="K1619" si="1665">-(I1615^2+I1614^2)/I1616^2+4*I1614</f>
        <v>-42.160262624325497</v>
      </c>
      <c r="L1619" s="5"/>
    </row>
    <row r="1620" spans="8:15" x14ac:dyDescent="0.35">
      <c r="H1620" s="4"/>
      <c r="I1620">
        <f t="shared" ref="I1620" si="1666">2*I1614*I1615*I1616^3+4*I1616</f>
        <v>1187.4101983644657</v>
      </c>
      <c r="J1620">
        <f t="shared" ref="J1620" si="1667">I1614^2*I1616^3</f>
        <v>-459.86801905066505</v>
      </c>
      <c r="K1620">
        <f t="shared" ref="K1620" si="1668">3*I1614^2*I1615*I1616^2+4*I1614</f>
        <v>4621.9224596655295</v>
      </c>
      <c r="L1620" s="5"/>
    </row>
    <row r="1621" spans="8:15" x14ac:dyDescent="0.35">
      <c r="H1621" s="4"/>
      <c r="L1621" s="5"/>
    </row>
    <row r="1622" spans="8:15" x14ac:dyDescent="0.35">
      <c r="H1622" s="4" t="s">
        <v>6</v>
      </c>
      <c r="I1622">
        <f t="shared" ref="I1622" si="1669">(I1618*J1619*K1620+I1619*J1620*K1618+J1618*K1619*I1620)-(I1620*J1619*K1618+J1620*K1619*I1618+K1620*I1619*J1618)</f>
        <v>526414.62070310838</v>
      </c>
      <c r="J1622" t="str">
        <f t="shared" ref="J1622" si="1670">IF(I1622&lt;&gt;0,"Continuar", "Agregar otros valores")</f>
        <v>Continuar</v>
      </c>
      <c r="L1622" s="5"/>
    </row>
    <row r="1623" spans="8:15" x14ac:dyDescent="0.35">
      <c r="H1623" s="4"/>
      <c r="L1623" s="5"/>
    </row>
    <row r="1624" spans="8:15" x14ac:dyDescent="0.35">
      <c r="H1624" s="4"/>
      <c r="I1624" cm="1">
        <f t="array" ref="I1624:K1626">MINVERSE(I1618:K1620)</f>
        <v>-9.5966786858593264E-2</v>
      </c>
      <c r="J1624">
        <v>1.2363692239668139E-2</v>
      </c>
      <c r="K1624">
        <v>8.7190467637886151E-4</v>
      </c>
      <c r="L1624" s="5"/>
      <c r="M1624">
        <f t="shared" ref="M1624" si="1671">(J1619*K1620-J1620*K1619)/I1622</f>
        <v>-9.596678685859325E-2</v>
      </c>
      <c r="N1624">
        <f t="shared" ref="N1624" si="1672">(J1618*K1620-J1620*K1618)/I1622</f>
        <v>-1.2363692239668137E-2</v>
      </c>
      <c r="O1624">
        <f t="shared" ref="O1624" si="1673">(J1618*K1619-J1619*K1618)/I1622</f>
        <v>8.7190467637886151E-4</v>
      </c>
    </row>
    <row r="1625" spans="8:15" x14ac:dyDescent="0.35">
      <c r="H1625" s="4" t="s">
        <v>9</v>
      </c>
      <c r="I1625">
        <v>-5.87232252334349E-2</v>
      </c>
      <c r="J1625">
        <v>-8.3924536285770956E-2</v>
      </c>
      <c r="K1625">
        <v>-3.0102503265137386E-4</v>
      </c>
      <c r="L1625" s="5"/>
      <c r="M1625">
        <f t="shared" ref="M1625" si="1674">(I1619*K1620-K1619*I1620)/I1622</f>
        <v>5.8723225233434879E-2</v>
      </c>
      <c r="N1625">
        <f t="shared" ref="N1625" si="1675">(I1618*K1620-I1620*K1618)/I1622</f>
        <v>-8.3924536285770943E-2</v>
      </c>
      <c r="O1625">
        <f t="shared" ref="O1625" si="1676">(I1618*K1619-I1619*K1618)/I1622</f>
        <v>3.010250326513738E-4</v>
      </c>
    </row>
    <row r="1626" spans="8:15" x14ac:dyDescent="0.35">
      <c r="H1626" s="4"/>
      <c r="I1626">
        <v>1.8811870800205702E-2</v>
      </c>
      <c r="J1626">
        <v>-1.1526585521765763E-2</v>
      </c>
      <c r="K1626">
        <v>-3.7590481385218048E-5</v>
      </c>
      <c r="L1626" s="5"/>
      <c r="M1626">
        <f t="shared" ref="M1626" si="1677">(I1619*J1620-I1620*J1619)/I1622</f>
        <v>1.8811870800205698E-2</v>
      </c>
      <c r="N1626">
        <f t="shared" ref="N1626" si="1678">(I1618*J1620-I1620*J1618)/I1622</f>
        <v>1.1526585521765761E-2</v>
      </c>
      <c r="O1626">
        <f t="shared" ref="O1626" si="1679">(I1618*J1619-I1619*J1618)/I1622</f>
        <v>-3.7590481385218048E-5</v>
      </c>
    </row>
    <row r="1627" spans="8:15" x14ac:dyDescent="0.35">
      <c r="H1627" s="4"/>
      <c r="L1627" s="5"/>
    </row>
    <row r="1628" spans="8:15" x14ac:dyDescent="0.35">
      <c r="H1628" s="4" t="s">
        <v>192</v>
      </c>
      <c r="I1628">
        <f t="shared" ref="I1628" si="1680">LN(ABS(2*I1614*I1615^3))-I1615*(I1616^2)+33.9206</f>
        <v>0</v>
      </c>
      <c r="L1628" s="5"/>
    </row>
    <row r="1629" spans="8:15" x14ac:dyDescent="0.35">
      <c r="H1629" s="4" t="s">
        <v>193</v>
      </c>
      <c r="I1629">
        <f t="shared" ref="I1629" si="1681">(I1614^2+I1615^2)/I1616+4*I1614*I1616-85/6</f>
        <v>0</v>
      </c>
      <c r="L1629" s="5"/>
    </row>
    <row r="1630" spans="8:15" x14ac:dyDescent="0.35">
      <c r="H1630" s="4" t="s">
        <v>194</v>
      </c>
      <c r="I1630">
        <f t="shared" ref="I1630" si="1682">I1614^2*I1615*I1616^3+4*I1614*I1616+3552</f>
        <v>0</v>
      </c>
      <c r="L1630" s="5"/>
    </row>
    <row r="1631" spans="8:15" x14ac:dyDescent="0.35">
      <c r="H1631" s="4"/>
      <c r="L1631" s="5"/>
    </row>
    <row r="1632" spans="8:15" x14ac:dyDescent="0.35">
      <c r="H1632" s="4"/>
      <c r="I1632">
        <f t="shared" ref="I1632:I1634" si="1683">I1614</f>
        <v>-6.0300955159643808</v>
      </c>
      <c r="J1632" t="s">
        <v>16</v>
      </c>
      <c r="K1632" cm="1">
        <f t="array" ref="K1632:K1634">MMULT(I1624:K1626,I1628:I1630)</f>
        <v>0</v>
      </c>
      <c r="L1632" s="5"/>
      <c r="M1632">
        <f t="shared" ref="M1632" si="1684">I1624*I1628+J1624*I1629+K1624*I1630</f>
        <v>0</v>
      </c>
    </row>
    <row r="1633" spans="8:13" x14ac:dyDescent="0.35">
      <c r="H1633" s="4"/>
      <c r="I1633">
        <f t="shared" si="1683"/>
        <v>7.8461575132286265</v>
      </c>
      <c r="J1633" t="s">
        <v>16</v>
      </c>
      <c r="K1633">
        <v>0</v>
      </c>
      <c r="L1633" s="5"/>
      <c r="M1633">
        <f t="shared" ref="M1633" si="1685">I1625*I1628+J1625*I1629+K1625* I1630</f>
        <v>0</v>
      </c>
    </row>
    <row r="1634" spans="8:13" x14ac:dyDescent="0.35">
      <c r="H1634" s="4"/>
      <c r="I1634">
        <f t="shared" si="1683"/>
        <v>-2.3298516839062571</v>
      </c>
      <c r="J1634" t="s">
        <v>16</v>
      </c>
      <c r="K1634">
        <v>0</v>
      </c>
      <c r="L1634" s="5"/>
      <c r="M1634">
        <f t="shared" ref="M1634" si="1686">I1626*I1628+J1626*I1629+K1626*I1630</f>
        <v>0</v>
      </c>
    </row>
    <row r="1635" spans="8:13" x14ac:dyDescent="0.35">
      <c r="H1635" s="4"/>
      <c r="L1635" s="5"/>
    </row>
    <row r="1636" spans="8:13" x14ac:dyDescent="0.35">
      <c r="H1636" s="4" t="s">
        <v>99</v>
      </c>
      <c r="I1636">
        <f t="shared" ref="I1636:I1638" si="1687">I1632-K1632</f>
        <v>-6.0300955159643808</v>
      </c>
      <c r="L1636" s="5"/>
    </row>
    <row r="1637" spans="8:13" x14ac:dyDescent="0.35">
      <c r="H1637" s="4" t="s">
        <v>100</v>
      </c>
      <c r="I1637">
        <f t="shared" si="1687"/>
        <v>7.8461575132286265</v>
      </c>
      <c r="L1637" s="5"/>
    </row>
    <row r="1638" spans="8:13" x14ac:dyDescent="0.35">
      <c r="H1638" s="4" t="s">
        <v>101</v>
      </c>
      <c r="I1638">
        <f t="shared" si="1687"/>
        <v>-2.3298516839062571</v>
      </c>
      <c r="L1638" s="5"/>
    </row>
    <row r="1639" spans="8:13" x14ac:dyDescent="0.35">
      <c r="H1639" s="4"/>
      <c r="L1639" s="5"/>
    </row>
    <row r="1640" spans="8:13" x14ac:dyDescent="0.35">
      <c r="H1640" s="4" t="s">
        <v>22</v>
      </c>
      <c r="I1640">
        <f t="shared" ref="I1640:I1642" si="1688">ABS(I1636-I1614)</f>
        <v>0</v>
      </c>
      <c r="L1640" s="5"/>
    </row>
    <row r="1641" spans="8:13" x14ac:dyDescent="0.35">
      <c r="H1641" s="4" t="s">
        <v>24</v>
      </c>
      <c r="I1641">
        <f t="shared" si="1688"/>
        <v>0</v>
      </c>
      <c r="L1641" s="5"/>
    </row>
    <row r="1642" spans="8:13" x14ac:dyDescent="0.35">
      <c r="H1642" s="7" t="s">
        <v>103</v>
      </c>
      <c r="I1642">
        <f t="shared" si="1688"/>
        <v>0</v>
      </c>
      <c r="J1642" s="8" t="s">
        <v>25</v>
      </c>
      <c r="K1642" s="8"/>
      <c r="L1642" s="9">
        <f t="shared" ref="L1642" si="1689">MAX(I1640:I1642)</f>
        <v>0</v>
      </c>
      <c r="M1642" t="str">
        <f t="shared" ref="M1642" si="1690">IF(L1642&gt;$G$6, "Continúa iterando","Listo. Aquí está la solución")</f>
        <v>Listo. Aquí está la solución</v>
      </c>
    </row>
    <row r="1644" spans="8:13" x14ac:dyDescent="0.35">
      <c r="H1644" s="1"/>
      <c r="I1644" s="2" t="s">
        <v>0</v>
      </c>
      <c r="J1644" s="2">
        <f t="shared" ref="J1644" si="1691">J1613+1</f>
        <v>54</v>
      </c>
      <c r="K1644" s="2"/>
      <c r="L1644" s="3"/>
    </row>
    <row r="1645" spans="8:13" x14ac:dyDescent="0.35">
      <c r="H1645" s="4" t="s">
        <v>1</v>
      </c>
      <c r="I1645">
        <f t="shared" ref="I1645:I1647" si="1692">I1636</f>
        <v>-6.0300955159643808</v>
      </c>
      <c r="L1645" s="5"/>
    </row>
    <row r="1646" spans="8:13" x14ac:dyDescent="0.35">
      <c r="H1646" s="4" t="s">
        <v>93</v>
      </c>
      <c r="I1646">
        <f t="shared" si="1692"/>
        <v>7.8461575132286265</v>
      </c>
      <c r="L1646" s="5"/>
    </row>
    <row r="1647" spans="8:13" x14ac:dyDescent="0.35">
      <c r="H1647" s="4" t="s">
        <v>2</v>
      </c>
      <c r="I1647">
        <f t="shared" si="1692"/>
        <v>-2.3298516839062571</v>
      </c>
      <c r="L1647" s="5"/>
    </row>
    <row r="1648" spans="8:13" x14ac:dyDescent="0.35">
      <c r="H1648" s="4"/>
      <c r="L1648" s="5"/>
    </row>
    <row r="1649" spans="8:15" x14ac:dyDescent="0.35">
      <c r="H1649" s="4"/>
      <c r="I1649">
        <f t="shared" ref="I1649" si="1693">1/I1645</f>
        <v>-0.16583485242523097</v>
      </c>
      <c r="J1649">
        <f t="shared" ref="J1649" si="1694">3/I1646-I1647^2</f>
        <v>-5.0458561065254317</v>
      </c>
      <c r="K1649">
        <f t="shared" ref="K1649" si="1695">-2*I1646*I1647</f>
        <v>36.56076658877889</v>
      </c>
      <c r="L1649" s="5"/>
    </row>
    <row r="1650" spans="8:15" x14ac:dyDescent="0.35">
      <c r="H1650" s="4" t="s">
        <v>26</v>
      </c>
      <c r="I1650">
        <f t="shared" ref="I1650" si="1696">(2*I1645/I1647)+4*I1647</f>
        <v>-4.1430295802738764</v>
      </c>
      <c r="J1650">
        <f t="shared" ref="J1650" si="1697">(2*I1646/I1647)</f>
        <v>-6.7353278901201685</v>
      </c>
      <c r="K1650">
        <f t="shared" ref="K1650" si="1698">-(I1646^2+I1645^2)/I1647^2+4*I1645</f>
        <v>-42.160262624325497</v>
      </c>
      <c r="L1650" s="5"/>
    </row>
    <row r="1651" spans="8:15" x14ac:dyDescent="0.35">
      <c r="H1651" s="4"/>
      <c r="I1651">
        <f t="shared" ref="I1651" si="1699">2*I1645*I1646*I1647^3+4*I1647</f>
        <v>1187.4101983644657</v>
      </c>
      <c r="J1651">
        <f t="shared" ref="J1651" si="1700">I1645^2*I1647^3</f>
        <v>-459.86801905066505</v>
      </c>
      <c r="K1651">
        <f t="shared" ref="K1651" si="1701">3*I1645^2*I1646*I1647^2+4*I1645</f>
        <v>4621.9224596655295</v>
      </c>
      <c r="L1651" s="5"/>
    </row>
    <row r="1652" spans="8:15" x14ac:dyDescent="0.35">
      <c r="H1652" s="4"/>
      <c r="L1652" s="5"/>
    </row>
    <row r="1653" spans="8:15" x14ac:dyDescent="0.35">
      <c r="H1653" s="4" t="s">
        <v>6</v>
      </c>
      <c r="I1653">
        <f t="shared" ref="I1653" si="1702">(I1649*J1650*K1651+I1650*J1651*K1649+J1649*K1650*I1651)-(I1651*J1650*K1649+J1651*K1650*I1649+K1651*I1650*J1649)</f>
        <v>526414.62070310838</v>
      </c>
      <c r="J1653" t="str">
        <f t="shared" ref="J1653" si="1703">IF(I1653&lt;&gt;0,"Continuar", "Agregar otros valores")</f>
        <v>Continuar</v>
      </c>
      <c r="L1653" s="5"/>
    </row>
    <row r="1654" spans="8:15" x14ac:dyDescent="0.35">
      <c r="H1654" s="4"/>
      <c r="L1654" s="5"/>
    </row>
    <row r="1655" spans="8:15" x14ac:dyDescent="0.35">
      <c r="H1655" s="4"/>
      <c r="I1655" cm="1">
        <f t="array" ref="I1655:K1657">MINVERSE(I1649:K1651)</f>
        <v>-9.5966786858593264E-2</v>
      </c>
      <c r="J1655">
        <v>1.2363692239668139E-2</v>
      </c>
      <c r="K1655">
        <v>8.7190467637886151E-4</v>
      </c>
      <c r="L1655" s="5"/>
      <c r="M1655">
        <f t="shared" ref="M1655" si="1704">(J1650*K1651-J1651*K1650)/I1653</f>
        <v>-9.596678685859325E-2</v>
      </c>
      <c r="N1655">
        <f t="shared" ref="N1655" si="1705">(J1649*K1651-J1651*K1649)/I1653</f>
        <v>-1.2363692239668137E-2</v>
      </c>
      <c r="O1655">
        <f t="shared" ref="O1655" si="1706">(J1649*K1650-J1650*K1649)/I1653</f>
        <v>8.7190467637886151E-4</v>
      </c>
    </row>
    <row r="1656" spans="8:15" x14ac:dyDescent="0.35">
      <c r="H1656" s="4" t="s">
        <v>9</v>
      </c>
      <c r="I1656">
        <v>-5.87232252334349E-2</v>
      </c>
      <c r="J1656">
        <v>-8.3924536285770956E-2</v>
      </c>
      <c r="K1656">
        <v>-3.0102503265137386E-4</v>
      </c>
      <c r="L1656" s="5"/>
      <c r="M1656">
        <f t="shared" ref="M1656" si="1707">(I1650*K1651-K1650*I1651)/I1653</f>
        <v>5.8723225233434879E-2</v>
      </c>
      <c r="N1656">
        <f t="shared" ref="N1656" si="1708">(I1649*K1651-I1651*K1649)/I1653</f>
        <v>-8.3924536285770943E-2</v>
      </c>
      <c r="O1656">
        <f t="shared" ref="O1656" si="1709">(I1649*K1650-I1650*K1649)/I1653</f>
        <v>3.010250326513738E-4</v>
      </c>
    </row>
    <row r="1657" spans="8:15" x14ac:dyDescent="0.35">
      <c r="H1657" s="4"/>
      <c r="I1657">
        <v>1.8811870800205702E-2</v>
      </c>
      <c r="J1657">
        <v>-1.1526585521765763E-2</v>
      </c>
      <c r="K1657">
        <v>-3.7590481385218048E-5</v>
      </c>
      <c r="L1657" s="5"/>
      <c r="M1657">
        <f t="shared" ref="M1657" si="1710">(I1650*J1651-I1651*J1650)/I1653</f>
        <v>1.8811870800205698E-2</v>
      </c>
      <c r="N1657">
        <f t="shared" ref="N1657" si="1711">(I1649*J1651-I1651*J1649)/I1653</f>
        <v>1.1526585521765761E-2</v>
      </c>
      <c r="O1657">
        <f t="shared" ref="O1657" si="1712">(I1649*J1650-I1650*J1649)/I1653</f>
        <v>-3.7590481385218048E-5</v>
      </c>
    </row>
    <row r="1658" spans="8:15" x14ac:dyDescent="0.35">
      <c r="H1658" s="4"/>
      <c r="L1658" s="5"/>
    </row>
    <row r="1659" spans="8:15" x14ac:dyDescent="0.35">
      <c r="H1659" s="4" t="s">
        <v>195</v>
      </c>
      <c r="I1659">
        <f t="shared" ref="I1659" si="1713">LN(ABS(2*I1645*I1646^3))-I1646*(I1647^2)+33.9206</f>
        <v>0</v>
      </c>
      <c r="L1659" s="5"/>
    </row>
    <row r="1660" spans="8:15" x14ac:dyDescent="0.35">
      <c r="H1660" s="4" t="s">
        <v>196</v>
      </c>
      <c r="I1660">
        <f t="shared" ref="I1660" si="1714">(I1645^2+I1646^2)/I1647+4*I1645*I1647-85/6</f>
        <v>0</v>
      </c>
      <c r="L1660" s="5"/>
    </row>
    <row r="1661" spans="8:15" x14ac:dyDescent="0.35">
      <c r="H1661" s="4" t="s">
        <v>197</v>
      </c>
      <c r="I1661">
        <f t="shared" ref="I1661" si="1715">I1645^2*I1646*I1647^3+4*I1645*I1647+3552</f>
        <v>0</v>
      </c>
      <c r="L1661" s="5"/>
    </row>
    <row r="1662" spans="8:15" x14ac:dyDescent="0.35">
      <c r="H1662" s="4"/>
      <c r="L1662" s="5"/>
    </row>
    <row r="1663" spans="8:15" x14ac:dyDescent="0.35">
      <c r="H1663" s="4"/>
      <c r="I1663">
        <f t="shared" ref="I1663:I1665" si="1716">I1645</f>
        <v>-6.0300955159643808</v>
      </c>
      <c r="J1663" t="s">
        <v>16</v>
      </c>
      <c r="K1663" cm="1">
        <f t="array" ref="K1663:K1665">MMULT(I1655:K1657,I1659:I1661)</f>
        <v>0</v>
      </c>
      <c r="L1663" s="5"/>
      <c r="M1663">
        <f t="shared" ref="M1663" si="1717">I1655*I1659+J1655*I1660+K1655*I1661</f>
        <v>0</v>
      </c>
    </row>
    <row r="1664" spans="8:15" x14ac:dyDescent="0.35">
      <c r="H1664" s="4"/>
      <c r="I1664">
        <f t="shared" si="1716"/>
        <v>7.8461575132286265</v>
      </c>
      <c r="J1664" t="s">
        <v>16</v>
      </c>
      <c r="K1664">
        <v>0</v>
      </c>
      <c r="L1664" s="5"/>
      <c r="M1664">
        <f t="shared" ref="M1664" si="1718">I1656*I1659+J1656*I1660+K1656* I1661</f>
        <v>0</v>
      </c>
    </row>
    <row r="1665" spans="8:13" x14ac:dyDescent="0.35">
      <c r="H1665" s="4"/>
      <c r="I1665">
        <f t="shared" si="1716"/>
        <v>-2.3298516839062571</v>
      </c>
      <c r="J1665" t="s">
        <v>16</v>
      </c>
      <c r="K1665">
        <v>0</v>
      </c>
      <c r="L1665" s="5"/>
      <c r="M1665">
        <f t="shared" ref="M1665" si="1719">I1657*I1659+J1657*I1660+K1657*I1661</f>
        <v>0</v>
      </c>
    </row>
    <row r="1666" spans="8:13" x14ac:dyDescent="0.35">
      <c r="H1666" s="4"/>
      <c r="L1666" s="5"/>
    </row>
    <row r="1667" spans="8:13" x14ac:dyDescent="0.35">
      <c r="H1667" s="4" t="s">
        <v>99</v>
      </c>
      <c r="I1667">
        <f t="shared" ref="I1667:I1669" si="1720">I1663-K1663</f>
        <v>-6.0300955159643808</v>
      </c>
      <c r="L1667" s="5"/>
    </row>
    <row r="1668" spans="8:13" x14ac:dyDescent="0.35">
      <c r="H1668" s="4" t="s">
        <v>100</v>
      </c>
      <c r="I1668">
        <f t="shared" si="1720"/>
        <v>7.8461575132286265</v>
      </c>
      <c r="L1668" s="5"/>
    </row>
    <row r="1669" spans="8:13" x14ac:dyDescent="0.35">
      <c r="H1669" s="4" t="s">
        <v>101</v>
      </c>
      <c r="I1669">
        <f t="shared" si="1720"/>
        <v>-2.3298516839062571</v>
      </c>
      <c r="L1669" s="5"/>
    </row>
    <row r="1670" spans="8:13" x14ac:dyDescent="0.35">
      <c r="H1670" s="4"/>
      <c r="L1670" s="5"/>
    </row>
    <row r="1671" spans="8:13" x14ac:dyDescent="0.35">
      <c r="H1671" s="4" t="s">
        <v>22</v>
      </c>
      <c r="I1671">
        <f t="shared" ref="I1671:I1673" si="1721">ABS(I1667-I1645)</f>
        <v>0</v>
      </c>
      <c r="L1671" s="5"/>
    </row>
    <row r="1672" spans="8:13" x14ac:dyDescent="0.35">
      <c r="H1672" s="4" t="s">
        <v>24</v>
      </c>
      <c r="I1672">
        <f t="shared" si="1721"/>
        <v>0</v>
      </c>
      <c r="L1672" s="5"/>
    </row>
    <row r="1673" spans="8:13" x14ac:dyDescent="0.35">
      <c r="H1673" s="7" t="s">
        <v>103</v>
      </c>
      <c r="I1673">
        <f t="shared" si="1721"/>
        <v>0</v>
      </c>
      <c r="J1673" s="8" t="s">
        <v>25</v>
      </c>
      <c r="K1673" s="8"/>
      <c r="L1673" s="9">
        <f t="shared" ref="L1673" si="1722">MAX(I1671:I1673)</f>
        <v>0</v>
      </c>
      <c r="M1673" t="str">
        <f t="shared" ref="M1673" si="1723">IF(L1673&gt;$G$6, "Continúa iterando","Listo. Aquí está la solución")</f>
        <v>Listo. Aquí está la solución</v>
      </c>
    </row>
    <row r="1675" spans="8:13" x14ac:dyDescent="0.35">
      <c r="H1675" s="1"/>
      <c r="I1675" s="2" t="s">
        <v>0</v>
      </c>
      <c r="J1675" s="2">
        <f t="shared" ref="J1675" si="1724">J1644+1</f>
        <v>55</v>
      </c>
      <c r="K1675" s="2"/>
      <c r="L1675" s="3"/>
    </row>
    <row r="1676" spans="8:13" x14ac:dyDescent="0.35">
      <c r="H1676" s="4" t="s">
        <v>1</v>
      </c>
      <c r="I1676">
        <f t="shared" ref="I1676:I1678" si="1725">I1667</f>
        <v>-6.0300955159643808</v>
      </c>
      <c r="L1676" s="5"/>
    </row>
    <row r="1677" spans="8:13" x14ac:dyDescent="0.35">
      <c r="H1677" s="4" t="s">
        <v>93</v>
      </c>
      <c r="I1677">
        <f t="shared" si="1725"/>
        <v>7.8461575132286265</v>
      </c>
      <c r="L1677" s="5"/>
    </row>
    <row r="1678" spans="8:13" x14ac:dyDescent="0.35">
      <c r="H1678" s="4" t="s">
        <v>2</v>
      </c>
      <c r="I1678">
        <f t="shared" si="1725"/>
        <v>-2.3298516839062571</v>
      </c>
      <c r="L1678" s="5"/>
    </row>
    <row r="1679" spans="8:13" x14ac:dyDescent="0.35">
      <c r="H1679" s="4"/>
      <c r="L1679" s="5"/>
    </row>
    <row r="1680" spans="8:13" x14ac:dyDescent="0.35">
      <c r="H1680" s="4"/>
      <c r="I1680">
        <f t="shared" ref="I1680" si="1726">1/I1676</f>
        <v>-0.16583485242523097</v>
      </c>
      <c r="J1680">
        <f t="shared" ref="J1680" si="1727">3/I1677-I1678^2</f>
        <v>-5.0458561065254317</v>
      </c>
      <c r="K1680">
        <f t="shared" ref="K1680" si="1728">-2*I1677*I1678</f>
        <v>36.56076658877889</v>
      </c>
      <c r="L1680" s="5"/>
    </row>
    <row r="1681" spans="8:15" x14ac:dyDescent="0.35">
      <c r="H1681" s="4" t="s">
        <v>26</v>
      </c>
      <c r="I1681">
        <f t="shared" ref="I1681" si="1729">(2*I1676/I1678)+4*I1678</f>
        <v>-4.1430295802738764</v>
      </c>
      <c r="J1681">
        <f t="shared" ref="J1681" si="1730">(2*I1677/I1678)</f>
        <v>-6.7353278901201685</v>
      </c>
      <c r="K1681">
        <f t="shared" ref="K1681" si="1731">-(I1677^2+I1676^2)/I1678^2+4*I1676</f>
        <v>-42.160262624325497</v>
      </c>
      <c r="L1681" s="5"/>
    </row>
    <row r="1682" spans="8:15" x14ac:dyDescent="0.35">
      <c r="H1682" s="4"/>
      <c r="I1682">
        <f t="shared" ref="I1682" si="1732">2*I1676*I1677*I1678^3+4*I1678</f>
        <v>1187.4101983644657</v>
      </c>
      <c r="J1682">
        <f t="shared" ref="J1682" si="1733">I1676^2*I1678^3</f>
        <v>-459.86801905066505</v>
      </c>
      <c r="K1682">
        <f t="shared" ref="K1682" si="1734">3*I1676^2*I1677*I1678^2+4*I1676</f>
        <v>4621.9224596655295</v>
      </c>
      <c r="L1682" s="5"/>
    </row>
    <row r="1683" spans="8:15" x14ac:dyDescent="0.35">
      <c r="H1683" s="4"/>
      <c r="L1683" s="5"/>
    </row>
    <row r="1684" spans="8:15" x14ac:dyDescent="0.35">
      <c r="H1684" s="4" t="s">
        <v>6</v>
      </c>
      <c r="I1684">
        <f t="shared" ref="I1684" si="1735">(I1680*J1681*K1682+I1681*J1682*K1680+J1680*K1681*I1682)-(I1682*J1681*K1680+J1682*K1681*I1680+K1682*I1681*J1680)</f>
        <v>526414.62070310838</v>
      </c>
      <c r="J1684" t="str">
        <f t="shared" ref="J1684" si="1736">IF(I1684&lt;&gt;0,"Continuar", "Agregar otros valores")</f>
        <v>Continuar</v>
      </c>
      <c r="L1684" s="5"/>
    </row>
    <row r="1685" spans="8:15" x14ac:dyDescent="0.35">
      <c r="H1685" s="4"/>
      <c r="L1685" s="5"/>
    </row>
    <row r="1686" spans="8:15" x14ac:dyDescent="0.35">
      <c r="H1686" s="4"/>
      <c r="I1686" cm="1">
        <f t="array" ref="I1686:K1688">MINVERSE(I1680:K1682)</f>
        <v>-9.5966786858593264E-2</v>
      </c>
      <c r="J1686">
        <v>1.2363692239668139E-2</v>
      </c>
      <c r="K1686">
        <v>8.7190467637886151E-4</v>
      </c>
      <c r="L1686" s="5"/>
      <c r="M1686">
        <f t="shared" ref="M1686" si="1737">(J1681*K1682-J1682*K1681)/I1684</f>
        <v>-9.596678685859325E-2</v>
      </c>
      <c r="N1686">
        <f t="shared" ref="N1686" si="1738">(J1680*K1682-J1682*K1680)/I1684</f>
        <v>-1.2363692239668137E-2</v>
      </c>
      <c r="O1686">
        <f t="shared" ref="O1686" si="1739">(J1680*K1681-J1681*K1680)/I1684</f>
        <v>8.7190467637886151E-4</v>
      </c>
    </row>
    <row r="1687" spans="8:15" x14ac:dyDescent="0.35">
      <c r="H1687" s="4" t="s">
        <v>9</v>
      </c>
      <c r="I1687">
        <v>-5.87232252334349E-2</v>
      </c>
      <c r="J1687">
        <v>-8.3924536285770956E-2</v>
      </c>
      <c r="K1687">
        <v>-3.0102503265137386E-4</v>
      </c>
      <c r="L1687" s="5"/>
      <c r="M1687">
        <f t="shared" ref="M1687" si="1740">(I1681*K1682-K1681*I1682)/I1684</f>
        <v>5.8723225233434879E-2</v>
      </c>
      <c r="N1687">
        <f t="shared" ref="N1687" si="1741">(I1680*K1682-I1682*K1680)/I1684</f>
        <v>-8.3924536285770943E-2</v>
      </c>
      <c r="O1687">
        <f t="shared" ref="O1687" si="1742">(I1680*K1681-I1681*K1680)/I1684</f>
        <v>3.010250326513738E-4</v>
      </c>
    </row>
    <row r="1688" spans="8:15" x14ac:dyDescent="0.35">
      <c r="H1688" s="4"/>
      <c r="I1688">
        <v>1.8811870800205702E-2</v>
      </c>
      <c r="J1688">
        <v>-1.1526585521765763E-2</v>
      </c>
      <c r="K1688">
        <v>-3.7590481385218048E-5</v>
      </c>
      <c r="L1688" s="5"/>
      <c r="M1688">
        <f t="shared" ref="M1688" si="1743">(I1681*J1682-I1682*J1681)/I1684</f>
        <v>1.8811870800205698E-2</v>
      </c>
      <c r="N1688">
        <f t="shared" ref="N1688" si="1744">(I1680*J1682-I1682*J1680)/I1684</f>
        <v>1.1526585521765761E-2</v>
      </c>
      <c r="O1688">
        <f t="shared" ref="O1688" si="1745">(I1680*J1681-I1681*J1680)/I1684</f>
        <v>-3.7590481385218048E-5</v>
      </c>
    </row>
    <row r="1689" spans="8:15" x14ac:dyDescent="0.35">
      <c r="H1689" s="4"/>
      <c r="L1689" s="5"/>
    </row>
    <row r="1690" spans="8:15" x14ac:dyDescent="0.35">
      <c r="H1690" s="4" t="s">
        <v>198</v>
      </c>
      <c r="I1690">
        <f t="shared" ref="I1690" si="1746">LN(ABS(2*I1676*I1677^3))-I1677*(I1678^2)+33.9206</f>
        <v>0</v>
      </c>
      <c r="L1690" s="5"/>
    </row>
    <row r="1691" spans="8:15" x14ac:dyDescent="0.35">
      <c r="H1691" s="4" t="s">
        <v>199</v>
      </c>
      <c r="I1691">
        <f t="shared" ref="I1691" si="1747">(I1676^2+I1677^2)/I1678+4*I1676*I1678-85/6</f>
        <v>0</v>
      </c>
      <c r="L1691" s="5"/>
    </row>
    <row r="1692" spans="8:15" x14ac:dyDescent="0.35">
      <c r="H1692" s="4" t="s">
        <v>200</v>
      </c>
      <c r="I1692">
        <f t="shared" ref="I1692" si="1748">I1676^2*I1677*I1678^3+4*I1676*I1678+3552</f>
        <v>0</v>
      </c>
      <c r="L1692" s="5"/>
    </row>
    <row r="1693" spans="8:15" x14ac:dyDescent="0.35">
      <c r="H1693" s="4"/>
      <c r="L1693" s="5"/>
    </row>
    <row r="1694" spans="8:15" x14ac:dyDescent="0.35">
      <c r="H1694" s="4"/>
      <c r="I1694">
        <f t="shared" ref="I1694:I1696" si="1749">I1676</f>
        <v>-6.0300955159643808</v>
      </c>
      <c r="J1694" t="s">
        <v>16</v>
      </c>
      <c r="K1694" cm="1">
        <f t="array" ref="K1694:K1696">MMULT(I1686:K1688,I1690:I1692)</f>
        <v>0</v>
      </c>
      <c r="L1694" s="5"/>
      <c r="M1694">
        <f t="shared" ref="M1694" si="1750">I1686*I1690+J1686*I1691+K1686*I1692</f>
        <v>0</v>
      </c>
    </row>
    <row r="1695" spans="8:15" x14ac:dyDescent="0.35">
      <c r="H1695" s="4"/>
      <c r="I1695">
        <f t="shared" si="1749"/>
        <v>7.8461575132286265</v>
      </c>
      <c r="J1695" t="s">
        <v>16</v>
      </c>
      <c r="K1695">
        <v>0</v>
      </c>
      <c r="L1695" s="5"/>
      <c r="M1695">
        <f t="shared" ref="M1695" si="1751">I1687*I1690+J1687*I1691+K1687* I1692</f>
        <v>0</v>
      </c>
    </row>
    <row r="1696" spans="8:15" x14ac:dyDescent="0.35">
      <c r="H1696" s="4"/>
      <c r="I1696">
        <f t="shared" si="1749"/>
        <v>-2.3298516839062571</v>
      </c>
      <c r="J1696" t="s">
        <v>16</v>
      </c>
      <c r="K1696">
        <v>0</v>
      </c>
      <c r="L1696" s="5"/>
      <c r="M1696">
        <f t="shared" ref="M1696" si="1752">I1688*I1690+J1688*I1691+K1688*I1692</f>
        <v>0</v>
      </c>
    </row>
    <row r="1697" spans="8:13" x14ac:dyDescent="0.35">
      <c r="H1697" s="4"/>
      <c r="L1697" s="5"/>
    </row>
    <row r="1698" spans="8:13" x14ac:dyDescent="0.35">
      <c r="H1698" s="4" t="s">
        <v>99</v>
      </c>
      <c r="I1698">
        <f t="shared" ref="I1698:I1700" si="1753">I1694-K1694</f>
        <v>-6.0300955159643808</v>
      </c>
      <c r="L1698" s="5"/>
    </row>
    <row r="1699" spans="8:13" x14ac:dyDescent="0.35">
      <c r="H1699" s="4" t="s">
        <v>100</v>
      </c>
      <c r="I1699">
        <f t="shared" si="1753"/>
        <v>7.8461575132286265</v>
      </c>
      <c r="L1699" s="5"/>
    </row>
    <row r="1700" spans="8:13" x14ac:dyDescent="0.35">
      <c r="H1700" s="4" t="s">
        <v>101</v>
      </c>
      <c r="I1700">
        <f t="shared" si="1753"/>
        <v>-2.3298516839062571</v>
      </c>
      <c r="L1700" s="5"/>
    </row>
    <row r="1701" spans="8:13" x14ac:dyDescent="0.35">
      <c r="H1701" s="4"/>
      <c r="L1701" s="5"/>
    </row>
    <row r="1702" spans="8:13" x14ac:dyDescent="0.35">
      <c r="H1702" s="4" t="s">
        <v>22</v>
      </c>
      <c r="I1702">
        <f t="shared" ref="I1702:I1704" si="1754">ABS(I1698-I1676)</f>
        <v>0</v>
      </c>
      <c r="L1702" s="5"/>
    </row>
    <row r="1703" spans="8:13" x14ac:dyDescent="0.35">
      <c r="H1703" s="4" t="s">
        <v>24</v>
      </c>
      <c r="I1703">
        <f t="shared" si="1754"/>
        <v>0</v>
      </c>
      <c r="L1703" s="5"/>
    </row>
    <row r="1704" spans="8:13" x14ac:dyDescent="0.35">
      <c r="H1704" s="7" t="s">
        <v>103</v>
      </c>
      <c r="I1704">
        <f t="shared" si="1754"/>
        <v>0</v>
      </c>
      <c r="J1704" s="8" t="s">
        <v>25</v>
      </c>
      <c r="K1704" s="8"/>
      <c r="L1704" s="9">
        <f t="shared" ref="L1704" si="1755">MAX(I1702:I1704)</f>
        <v>0</v>
      </c>
      <c r="M1704" t="str">
        <f t="shared" ref="M1704" si="1756">IF(L1704&gt;$G$6, "Continúa iterando","Listo. Aquí está la solución")</f>
        <v>Listo. Aquí está la solución</v>
      </c>
    </row>
    <row r="1706" spans="8:13" x14ac:dyDescent="0.35">
      <c r="H1706" s="1"/>
      <c r="I1706" s="2" t="s">
        <v>0</v>
      </c>
      <c r="J1706" s="2">
        <f t="shared" ref="J1706" si="1757">J1675+1</f>
        <v>56</v>
      </c>
      <c r="K1706" s="2"/>
      <c r="L1706" s="3"/>
    </row>
    <row r="1707" spans="8:13" x14ac:dyDescent="0.35">
      <c r="H1707" s="4" t="s">
        <v>1</v>
      </c>
      <c r="I1707">
        <f t="shared" ref="I1707:I1709" si="1758">I1698</f>
        <v>-6.0300955159643808</v>
      </c>
      <c r="L1707" s="5"/>
    </row>
    <row r="1708" spans="8:13" x14ac:dyDescent="0.35">
      <c r="H1708" s="4" t="s">
        <v>93</v>
      </c>
      <c r="I1708">
        <f t="shared" si="1758"/>
        <v>7.8461575132286265</v>
      </c>
      <c r="L1708" s="5"/>
    </row>
    <row r="1709" spans="8:13" x14ac:dyDescent="0.35">
      <c r="H1709" s="4" t="s">
        <v>2</v>
      </c>
      <c r="I1709">
        <f t="shared" si="1758"/>
        <v>-2.3298516839062571</v>
      </c>
      <c r="L1709" s="5"/>
    </row>
    <row r="1710" spans="8:13" x14ac:dyDescent="0.35">
      <c r="H1710" s="4"/>
      <c r="L1710" s="5"/>
    </row>
    <row r="1711" spans="8:13" x14ac:dyDescent="0.35">
      <c r="H1711" s="4"/>
      <c r="I1711">
        <f t="shared" ref="I1711" si="1759">1/I1707</f>
        <v>-0.16583485242523097</v>
      </c>
      <c r="J1711">
        <f t="shared" ref="J1711" si="1760">3/I1708-I1709^2</f>
        <v>-5.0458561065254317</v>
      </c>
      <c r="K1711">
        <f t="shared" ref="K1711" si="1761">-2*I1708*I1709</f>
        <v>36.56076658877889</v>
      </c>
      <c r="L1711" s="5"/>
    </row>
    <row r="1712" spans="8:13" x14ac:dyDescent="0.35">
      <c r="H1712" s="4" t="s">
        <v>26</v>
      </c>
      <c r="I1712">
        <f t="shared" ref="I1712" si="1762">(2*I1707/I1709)+4*I1709</f>
        <v>-4.1430295802738764</v>
      </c>
      <c r="J1712">
        <f t="shared" ref="J1712" si="1763">(2*I1708/I1709)</f>
        <v>-6.7353278901201685</v>
      </c>
      <c r="K1712">
        <f t="shared" ref="K1712" si="1764">-(I1708^2+I1707^2)/I1709^2+4*I1707</f>
        <v>-42.160262624325497</v>
      </c>
      <c r="L1712" s="5"/>
    </row>
    <row r="1713" spans="8:15" x14ac:dyDescent="0.35">
      <c r="H1713" s="4"/>
      <c r="I1713">
        <f t="shared" ref="I1713" si="1765">2*I1707*I1708*I1709^3+4*I1709</f>
        <v>1187.4101983644657</v>
      </c>
      <c r="J1713">
        <f t="shared" ref="J1713" si="1766">I1707^2*I1709^3</f>
        <v>-459.86801905066505</v>
      </c>
      <c r="K1713">
        <f t="shared" ref="K1713" si="1767">3*I1707^2*I1708*I1709^2+4*I1707</f>
        <v>4621.9224596655295</v>
      </c>
      <c r="L1713" s="5"/>
    </row>
    <row r="1714" spans="8:15" x14ac:dyDescent="0.35">
      <c r="H1714" s="4"/>
      <c r="L1714" s="5"/>
    </row>
    <row r="1715" spans="8:15" x14ac:dyDescent="0.35">
      <c r="H1715" s="4" t="s">
        <v>6</v>
      </c>
      <c r="I1715">
        <f t="shared" ref="I1715" si="1768">(I1711*J1712*K1713+I1712*J1713*K1711+J1711*K1712*I1713)-(I1713*J1712*K1711+J1713*K1712*I1711+K1713*I1712*J1711)</f>
        <v>526414.62070310838</v>
      </c>
      <c r="J1715" t="str">
        <f t="shared" ref="J1715" si="1769">IF(I1715&lt;&gt;0,"Continuar", "Agregar otros valores")</f>
        <v>Continuar</v>
      </c>
      <c r="L1715" s="5"/>
    </row>
    <row r="1716" spans="8:15" x14ac:dyDescent="0.35">
      <c r="H1716" s="4"/>
      <c r="L1716" s="5"/>
    </row>
    <row r="1717" spans="8:15" x14ac:dyDescent="0.35">
      <c r="H1717" s="4"/>
      <c r="I1717" cm="1">
        <f t="array" ref="I1717:K1719">MINVERSE(I1711:K1713)</f>
        <v>-9.5966786858593264E-2</v>
      </c>
      <c r="J1717">
        <v>1.2363692239668139E-2</v>
      </c>
      <c r="K1717">
        <v>8.7190467637886151E-4</v>
      </c>
      <c r="L1717" s="5"/>
      <c r="M1717">
        <f t="shared" ref="M1717" si="1770">(J1712*K1713-J1713*K1712)/I1715</f>
        <v>-9.596678685859325E-2</v>
      </c>
      <c r="N1717">
        <f t="shared" ref="N1717" si="1771">(J1711*K1713-J1713*K1711)/I1715</f>
        <v>-1.2363692239668137E-2</v>
      </c>
      <c r="O1717">
        <f t="shared" ref="O1717" si="1772">(J1711*K1712-J1712*K1711)/I1715</f>
        <v>8.7190467637886151E-4</v>
      </c>
    </row>
    <row r="1718" spans="8:15" x14ac:dyDescent="0.35">
      <c r="H1718" s="4" t="s">
        <v>9</v>
      </c>
      <c r="I1718">
        <v>-5.87232252334349E-2</v>
      </c>
      <c r="J1718">
        <v>-8.3924536285770956E-2</v>
      </c>
      <c r="K1718">
        <v>-3.0102503265137386E-4</v>
      </c>
      <c r="L1718" s="5"/>
      <c r="M1718">
        <f t="shared" ref="M1718" si="1773">(I1712*K1713-K1712*I1713)/I1715</f>
        <v>5.8723225233434879E-2</v>
      </c>
      <c r="N1718">
        <f t="shared" ref="N1718" si="1774">(I1711*K1713-I1713*K1711)/I1715</f>
        <v>-8.3924536285770943E-2</v>
      </c>
      <c r="O1718">
        <f t="shared" ref="O1718" si="1775">(I1711*K1712-I1712*K1711)/I1715</f>
        <v>3.010250326513738E-4</v>
      </c>
    </row>
    <row r="1719" spans="8:15" x14ac:dyDescent="0.35">
      <c r="H1719" s="4"/>
      <c r="I1719">
        <v>1.8811870800205702E-2</v>
      </c>
      <c r="J1719">
        <v>-1.1526585521765763E-2</v>
      </c>
      <c r="K1719">
        <v>-3.7590481385218048E-5</v>
      </c>
      <c r="L1719" s="5"/>
      <c r="M1719">
        <f t="shared" ref="M1719" si="1776">(I1712*J1713-I1713*J1712)/I1715</f>
        <v>1.8811870800205698E-2</v>
      </c>
      <c r="N1719">
        <f t="shared" ref="N1719" si="1777">(I1711*J1713-I1713*J1711)/I1715</f>
        <v>1.1526585521765761E-2</v>
      </c>
      <c r="O1719">
        <f t="shared" ref="O1719" si="1778">(I1711*J1712-I1712*J1711)/I1715</f>
        <v>-3.7590481385218048E-5</v>
      </c>
    </row>
    <row r="1720" spans="8:15" x14ac:dyDescent="0.35">
      <c r="H1720" s="4"/>
      <c r="L1720" s="5"/>
    </row>
    <row r="1721" spans="8:15" x14ac:dyDescent="0.35">
      <c r="H1721" s="4" t="s">
        <v>201</v>
      </c>
      <c r="I1721">
        <f t="shared" ref="I1721" si="1779">LN(ABS(2*I1707*I1708^3))-I1708*(I1709^2)+33.9206</f>
        <v>0</v>
      </c>
      <c r="L1721" s="5"/>
    </row>
    <row r="1722" spans="8:15" x14ac:dyDescent="0.35">
      <c r="H1722" s="4" t="s">
        <v>202</v>
      </c>
      <c r="I1722">
        <f t="shared" ref="I1722" si="1780">(I1707^2+I1708^2)/I1709+4*I1707*I1709-85/6</f>
        <v>0</v>
      </c>
      <c r="L1722" s="5"/>
    </row>
    <row r="1723" spans="8:15" x14ac:dyDescent="0.35">
      <c r="H1723" s="4" t="s">
        <v>203</v>
      </c>
      <c r="I1723">
        <f t="shared" ref="I1723" si="1781">I1707^2*I1708*I1709^3+4*I1707*I1709+3552</f>
        <v>0</v>
      </c>
      <c r="L1723" s="5"/>
    </row>
    <row r="1724" spans="8:15" x14ac:dyDescent="0.35">
      <c r="H1724" s="4"/>
      <c r="L1724" s="5"/>
    </row>
    <row r="1725" spans="8:15" x14ac:dyDescent="0.35">
      <c r="H1725" s="4"/>
      <c r="I1725">
        <f t="shared" ref="I1725:I1727" si="1782">I1707</f>
        <v>-6.0300955159643808</v>
      </c>
      <c r="J1725" t="s">
        <v>16</v>
      </c>
      <c r="K1725" cm="1">
        <f t="array" ref="K1725:K1727">MMULT(I1717:K1719,I1721:I1723)</f>
        <v>0</v>
      </c>
      <c r="L1725" s="5"/>
      <c r="M1725">
        <f t="shared" ref="M1725" si="1783">I1717*I1721+J1717*I1722+K1717*I1723</f>
        <v>0</v>
      </c>
    </row>
    <row r="1726" spans="8:15" x14ac:dyDescent="0.35">
      <c r="H1726" s="4"/>
      <c r="I1726">
        <f t="shared" si="1782"/>
        <v>7.8461575132286265</v>
      </c>
      <c r="J1726" t="s">
        <v>16</v>
      </c>
      <c r="K1726">
        <v>0</v>
      </c>
      <c r="L1726" s="5"/>
      <c r="M1726">
        <f t="shared" ref="M1726" si="1784">I1718*I1721+J1718*I1722+K1718* I1723</f>
        <v>0</v>
      </c>
    </row>
    <row r="1727" spans="8:15" x14ac:dyDescent="0.35">
      <c r="H1727" s="4"/>
      <c r="I1727">
        <f t="shared" si="1782"/>
        <v>-2.3298516839062571</v>
      </c>
      <c r="J1727" t="s">
        <v>16</v>
      </c>
      <c r="K1727">
        <v>0</v>
      </c>
      <c r="L1727" s="5"/>
      <c r="M1727">
        <f t="shared" ref="M1727" si="1785">I1719*I1721+J1719*I1722+K1719*I1723</f>
        <v>0</v>
      </c>
    </row>
    <row r="1728" spans="8:15" x14ac:dyDescent="0.35">
      <c r="H1728" s="4"/>
      <c r="L1728" s="5"/>
    </row>
    <row r="1729" spans="8:13" x14ac:dyDescent="0.35">
      <c r="H1729" s="4" t="s">
        <v>99</v>
      </c>
      <c r="I1729">
        <f t="shared" ref="I1729:I1731" si="1786">I1725-K1725</f>
        <v>-6.0300955159643808</v>
      </c>
      <c r="L1729" s="5"/>
    </row>
    <row r="1730" spans="8:13" x14ac:dyDescent="0.35">
      <c r="H1730" s="4" t="s">
        <v>100</v>
      </c>
      <c r="I1730">
        <f t="shared" si="1786"/>
        <v>7.8461575132286265</v>
      </c>
      <c r="L1730" s="5"/>
    </row>
    <row r="1731" spans="8:13" x14ac:dyDescent="0.35">
      <c r="H1731" s="4" t="s">
        <v>101</v>
      </c>
      <c r="I1731">
        <f t="shared" si="1786"/>
        <v>-2.3298516839062571</v>
      </c>
      <c r="L1731" s="5"/>
    </row>
    <row r="1732" spans="8:13" x14ac:dyDescent="0.35">
      <c r="H1732" s="4"/>
      <c r="L1732" s="5"/>
    </row>
    <row r="1733" spans="8:13" x14ac:dyDescent="0.35">
      <c r="H1733" s="4" t="s">
        <v>22</v>
      </c>
      <c r="I1733">
        <f t="shared" ref="I1733:I1735" si="1787">ABS(I1729-I1707)</f>
        <v>0</v>
      </c>
      <c r="L1733" s="5"/>
    </row>
    <row r="1734" spans="8:13" x14ac:dyDescent="0.35">
      <c r="H1734" s="4" t="s">
        <v>24</v>
      </c>
      <c r="I1734">
        <f t="shared" si="1787"/>
        <v>0</v>
      </c>
      <c r="L1734" s="5"/>
    </row>
    <row r="1735" spans="8:13" x14ac:dyDescent="0.35">
      <c r="H1735" s="7" t="s">
        <v>103</v>
      </c>
      <c r="I1735">
        <f t="shared" si="1787"/>
        <v>0</v>
      </c>
      <c r="J1735" s="8" t="s">
        <v>25</v>
      </c>
      <c r="K1735" s="8"/>
      <c r="L1735" s="9">
        <f t="shared" ref="L1735" si="1788">MAX(I1733:I1735)</f>
        <v>0</v>
      </c>
      <c r="M1735" t="str">
        <f t="shared" ref="M1735" si="1789">IF(L1735&gt;$G$6, "Continúa iterando","Listo. Aquí está la solución")</f>
        <v>Listo. Aquí está la solución</v>
      </c>
    </row>
    <row r="1737" spans="8:13" x14ac:dyDescent="0.35">
      <c r="H1737" s="1"/>
      <c r="I1737" s="2" t="s">
        <v>0</v>
      </c>
      <c r="J1737" s="2">
        <f t="shared" ref="J1737" si="1790">J1706+1</f>
        <v>57</v>
      </c>
      <c r="K1737" s="2"/>
      <c r="L1737" s="3"/>
    </row>
    <row r="1738" spans="8:13" x14ac:dyDescent="0.35">
      <c r="H1738" s="4" t="s">
        <v>1</v>
      </c>
      <c r="I1738">
        <f t="shared" ref="I1738:I1740" si="1791">I1729</f>
        <v>-6.0300955159643808</v>
      </c>
      <c r="L1738" s="5"/>
    </row>
    <row r="1739" spans="8:13" x14ac:dyDescent="0.35">
      <c r="H1739" s="4" t="s">
        <v>93</v>
      </c>
      <c r="I1739">
        <f t="shared" si="1791"/>
        <v>7.8461575132286265</v>
      </c>
      <c r="L1739" s="5"/>
    </row>
    <row r="1740" spans="8:13" x14ac:dyDescent="0.35">
      <c r="H1740" s="4" t="s">
        <v>2</v>
      </c>
      <c r="I1740">
        <f t="shared" si="1791"/>
        <v>-2.3298516839062571</v>
      </c>
      <c r="L1740" s="5"/>
    </row>
    <row r="1741" spans="8:13" x14ac:dyDescent="0.35">
      <c r="H1741" s="4"/>
      <c r="L1741" s="5"/>
    </row>
    <row r="1742" spans="8:13" x14ac:dyDescent="0.35">
      <c r="H1742" s="4"/>
      <c r="I1742">
        <f t="shared" ref="I1742" si="1792">1/I1738</f>
        <v>-0.16583485242523097</v>
      </c>
      <c r="J1742">
        <f t="shared" ref="J1742" si="1793">3/I1739-I1740^2</f>
        <v>-5.0458561065254317</v>
      </c>
      <c r="K1742">
        <f t="shared" ref="K1742" si="1794">-2*I1739*I1740</f>
        <v>36.56076658877889</v>
      </c>
      <c r="L1742" s="5"/>
    </row>
    <row r="1743" spans="8:13" x14ac:dyDescent="0.35">
      <c r="H1743" s="4" t="s">
        <v>26</v>
      </c>
      <c r="I1743">
        <f t="shared" ref="I1743" si="1795">(2*I1738/I1740)+4*I1740</f>
        <v>-4.1430295802738764</v>
      </c>
      <c r="J1743">
        <f t="shared" ref="J1743" si="1796">(2*I1739/I1740)</f>
        <v>-6.7353278901201685</v>
      </c>
      <c r="K1743">
        <f t="shared" ref="K1743" si="1797">-(I1739^2+I1738^2)/I1740^2+4*I1738</f>
        <v>-42.160262624325497</v>
      </c>
      <c r="L1743" s="5"/>
    </row>
    <row r="1744" spans="8:13" x14ac:dyDescent="0.35">
      <c r="H1744" s="4"/>
      <c r="I1744">
        <f t="shared" ref="I1744" si="1798">2*I1738*I1739*I1740^3+4*I1740</f>
        <v>1187.4101983644657</v>
      </c>
      <c r="J1744">
        <f t="shared" ref="J1744" si="1799">I1738^2*I1740^3</f>
        <v>-459.86801905066505</v>
      </c>
      <c r="K1744">
        <f t="shared" ref="K1744" si="1800">3*I1738^2*I1739*I1740^2+4*I1738</f>
        <v>4621.9224596655295</v>
      </c>
      <c r="L1744" s="5"/>
    </row>
    <row r="1745" spans="8:15" x14ac:dyDescent="0.35">
      <c r="H1745" s="4"/>
      <c r="L1745" s="5"/>
    </row>
    <row r="1746" spans="8:15" x14ac:dyDescent="0.35">
      <c r="H1746" s="4" t="s">
        <v>6</v>
      </c>
      <c r="I1746">
        <f t="shared" ref="I1746" si="1801">(I1742*J1743*K1744+I1743*J1744*K1742+J1742*K1743*I1744)-(I1744*J1743*K1742+J1744*K1743*I1742+K1744*I1743*J1742)</f>
        <v>526414.62070310838</v>
      </c>
      <c r="J1746" t="str">
        <f t="shared" ref="J1746" si="1802">IF(I1746&lt;&gt;0,"Continuar", "Agregar otros valores")</f>
        <v>Continuar</v>
      </c>
      <c r="L1746" s="5"/>
    </row>
    <row r="1747" spans="8:15" x14ac:dyDescent="0.35">
      <c r="H1747" s="4"/>
      <c r="L1747" s="5"/>
    </row>
    <row r="1748" spans="8:15" x14ac:dyDescent="0.35">
      <c r="H1748" s="4"/>
      <c r="I1748" cm="1">
        <f t="array" ref="I1748:K1750">MINVERSE(I1742:K1744)</f>
        <v>-9.5966786858593264E-2</v>
      </c>
      <c r="J1748">
        <v>1.2363692239668139E-2</v>
      </c>
      <c r="K1748">
        <v>8.7190467637886151E-4</v>
      </c>
      <c r="L1748" s="5"/>
      <c r="M1748">
        <f t="shared" ref="M1748" si="1803">(J1743*K1744-J1744*K1743)/I1746</f>
        <v>-9.596678685859325E-2</v>
      </c>
      <c r="N1748">
        <f t="shared" ref="N1748" si="1804">(J1742*K1744-J1744*K1742)/I1746</f>
        <v>-1.2363692239668137E-2</v>
      </c>
      <c r="O1748">
        <f t="shared" ref="O1748" si="1805">(J1742*K1743-J1743*K1742)/I1746</f>
        <v>8.7190467637886151E-4</v>
      </c>
    </row>
    <row r="1749" spans="8:15" x14ac:dyDescent="0.35">
      <c r="H1749" s="4" t="s">
        <v>9</v>
      </c>
      <c r="I1749">
        <v>-5.87232252334349E-2</v>
      </c>
      <c r="J1749">
        <v>-8.3924536285770956E-2</v>
      </c>
      <c r="K1749">
        <v>-3.0102503265137386E-4</v>
      </c>
      <c r="L1749" s="5"/>
      <c r="M1749">
        <f t="shared" ref="M1749" si="1806">(I1743*K1744-K1743*I1744)/I1746</f>
        <v>5.8723225233434879E-2</v>
      </c>
      <c r="N1749">
        <f t="shared" ref="N1749" si="1807">(I1742*K1744-I1744*K1742)/I1746</f>
        <v>-8.3924536285770943E-2</v>
      </c>
      <c r="O1749">
        <f t="shared" ref="O1749" si="1808">(I1742*K1743-I1743*K1742)/I1746</f>
        <v>3.010250326513738E-4</v>
      </c>
    </row>
    <row r="1750" spans="8:15" x14ac:dyDescent="0.35">
      <c r="H1750" s="4"/>
      <c r="I1750">
        <v>1.8811870800205702E-2</v>
      </c>
      <c r="J1750">
        <v>-1.1526585521765763E-2</v>
      </c>
      <c r="K1750">
        <v>-3.7590481385218048E-5</v>
      </c>
      <c r="L1750" s="5"/>
      <c r="M1750">
        <f t="shared" ref="M1750" si="1809">(I1743*J1744-I1744*J1743)/I1746</f>
        <v>1.8811870800205698E-2</v>
      </c>
      <c r="N1750">
        <f t="shared" ref="N1750" si="1810">(I1742*J1744-I1744*J1742)/I1746</f>
        <v>1.1526585521765761E-2</v>
      </c>
      <c r="O1750">
        <f t="shared" ref="O1750" si="1811">(I1742*J1743-I1743*J1742)/I1746</f>
        <v>-3.7590481385218048E-5</v>
      </c>
    </row>
    <row r="1751" spans="8:15" x14ac:dyDescent="0.35">
      <c r="H1751" s="4"/>
      <c r="L1751" s="5"/>
    </row>
    <row r="1752" spans="8:15" x14ac:dyDescent="0.35">
      <c r="H1752" s="4" t="s">
        <v>204</v>
      </c>
      <c r="I1752">
        <f t="shared" ref="I1752" si="1812">LN(ABS(2*I1738*I1739^3))-I1739*(I1740^2)+33.9206</f>
        <v>0</v>
      </c>
      <c r="L1752" s="5"/>
    </row>
    <row r="1753" spans="8:15" x14ac:dyDescent="0.35">
      <c r="H1753" s="4" t="s">
        <v>205</v>
      </c>
      <c r="I1753">
        <f t="shared" ref="I1753" si="1813">(I1738^2+I1739^2)/I1740+4*I1738*I1740-85/6</f>
        <v>0</v>
      </c>
      <c r="L1753" s="5"/>
    </row>
    <row r="1754" spans="8:15" x14ac:dyDescent="0.35">
      <c r="H1754" s="4" t="s">
        <v>206</v>
      </c>
      <c r="I1754">
        <f t="shared" ref="I1754" si="1814">I1738^2*I1739*I1740^3+4*I1738*I1740+3552</f>
        <v>0</v>
      </c>
      <c r="L1754" s="5"/>
    </row>
    <row r="1755" spans="8:15" x14ac:dyDescent="0.35">
      <c r="H1755" s="4"/>
      <c r="L1755" s="5"/>
    </row>
    <row r="1756" spans="8:15" x14ac:dyDescent="0.35">
      <c r="H1756" s="4"/>
      <c r="I1756">
        <f t="shared" ref="I1756:I1758" si="1815">I1738</f>
        <v>-6.0300955159643808</v>
      </c>
      <c r="J1756" t="s">
        <v>16</v>
      </c>
      <c r="K1756" cm="1">
        <f t="array" ref="K1756:K1758">MMULT(I1748:K1750,I1752:I1754)</f>
        <v>0</v>
      </c>
      <c r="L1756" s="5"/>
      <c r="M1756">
        <f t="shared" ref="M1756" si="1816">I1748*I1752+J1748*I1753+K1748*I1754</f>
        <v>0</v>
      </c>
    </row>
    <row r="1757" spans="8:15" x14ac:dyDescent="0.35">
      <c r="H1757" s="4"/>
      <c r="I1757">
        <f t="shared" si="1815"/>
        <v>7.8461575132286265</v>
      </c>
      <c r="J1757" t="s">
        <v>16</v>
      </c>
      <c r="K1757">
        <v>0</v>
      </c>
      <c r="L1757" s="5"/>
      <c r="M1757">
        <f t="shared" ref="M1757" si="1817">I1749*I1752+J1749*I1753+K1749* I1754</f>
        <v>0</v>
      </c>
    </row>
    <row r="1758" spans="8:15" x14ac:dyDescent="0.35">
      <c r="H1758" s="4"/>
      <c r="I1758">
        <f t="shared" si="1815"/>
        <v>-2.3298516839062571</v>
      </c>
      <c r="J1758" t="s">
        <v>16</v>
      </c>
      <c r="K1758">
        <v>0</v>
      </c>
      <c r="L1758" s="5"/>
      <c r="M1758">
        <f t="shared" ref="M1758" si="1818">I1750*I1752+J1750*I1753+K1750*I1754</f>
        <v>0</v>
      </c>
    </row>
    <row r="1759" spans="8:15" x14ac:dyDescent="0.35">
      <c r="H1759" s="4"/>
      <c r="L1759" s="5"/>
    </row>
    <row r="1760" spans="8:15" x14ac:dyDescent="0.35">
      <c r="H1760" s="4" t="s">
        <v>99</v>
      </c>
      <c r="I1760">
        <f t="shared" ref="I1760:I1762" si="1819">I1756-K1756</f>
        <v>-6.0300955159643808</v>
      </c>
      <c r="L1760" s="5"/>
    </row>
    <row r="1761" spans="8:13" x14ac:dyDescent="0.35">
      <c r="H1761" s="4" t="s">
        <v>100</v>
      </c>
      <c r="I1761">
        <f t="shared" si="1819"/>
        <v>7.8461575132286265</v>
      </c>
      <c r="L1761" s="5"/>
    </row>
    <row r="1762" spans="8:13" x14ac:dyDescent="0.35">
      <c r="H1762" s="4" t="s">
        <v>101</v>
      </c>
      <c r="I1762">
        <f t="shared" si="1819"/>
        <v>-2.3298516839062571</v>
      </c>
      <c r="L1762" s="5"/>
    </row>
    <row r="1763" spans="8:13" x14ac:dyDescent="0.35">
      <c r="H1763" s="4"/>
      <c r="L1763" s="5"/>
    </row>
    <row r="1764" spans="8:13" x14ac:dyDescent="0.35">
      <c r="H1764" s="4" t="s">
        <v>22</v>
      </c>
      <c r="I1764">
        <f t="shared" ref="I1764:I1766" si="1820">ABS(I1760-I1738)</f>
        <v>0</v>
      </c>
      <c r="L1764" s="5"/>
    </row>
    <row r="1765" spans="8:13" x14ac:dyDescent="0.35">
      <c r="H1765" s="4" t="s">
        <v>24</v>
      </c>
      <c r="I1765">
        <f t="shared" si="1820"/>
        <v>0</v>
      </c>
      <c r="L1765" s="5"/>
    </row>
    <row r="1766" spans="8:13" x14ac:dyDescent="0.35">
      <c r="H1766" s="7" t="s">
        <v>103</v>
      </c>
      <c r="I1766">
        <f t="shared" si="1820"/>
        <v>0</v>
      </c>
      <c r="J1766" s="8" t="s">
        <v>25</v>
      </c>
      <c r="K1766" s="8"/>
      <c r="L1766" s="9">
        <f t="shared" ref="L1766" si="1821">MAX(I1764:I1766)</f>
        <v>0</v>
      </c>
      <c r="M1766" t="str">
        <f t="shared" ref="M1766" si="1822">IF(L1766&gt;$G$6, "Continúa iterando","Listo. Aquí está la solución")</f>
        <v>Listo. Aquí está la solución</v>
      </c>
    </row>
    <row r="1768" spans="8:13" x14ac:dyDescent="0.35">
      <c r="H1768" s="1"/>
      <c r="I1768" s="2" t="s">
        <v>0</v>
      </c>
      <c r="J1768" s="2">
        <f t="shared" ref="J1768" si="1823">J1737+1</f>
        <v>58</v>
      </c>
      <c r="K1768" s="2"/>
      <c r="L1768" s="3"/>
    </row>
    <row r="1769" spans="8:13" x14ac:dyDescent="0.35">
      <c r="H1769" s="4" t="s">
        <v>1</v>
      </c>
      <c r="I1769">
        <f t="shared" ref="I1769:I1771" si="1824">I1760</f>
        <v>-6.0300955159643808</v>
      </c>
      <c r="L1769" s="5"/>
    </row>
    <row r="1770" spans="8:13" x14ac:dyDescent="0.35">
      <c r="H1770" s="4" t="s">
        <v>93</v>
      </c>
      <c r="I1770">
        <f t="shared" si="1824"/>
        <v>7.8461575132286265</v>
      </c>
      <c r="L1770" s="5"/>
    </row>
    <row r="1771" spans="8:13" x14ac:dyDescent="0.35">
      <c r="H1771" s="4" t="s">
        <v>2</v>
      </c>
      <c r="I1771">
        <f t="shared" si="1824"/>
        <v>-2.3298516839062571</v>
      </c>
      <c r="L1771" s="5"/>
    </row>
    <row r="1772" spans="8:13" x14ac:dyDescent="0.35">
      <c r="H1772" s="4"/>
      <c r="L1772" s="5"/>
    </row>
    <row r="1773" spans="8:13" x14ac:dyDescent="0.35">
      <c r="H1773" s="4"/>
      <c r="I1773">
        <f t="shared" ref="I1773" si="1825">1/I1769</f>
        <v>-0.16583485242523097</v>
      </c>
      <c r="J1773">
        <f t="shared" ref="J1773" si="1826">3/I1770-I1771^2</f>
        <v>-5.0458561065254317</v>
      </c>
      <c r="K1773">
        <f t="shared" ref="K1773" si="1827">-2*I1770*I1771</f>
        <v>36.56076658877889</v>
      </c>
      <c r="L1773" s="5"/>
    </row>
    <row r="1774" spans="8:13" x14ac:dyDescent="0.35">
      <c r="H1774" s="4" t="s">
        <v>26</v>
      </c>
      <c r="I1774">
        <f t="shared" ref="I1774" si="1828">(2*I1769/I1771)+4*I1771</f>
        <v>-4.1430295802738764</v>
      </c>
      <c r="J1774">
        <f t="shared" ref="J1774" si="1829">(2*I1770/I1771)</f>
        <v>-6.7353278901201685</v>
      </c>
      <c r="K1774">
        <f t="shared" ref="K1774" si="1830">-(I1770^2+I1769^2)/I1771^2+4*I1769</f>
        <v>-42.160262624325497</v>
      </c>
      <c r="L1774" s="5"/>
    </row>
    <row r="1775" spans="8:13" x14ac:dyDescent="0.35">
      <c r="H1775" s="4"/>
      <c r="I1775">
        <f t="shared" ref="I1775" si="1831">2*I1769*I1770*I1771^3+4*I1771</f>
        <v>1187.4101983644657</v>
      </c>
      <c r="J1775">
        <f t="shared" ref="J1775" si="1832">I1769^2*I1771^3</f>
        <v>-459.86801905066505</v>
      </c>
      <c r="K1775">
        <f t="shared" ref="K1775" si="1833">3*I1769^2*I1770*I1771^2+4*I1769</f>
        <v>4621.9224596655295</v>
      </c>
      <c r="L1775" s="5"/>
    </row>
    <row r="1776" spans="8:13" x14ac:dyDescent="0.35">
      <c r="H1776" s="4"/>
      <c r="L1776" s="5"/>
    </row>
    <row r="1777" spans="8:15" x14ac:dyDescent="0.35">
      <c r="H1777" s="4" t="s">
        <v>6</v>
      </c>
      <c r="I1777">
        <f t="shared" ref="I1777" si="1834">(I1773*J1774*K1775+I1774*J1775*K1773+J1773*K1774*I1775)-(I1775*J1774*K1773+J1775*K1774*I1773+K1775*I1774*J1773)</f>
        <v>526414.62070310838</v>
      </c>
      <c r="J1777" t="str">
        <f t="shared" ref="J1777" si="1835">IF(I1777&lt;&gt;0,"Continuar", "Agregar otros valores")</f>
        <v>Continuar</v>
      </c>
      <c r="L1777" s="5"/>
    </row>
    <row r="1778" spans="8:15" x14ac:dyDescent="0.35">
      <c r="H1778" s="4"/>
      <c r="L1778" s="5"/>
    </row>
    <row r="1779" spans="8:15" x14ac:dyDescent="0.35">
      <c r="H1779" s="4"/>
      <c r="I1779" cm="1">
        <f t="array" ref="I1779:K1781">MINVERSE(I1773:K1775)</f>
        <v>-9.5966786858593264E-2</v>
      </c>
      <c r="J1779">
        <v>1.2363692239668139E-2</v>
      </c>
      <c r="K1779">
        <v>8.7190467637886151E-4</v>
      </c>
      <c r="L1779" s="5"/>
      <c r="M1779">
        <f t="shared" ref="M1779" si="1836">(J1774*K1775-J1775*K1774)/I1777</f>
        <v>-9.596678685859325E-2</v>
      </c>
      <c r="N1779">
        <f t="shared" ref="N1779" si="1837">(J1773*K1775-J1775*K1773)/I1777</f>
        <v>-1.2363692239668137E-2</v>
      </c>
      <c r="O1779">
        <f t="shared" ref="O1779" si="1838">(J1773*K1774-J1774*K1773)/I1777</f>
        <v>8.7190467637886151E-4</v>
      </c>
    </row>
    <row r="1780" spans="8:15" x14ac:dyDescent="0.35">
      <c r="H1780" s="4" t="s">
        <v>9</v>
      </c>
      <c r="I1780">
        <v>-5.87232252334349E-2</v>
      </c>
      <c r="J1780">
        <v>-8.3924536285770956E-2</v>
      </c>
      <c r="K1780">
        <v>-3.0102503265137386E-4</v>
      </c>
      <c r="L1780" s="5"/>
      <c r="M1780">
        <f t="shared" ref="M1780" si="1839">(I1774*K1775-K1774*I1775)/I1777</f>
        <v>5.8723225233434879E-2</v>
      </c>
      <c r="N1780">
        <f t="shared" ref="N1780" si="1840">(I1773*K1775-I1775*K1773)/I1777</f>
        <v>-8.3924536285770943E-2</v>
      </c>
      <c r="O1780">
        <f t="shared" ref="O1780" si="1841">(I1773*K1774-I1774*K1773)/I1777</f>
        <v>3.010250326513738E-4</v>
      </c>
    </row>
    <row r="1781" spans="8:15" x14ac:dyDescent="0.35">
      <c r="H1781" s="4"/>
      <c r="I1781">
        <v>1.8811870800205702E-2</v>
      </c>
      <c r="J1781">
        <v>-1.1526585521765763E-2</v>
      </c>
      <c r="K1781">
        <v>-3.7590481385218048E-5</v>
      </c>
      <c r="L1781" s="5"/>
      <c r="M1781">
        <f t="shared" ref="M1781" si="1842">(I1774*J1775-I1775*J1774)/I1777</f>
        <v>1.8811870800205698E-2</v>
      </c>
      <c r="N1781">
        <f t="shared" ref="N1781" si="1843">(I1773*J1775-I1775*J1773)/I1777</f>
        <v>1.1526585521765761E-2</v>
      </c>
      <c r="O1781">
        <f t="shared" ref="O1781" si="1844">(I1773*J1774-I1774*J1773)/I1777</f>
        <v>-3.7590481385218048E-5</v>
      </c>
    </row>
    <row r="1782" spans="8:15" x14ac:dyDescent="0.35">
      <c r="H1782" s="4"/>
      <c r="L1782" s="5"/>
    </row>
    <row r="1783" spans="8:15" x14ac:dyDescent="0.35">
      <c r="H1783" s="4" t="s">
        <v>207</v>
      </c>
      <c r="I1783">
        <f t="shared" ref="I1783" si="1845">LN(ABS(2*I1769*I1770^3))-I1770*(I1771^2)+33.9206</f>
        <v>0</v>
      </c>
      <c r="L1783" s="5"/>
    </row>
    <row r="1784" spans="8:15" x14ac:dyDescent="0.35">
      <c r="H1784" s="4" t="s">
        <v>208</v>
      </c>
      <c r="I1784">
        <f t="shared" ref="I1784" si="1846">(I1769^2+I1770^2)/I1771+4*I1769*I1771-85/6</f>
        <v>0</v>
      </c>
      <c r="L1784" s="5"/>
    </row>
    <row r="1785" spans="8:15" x14ac:dyDescent="0.35">
      <c r="H1785" s="4" t="s">
        <v>209</v>
      </c>
      <c r="I1785">
        <f t="shared" ref="I1785" si="1847">I1769^2*I1770*I1771^3+4*I1769*I1771+3552</f>
        <v>0</v>
      </c>
      <c r="L1785" s="5"/>
    </row>
    <row r="1786" spans="8:15" x14ac:dyDescent="0.35">
      <c r="H1786" s="4"/>
      <c r="L1786" s="5"/>
    </row>
    <row r="1787" spans="8:15" x14ac:dyDescent="0.35">
      <c r="H1787" s="4"/>
      <c r="I1787">
        <f t="shared" ref="I1787:I1789" si="1848">I1769</f>
        <v>-6.0300955159643808</v>
      </c>
      <c r="J1787" t="s">
        <v>16</v>
      </c>
      <c r="K1787" cm="1">
        <f t="array" ref="K1787:K1789">MMULT(I1779:K1781,I1783:I1785)</f>
        <v>0</v>
      </c>
      <c r="L1787" s="5"/>
      <c r="M1787">
        <f t="shared" ref="M1787" si="1849">I1779*I1783+J1779*I1784+K1779*I1785</f>
        <v>0</v>
      </c>
    </row>
    <row r="1788" spans="8:15" x14ac:dyDescent="0.35">
      <c r="H1788" s="4"/>
      <c r="I1788">
        <f t="shared" si="1848"/>
        <v>7.8461575132286265</v>
      </c>
      <c r="J1788" t="s">
        <v>16</v>
      </c>
      <c r="K1788">
        <v>0</v>
      </c>
      <c r="L1788" s="5"/>
      <c r="M1788">
        <f t="shared" ref="M1788" si="1850">I1780*I1783+J1780*I1784+K1780* I1785</f>
        <v>0</v>
      </c>
    </row>
    <row r="1789" spans="8:15" x14ac:dyDescent="0.35">
      <c r="H1789" s="4"/>
      <c r="I1789">
        <f t="shared" si="1848"/>
        <v>-2.3298516839062571</v>
      </c>
      <c r="J1789" t="s">
        <v>16</v>
      </c>
      <c r="K1789">
        <v>0</v>
      </c>
      <c r="L1789" s="5"/>
      <c r="M1789">
        <f t="shared" ref="M1789" si="1851">I1781*I1783+J1781*I1784+K1781*I1785</f>
        <v>0</v>
      </c>
    </row>
    <row r="1790" spans="8:15" x14ac:dyDescent="0.35">
      <c r="H1790" s="4"/>
      <c r="L1790" s="5"/>
    </row>
    <row r="1791" spans="8:15" x14ac:dyDescent="0.35">
      <c r="H1791" s="4" t="s">
        <v>99</v>
      </c>
      <c r="I1791">
        <f t="shared" ref="I1791:I1793" si="1852">I1787-K1787</f>
        <v>-6.0300955159643808</v>
      </c>
      <c r="L1791" s="5"/>
    </row>
    <row r="1792" spans="8:15" x14ac:dyDescent="0.35">
      <c r="H1792" s="4" t="s">
        <v>100</v>
      </c>
      <c r="I1792">
        <f t="shared" si="1852"/>
        <v>7.8461575132286265</v>
      </c>
      <c r="L1792" s="5"/>
    </row>
    <row r="1793" spans="8:13" x14ac:dyDescent="0.35">
      <c r="H1793" s="4" t="s">
        <v>101</v>
      </c>
      <c r="I1793">
        <f t="shared" si="1852"/>
        <v>-2.3298516839062571</v>
      </c>
      <c r="L1793" s="5"/>
    </row>
    <row r="1794" spans="8:13" x14ac:dyDescent="0.35">
      <c r="H1794" s="4"/>
      <c r="L1794" s="5"/>
    </row>
    <row r="1795" spans="8:13" x14ac:dyDescent="0.35">
      <c r="H1795" s="4" t="s">
        <v>22</v>
      </c>
      <c r="I1795">
        <f t="shared" ref="I1795:I1797" si="1853">ABS(I1791-I1769)</f>
        <v>0</v>
      </c>
      <c r="L1795" s="5"/>
    </row>
    <row r="1796" spans="8:13" x14ac:dyDescent="0.35">
      <c r="H1796" s="4" t="s">
        <v>24</v>
      </c>
      <c r="I1796">
        <f t="shared" si="1853"/>
        <v>0</v>
      </c>
      <c r="L1796" s="5"/>
    </row>
    <row r="1797" spans="8:13" x14ac:dyDescent="0.35">
      <c r="H1797" s="7" t="s">
        <v>103</v>
      </c>
      <c r="I1797">
        <f t="shared" si="1853"/>
        <v>0</v>
      </c>
      <c r="J1797" s="8" t="s">
        <v>25</v>
      </c>
      <c r="K1797" s="8"/>
      <c r="L1797" s="9">
        <f t="shared" ref="L1797" si="1854">MAX(I1795:I1797)</f>
        <v>0</v>
      </c>
      <c r="M1797" t="str">
        <f t="shared" ref="M1797" si="1855">IF(L1797&gt;$G$6, "Continúa iterando","Listo. Aquí está la solución")</f>
        <v>Listo. Aquí está la solución</v>
      </c>
    </row>
    <row r="1799" spans="8:13" x14ac:dyDescent="0.35">
      <c r="H1799" s="1"/>
      <c r="I1799" s="2" t="s">
        <v>0</v>
      </c>
      <c r="J1799" s="2">
        <f t="shared" ref="J1799" si="1856">J1768+1</f>
        <v>59</v>
      </c>
      <c r="K1799" s="2"/>
      <c r="L1799" s="3"/>
    </row>
    <row r="1800" spans="8:13" x14ac:dyDescent="0.35">
      <c r="H1800" s="4" t="s">
        <v>1</v>
      </c>
      <c r="I1800">
        <f t="shared" ref="I1800:I1802" si="1857">I1791</f>
        <v>-6.0300955159643808</v>
      </c>
      <c r="L1800" s="5"/>
    </row>
    <row r="1801" spans="8:13" x14ac:dyDescent="0.35">
      <c r="H1801" s="4" t="s">
        <v>93</v>
      </c>
      <c r="I1801">
        <f t="shared" si="1857"/>
        <v>7.8461575132286265</v>
      </c>
      <c r="L1801" s="5"/>
    </row>
    <row r="1802" spans="8:13" x14ac:dyDescent="0.35">
      <c r="H1802" s="4" t="s">
        <v>2</v>
      </c>
      <c r="I1802">
        <f t="shared" si="1857"/>
        <v>-2.3298516839062571</v>
      </c>
      <c r="L1802" s="5"/>
    </row>
    <row r="1803" spans="8:13" x14ac:dyDescent="0.35">
      <c r="H1803" s="4"/>
      <c r="L1803" s="5"/>
    </row>
    <row r="1804" spans="8:13" x14ac:dyDescent="0.35">
      <c r="H1804" s="4"/>
      <c r="I1804">
        <f t="shared" ref="I1804" si="1858">1/I1800</f>
        <v>-0.16583485242523097</v>
      </c>
      <c r="J1804">
        <f t="shared" ref="J1804" si="1859">3/I1801-I1802^2</f>
        <v>-5.0458561065254317</v>
      </c>
      <c r="K1804">
        <f t="shared" ref="K1804" si="1860">-2*I1801*I1802</f>
        <v>36.56076658877889</v>
      </c>
      <c r="L1804" s="5"/>
    </row>
    <row r="1805" spans="8:13" x14ac:dyDescent="0.35">
      <c r="H1805" s="4" t="s">
        <v>26</v>
      </c>
      <c r="I1805">
        <f t="shared" ref="I1805" si="1861">(2*I1800/I1802)+4*I1802</f>
        <v>-4.1430295802738764</v>
      </c>
      <c r="J1805">
        <f t="shared" ref="J1805" si="1862">(2*I1801/I1802)</f>
        <v>-6.7353278901201685</v>
      </c>
      <c r="K1805">
        <f t="shared" ref="K1805" si="1863">-(I1801^2+I1800^2)/I1802^2+4*I1800</f>
        <v>-42.160262624325497</v>
      </c>
      <c r="L1805" s="5"/>
    </row>
    <row r="1806" spans="8:13" x14ac:dyDescent="0.35">
      <c r="H1806" s="4"/>
      <c r="I1806">
        <f t="shared" ref="I1806" si="1864">2*I1800*I1801*I1802^3+4*I1802</f>
        <v>1187.4101983644657</v>
      </c>
      <c r="J1806">
        <f t="shared" ref="J1806" si="1865">I1800^2*I1802^3</f>
        <v>-459.86801905066505</v>
      </c>
      <c r="K1806">
        <f t="shared" ref="K1806" si="1866">3*I1800^2*I1801*I1802^2+4*I1800</f>
        <v>4621.9224596655295</v>
      </c>
      <c r="L1806" s="5"/>
    </row>
    <row r="1807" spans="8:13" x14ac:dyDescent="0.35">
      <c r="H1807" s="4"/>
      <c r="L1807" s="5"/>
    </row>
    <row r="1808" spans="8:13" x14ac:dyDescent="0.35">
      <c r="H1808" s="4" t="s">
        <v>6</v>
      </c>
      <c r="I1808">
        <f t="shared" ref="I1808" si="1867">(I1804*J1805*K1806+I1805*J1806*K1804+J1804*K1805*I1806)-(I1806*J1805*K1804+J1806*K1805*I1804+K1806*I1805*J1804)</f>
        <v>526414.62070310838</v>
      </c>
      <c r="J1808" t="str">
        <f t="shared" ref="J1808" si="1868">IF(I1808&lt;&gt;0,"Continuar", "Agregar otros valores")</f>
        <v>Continuar</v>
      </c>
      <c r="L1808" s="5"/>
    </row>
    <row r="1809" spans="8:15" x14ac:dyDescent="0.35">
      <c r="H1809" s="4"/>
      <c r="L1809" s="5"/>
    </row>
    <row r="1810" spans="8:15" x14ac:dyDescent="0.35">
      <c r="H1810" s="4"/>
      <c r="I1810" cm="1">
        <f t="array" ref="I1810:K1812">MINVERSE(I1804:K1806)</f>
        <v>-9.5966786858593264E-2</v>
      </c>
      <c r="J1810">
        <v>1.2363692239668139E-2</v>
      </c>
      <c r="K1810">
        <v>8.7190467637886151E-4</v>
      </c>
      <c r="L1810" s="5"/>
      <c r="M1810">
        <f t="shared" ref="M1810" si="1869">(J1805*K1806-J1806*K1805)/I1808</f>
        <v>-9.596678685859325E-2</v>
      </c>
      <c r="N1810">
        <f t="shared" ref="N1810" si="1870">(J1804*K1806-J1806*K1804)/I1808</f>
        <v>-1.2363692239668137E-2</v>
      </c>
      <c r="O1810">
        <f t="shared" ref="O1810" si="1871">(J1804*K1805-J1805*K1804)/I1808</f>
        <v>8.7190467637886151E-4</v>
      </c>
    </row>
    <row r="1811" spans="8:15" x14ac:dyDescent="0.35">
      <c r="H1811" s="4" t="s">
        <v>9</v>
      </c>
      <c r="I1811">
        <v>-5.87232252334349E-2</v>
      </c>
      <c r="J1811">
        <v>-8.3924536285770956E-2</v>
      </c>
      <c r="K1811">
        <v>-3.0102503265137386E-4</v>
      </c>
      <c r="L1811" s="5"/>
      <c r="M1811">
        <f t="shared" ref="M1811" si="1872">(I1805*K1806-K1805*I1806)/I1808</f>
        <v>5.8723225233434879E-2</v>
      </c>
      <c r="N1811">
        <f t="shared" ref="N1811" si="1873">(I1804*K1806-I1806*K1804)/I1808</f>
        <v>-8.3924536285770943E-2</v>
      </c>
      <c r="O1811">
        <f t="shared" ref="O1811" si="1874">(I1804*K1805-I1805*K1804)/I1808</f>
        <v>3.010250326513738E-4</v>
      </c>
    </row>
    <row r="1812" spans="8:15" x14ac:dyDescent="0.35">
      <c r="H1812" s="4"/>
      <c r="I1812">
        <v>1.8811870800205702E-2</v>
      </c>
      <c r="J1812">
        <v>-1.1526585521765763E-2</v>
      </c>
      <c r="K1812">
        <v>-3.7590481385218048E-5</v>
      </c>
      <c r="L1812" s="5"/>
      <c r="M1812">
        <f t="shared" ref="M1812" si="1875">(I1805*J1806-I1806*J1805)/I1808</f>
        <v>1.8811870800205698E-2</v>
      </c>
      <c r="N1812">
        <f t="shared" ref="N1812" si="1876">(I1804*J1806-I1806*J1804)/I1808</f>
        <v>1.1526585521765761E-2</v>
      </c>
      <c r="O1812">
        <f t="shared" ref="O1812" si="1877">(I1804*J1805-I1805*J1804)/I1808</f>
        <v>-3.7590481385218048E-5</v>
      </c>
    </row>
    <row r="1813" spans="8:15" x14ac:dyDescent="0.35">
      <c r="H1813" s="4"/>
      <c r="L1813" s="5"/>
    </row>
    <row r="1814" spans="8:15" x14ac:dyDescent="0.35">
      <c r="H1814" s="4" t="s">
        <v>210</v>
      </c>
      <c r="I1814">
        <f t="shared" ref="I1814" si="1878">LN(ABS(2*I1800*I1801^3))-I1801*(I1802^2)+33.9206</f>
        <v>0</v>
      </c>
      <c r="L1814" s="5"/>
    </row>
    <row r="1815" spans="8:15" x14ac:dyDescent="0.35">
      <c r="H1815" s="4" t="s">
        <v>211</v>
      </c>
      <c r="I1815">
        <f t="shared" ref="I1815" si="1879">(I1800^2+I1801^2)/I1802+4*I1800*I1802-85/6</f>
        <v>0</v>
      </c>
      <c r="L1815" s="5"/>
    </row>
    <row r="1816" spans="8:15" x14ac:dyDescent="0.35">
      <c r="H1816" s="4" t="s">
        <v>212</v>
      </c>
      <c r="I1816">
        <f t="shared" ref="I1816" si="1880">I1800^2*I1801*I1802^3+4*I1800*I1802+3552</f>
        <v>0</v>
      </c>
      <c r="L1816" s="5"/>
    </row>
    <row r="1817" spans="8:15" x14ac:dyDescent="0.35">
      <c r="H1817" s="4"/>
      <c r="L1817" s="5"/>
    </row>
    <row r="1818" spans="8:15" x14ac:dyDescent="0.35">
      <c r="H1818" s="4"/>
      <c r="I1818">
        <f t="shared" ref="I1818:I1820" si="1881">I1800</f>
        <v>-6.0300955159643808</v>
      </c>
      <c r="J1818" t="s">
        <v>16</v>
      </c>
      <c r="K1818" cm="1">
        <f t="array" ref="K1818:K1820">MMULT(I1810:K1812,I1814:I1816)</f>
        <v>0</v>
      </c>
      <c r="L1818" s="5"/>
      <c r="M1818">
        <f t="shared" ref="M1818" si="1882">I1810*I1814+J1810*I1815+K1810*I1816</f>
        <v>0</v>
      </c>
    </row>
    <row r="1819" spans="8:15" x14ac:dyDescent="0.35">
      <c r="H1819" s="4"/>
      <c r="I1819">
        <f t="shared" si="1881"/>
        <v>7.8461575132286265</v>
      </c>
      <c r="J1819" t="s">
        <v>16</v>
      </c>
      <c r="K1819">
        <v>0</v>
      </c>
      <c r="L1819" s="5"/>
      <c r="M1819">
        <f t="shared" ref="M1819" si="1883">I1811*I1814+J1811*I1815+K1811* I1816</f>
        <v>0</v>
      </c>
    </row>
    <row r="1820" spans="8:15" x14ac:dyDescent="0.35">
      <c r="H1820" s="4"/>
      <c r="I1820">
        <f t="shared" si="1881"/>
        <v>-2.3298516839062571</v>
      </c>
      <c r="J1820" t="s">
        <v>16</v>
      </c>
      <c r="K1820">
        <v>0</v>
      </c>
      <c r="L1820" s="5"/>
      <c r="M1820">
        <f t="shared" ref="M1820" si="1884">I1812*I1814+J1812*I1815+K1812*I1816</f>
        <v>0</v>
      </c>
    </row>
    <row r="1821" spans="8:15" x14ac:dyDescent="0.35">
      <c r="H1821" s="4"/>
      <c r="L1821" s="5"/>
    </row>
    <row r="1822" spans="8:15" x14ac:dyDescent="0.35">
      <c r="H1822" s="4" t="s">
        <v>99</v>
      </c>
      <c r="I1822">
        <f t="shared" ref="I1822:I1824" si="1885">I1818-K1818</f>
        <v>-6.0300955159643808</v>
      </c>
      <c r="L1822" s="5"/>
    </row>
    <row r="1823" spans="8:15" x14ac:dyDescent="0.35">
      <c r="H1823" s="4" t="s">
        <v>100</v>
      </c>
      <c r="I1823">
        <f t="shared" si="1885"/>
        <v>7.8461575132286265</v>
      </c>
      <c r="L1823" s="5"/>
    </row>
    <row r="1824" spans="8:15" x14ac:dyDescent="0.35">
      <c r="H1824" s="4" t="s">
        <v>101</v>
      </c>
      <c r="I1824">
        <f t="shared" si="1885"/>
        <v>-2.3298516839062571</v>
      </c>
      <c r="L1824" s="5"/>
    </row>
    <row r="1825" spans="8:13" x14ac:dyDescent="0.35">
      <c r="H1825" s="4"/>
      <c r="L1825" s="5"/>
    </row>
    <row r="1826" spans="8:13" x14ac:dyDescent="0.35">
      <c r="H1826" s="4" t="s">
        <v>22</v>
      </c>
      <c r="I1826">
        <f t="shared" ref="I1826:I1828" si="1886">ABS(I1822-I1800)</f>
        <v>0</v>
      </c>
      <c r="L1826" s="5"/>
    </row>
    <row r="1827" spans="8:13" x14ac:dyDescent="0.35">
      <c r="H1827" s="4" t="s">
        <v>24</v>
      </c>
      <c r="I1827">
        <f t="shared" si="1886"/>
        <v>0</v>
      </c>
      <c r="L1827" s="5"/>
    </row>
    <row r="1828" spans="8:13" x14ac:dyDescent="0.35">
      <c r="H1828" s="7" t="s">
        <v>103</v>
      </c>
      <c r="I1828">
        <f t="shared" si="1886"/>
        <v>0</v>
      </c>
      <c r="J1828" s="8" t="s">
        <v>25</v>
      </c>
      <c r="K1828" s="8"/>
      <c r="L1828" s="9">
        <f t="shared" ref="L1828" si="1887">MAX(I1826:I1828)</f>
        <v>0</v>
      </c>
      <c r="M1828" t="str">
        <f t="shared" ref="M1828" si="1888">IF(L1828&gt;$G$6, "Continúa iterando","Listo. Aquí está la solución")</f>
        <v>Listo. Aquí está la solución</v>
      </c>
    </row>
    <row r="1830" spans="8:13" x14ac:dyDescent="0.35">
      <c r="H1830" s="1"/>
      <c r="I1830" s="2" t="s">
        <v>0</v>
      </c>
      <c r="J1830" s="2">
        <f t="shared" ref="J1830" si="1889">J1799+1</f>
        <v>60</v>
      </c>
      <c r="K1830" s="2"/>
      <c r="L1830" s="3"/>
    </row>
    <row r="1831" spans="8:13" x14ac:dyDescent="0.35">
      <c r="H1831" s="4" t="s">
        <v>1</v>
      </c>
      <c r="I1831">
        <f t="shared" ref="I1831:I1833" si="1890">I1822</f>
        <v>-6.0300955159643808</v>
      </c>
      <c r="L1831" s="5"/>
    </row>
    <row r="1832" spans="8:13" x14ac:dyDescent="0.35">
      <c r="H1832" s="4" t="s">
        <v>93</v>
      </c>
      <c r="I1832">
        <f t="shared" si="1890"/>
        <v>7.8461575132286265</v>
      </c>
      <c r="L1832" s="5"/>
    </row>
    <row r="1833" spans="8:13" x14ac:dyDescent="0.35">
      <c r="H1833" s="4" t="s">
        <v>2</v>
      </c>
      <c r="I1833">
        <f t="shared" si="1890"/>
        <v>-2.3298516839062571</v>
      </c>
      <c r="L1833" s="5"/>
    </row>
    <row r="1834" spans="8:13" x14ac:dyDescent="0.35">
      <c r="H1834" s="4"/>
      <c r="L1834" s="5"/>
    </row>
    <row r="1835" spans="8:13" x14ac:dyDescent="0.35">
      <c r="H1835" s="4"/>
      <c r="I1835">
        <f t="shared" ref="I1835" si="1891">1/I1831</f>
        <v>-0.16583485242523097</v>
      </c>
      <c r="J1835">
        <f t="shared" ref="J1835" si="1892">3/I1832-I1833^2</f>
        <v>-5.0458561065254317</v>
      </c>
      <c r="K1835">
        <f t="shared" ref="K1835" si="1893">-2*I1832*I1833</f>
        <v>36.56076658877889</v>
      </c>
      <c r="L1835" s="5"/>
    </row>
    <row r="1836" spans="8:13" x14ac:dyDescent="0.35">
      <c r="H1836" s="4" t="s">
        <v>26</v>
      </c>
      <c r="I1836">
        <f t="shared" ref="I1836" si="1894">(2*I1831/I1833)+4*I1833</f>
        <v>-4.1430295802738764</v>
      </c>
      <c r="J1836">
        <f t="shared" ref="J1836" si="1895">(2*I1832/I1833)</f>
        <v>-6.7353278901201685</v>
      </c>
      <c r="K1836">
        <f t="shared" ref="K1836" si="1896">-(I1832^2+I1831^2)/I1833^2+4*I1831</f>
        <v>-42.160262624325497</v>
      </c>
      <c r="L1836" s="5"/>
    </row>
    <row r="1837" spans="8:13" x14ac:dyDescent="0.35">
      <c r="H1837" s="4"/>
      <c r="I1837">
        <f t="shared" ref="I1837" si="1897">2*I1831*I1832*I1833^3+4*I1833</f>
        <v>1187.4101983644657</v>
      </c>
      <c r="J1837">
        <f t="shared" ref="J1837" si="1898">I1831^2*I1833^3</f>
        <v>-459.86801905066505</v>
      </c>
      <c r="K1837">
        <f t="shared" ref="K1837" si="1899">3*I1831^2*I1832*I1833^2+4*I1831</f>
        <v>4621.9224596655295</v>
      </c>
      <c r="L1837" s="5"/>
    </row>
    <row r="1838" spans="8:13" x14ac:dyDescent="0.35">
      <c r="H1838" s="4"/>
      <c r="L1838" s="5"/>
    </row>
    <row r="1839" spans="8:13" x14ac:dyDescent="0.35">
      <c r="H1839" s="4" t="s">
        <v>6</v>
      </c>
      <c r="I1839">
        <f t="shared" ref="I1839" si="1900">(I1835*J1836*K1837+I1836*J1837*K1835+J1835*K1836*I1837)-(I1837*J1836*K1835+J1837*K1836*I1835+K1837*I1836*J1835)</f>
        <v>526414.62070310838</v>
      </c>
      <c r="J1839" t="str">
        <f t="shared" ref="J1839" si="1901">IF(I1839&lt;&gt;0,"Continuar", "Agregar otros valores")</f>
        <v>Continuar</v>
      </c>
      <c r="L1839" s="5"/>
    </row>
    <row r="1840" spans="8:13" x14ac:dyDescent="0.35">
      <c r="H1840" s="4"/>
      <c r="L1840" s="5"/>
    </row>
    <row r="1841" spans="8:15" x14ac:dyDescent="0.35">
      <c r="H1841" s="4"/>
      <c r="I1841" cm="1">
        <f t="array" ref="I1841:K1843">MINVERSE(I1835:K1837)</f>
        <v>-9.5966786858593264E-2</v>
      </c>
      <c r="J1841">
        <v>1.2363692239668139E-2</v>
      </c>
      <c r="K1841">
        <v>8.7190467637886151E-4</v>
      </c>
      <c r="L1841" s="5"/>
      <c r="M1841">
        <f t="shared" ref="M1841" si="1902">(J1836*K1837-J1837*K1836)/I1839</f>
        <v>-9.596678685859325E-2</v>
      </c>
      <c r="N1841">
        <f t="shared" ref="N1841" si="1903">(J1835*K1837-J1837*K1835)/I1839</f>
        <v>-1.2363692239668137E-2</v>
      </c>
      <c r="O1841">
        <f t="shared" ref="O1841" si="1904">(J1835*K1836-J1836*K1835)/I1839</f>
        <v>8.7190467637886151E-4</v>
      </c>
    </row>
    <row r="1842" spans="8:15" x14ac:dyDescent="0.35">
      <c r="H1842" s="4" t="s">
        <v>9</v>
      </c>
      <c r="I1842">
        <v>-5.87232252334349E-2</v>
      </c>
      <c r="J1842">
        <v>-8.3924536285770956E-2</v>
      </c>
      <c r="K1842">
        <v>-3.0102503265137386E-4</v>
      </c>
      <c r="L1842" s="5"/>
      <c r="M1842">
        <f t="shared" ref="M1842" si="1905">(I1836*K1837-K1836*I1837)/I1839</f>
        <v>5.8723225233434879E-2</v>
      </c>
      <c r="N1842">
        <f t="shared" ref="N1842" si="1906">(I1835*K1837-I1837*K1835)/I1839</f>
        <v>-8.3924536285770943E-2</v>
      </c>
      <c r="O1842">
        <f t="shared" ref="O1842" si="1907">(I1835*K1836-I1836*K1835)/I1839</f>
        <v>3.010250326513738E-4</v>
      </c>
    </row>
    <row r="1843" spans="8:15" x14ac:dyDescent="0.35">
      <c r="H1843" s="4"/>
      <c r="I1843">
        <v>1.8811870800205702E-2</v>
      </c>
      <c r="J1843">
        <v>-1.1526585521765763E-2</v>
      </c>
      <c r="K1843">
        <v>-3.7590481385218048E-5</v>
      </c>
      <c r="L1843" s="5"/>
      <c r="M1843">
        <f t="shared" ref="M1843" si="1908">(I1836*J1837-I1837*J1836)/I1839</f>
        <v>1.8811870800205698E-2</v>
      </c>
      <c r="N1843">
        <f t="shared" ref="N1843" si="1909">(I1835*J1837-I1837*J1835)/I1839</f>
        <v>1.1526585521765761E-2</v>
      </c>
      <c r="O1843">
        <f t="shared" ref="O1843" si="1910">(I1835*J1836-I1836*J1835)/I1839</f>
        <v>-3.7590481385218048E-5</v>
      </c>
    </row>
    <row r="1844" spans="8:15" x14ac:dyDescent="0.35">
      <c r="H1844" s="4"/>
      <c r="L1844" s="5"/>
    </row>
    <row r="1845" spans="8:15" x14ac:dyDescent="0.35">
      <c r="H1845" s="4" t="s">
        <v>213</v>
      </c>
      <c r="I1845">
        <f t="shared" ref="I1845" si="1911">LN(ABS(2*I1831*I1832^3))-I1832*(I1833^2)+33.9206</f>
        <v>0</v>
      </c>
      <c r="L1845" s="5"/>
    </row>
    <row r="1846" spans="8:15" x14ac:dyDescent="0.35">
      <c r="H1846" s="4" t="s">
        <v>214</v>
      </c>
      <c r="I1846">
        <f t="shared" ref="I1846" si="1912">(I1831^2+I1832^2)/I1833+4*I1831*I1833-85/6</f>
        <v>0</v>
      </c>
      <c r="L1846" s="5"/>
    </row>
    <row r="1847" spans="8:15" x14ac:dyDescent="0.35">
      <c r="H1847" s="4" t="s">
        <v>215</v>
      </c>
      <c r="I1847">
        <f t="shared" ref="I1847" si="1913">I1831^2*I1832*I1833^3+4*I1831*I1833+3552</f>
        <v>0</v>
      </c>
      <c r="L1847" s="5"/>
    </row>
    <row r="1848" spans="8:15" x14ac:dyDescent="0.35">
      <c r="H1848" s="4"/>
      <c r="L1848" s="5"/>
    </row>
    <row r="1849" spans="8:15" x14ac:dyDescent="0.35">
      <c r="H1849" s="4"/>
      <c r="I1849">
        <f t="shared" ref="I1849:I1851" si="1914">I1831</f>
        <v>-6.0300955159643808</v>
      </c>
      <c r="J1849" t="s">
        <v>16</v>
      </c>
      <c r="K1849" cm="1">
        <f t="array" ref="K1849:K1851">MMULT(I1841:K1843,I1845:I1847)</f>
        <v>0</v>
      </c>
      <c r="L1849" s="5"/>
      <c r="M1849">
        <f t="shared" ref="M1849" si="1915">I1841*I1845+J1841*I1846+K1841*I1847</f>
        <v>0</v>
      </c>
    </row>
    <row r="1850" spans="8:15" x14ac:dyDescent="0.35">
      <c r="H1850" s="4"/>
      <c r="I1850">
        <f t="shared" si="1914"/>
        <v>7.8461575132286265</v>
      </c>
      <c r="J1850" t="s">
        <v>16</v>
      </c>
      <c r="K1850">
        <v>0</v>
      </c>
      <c r="L1850" s="5"/>
      <c r="M1850">
        <f t="shared" ref="M1850" si="1916">I1842*I1845+J1842*I1846+K1842* I1847</f>
        <v>0</v>
      </c>
    </row>
    <row r="1851" spans="8:15" x14ac:dyDescent="0.35">
      <c r="H1851" s="4"/>
      <c r="I1851">
        <f t="shared" si="1914"/>
        <v>-2.3298516839062571</v>
      </c>
      <c r="J1851" t="s">
        <v>16</v>
      </c>
      <c r="K1851">
        <v>0</v>
      </c>
      <c r="L1851" s="5"/>
      <c r="M1851">
        <f t="shared" ref="M1851" si="1917">I1843*I1845+J1843*I1846+K1843*I1847</f>
        <v>0</v>
      </c>
    </row>
    <row r="1852" spans="8:15" x14ac:dyDescent="0.35">
      <c r="H1852" s="4"/>
      <c r="L1852" s="5"/>
    </row>
    <row r="1853" spans="8:15" x14ac:dyDescent="0.35">
      <c r="H1853" s="4" t="s">
        <v>99</v>
      </c>
      <c r="I1853">
        <f t="shared" ref="I1853:I1855" si="1918">I1849-K1849</f>
        <v>-6.0300955159643808</v>
      </c>
      <c r="L1853" s="5"/>
    </row>
    <row r="1854" spans="8:15" x14ac:dyDescent="0.35">
      <c r="H1854" s="4" t="s">
        <v>100</v>
      </c>
      <c r="I1854">
        <f t="shared" si="1918"/>
        <v>7.8461575132286265</v>
      </c>
      <c r="L1854" s="5"/>
    </row>
    <row r="1855" spans="8:15" x14ac:dyDescent="0.35">
      <c r="H1855" s="4" t="s">
        <v>101</v>
      </c>
      <c r="I1855">
        <f t="shared" si="1918"/>
        <v>-2.3298516839062571</v>
      </c>
      <c r="L1855" s="5"/>
    </row>
    <row r="1856" spans="8:15" x14ac:dyDescent="0.35">
      <c r="H1856" s="4"/>
      <c r="L1856" s="5"/>
    </row>
    <row r="1857" spans="8:15" x14ac:dyDescent="0.35">
      <c r="H1857" s="4" t="s">
        <v>22</v>
      </c>
      <c r="I1857">
        <f t="shared" ref="I1857:I1859" si="1919">ABS(I1853-I1831)</f>
        <v>0</v>
      </c>
      <c r="L1857" s="5"/>
    </row>
    <row r="1858" spans="8:15" x14ac:dyDescent="0.35">
      <c r="H1858" s="4" t="s">
        <v>24</v>
      </c>
      <c r="I1858">
        <f t="shared" si="1919"/>
        <v>0</v>
      </c>
      <c r="L1858" s="5"/>
    </row>
    <row r="1859" spans="8:15" x14ac:dyDescent="0.35">
      <c r="H1859" s="7" t="s">
        <v>103</v>
      </c>
      <c r="I1859">
        <f t="shared" si="1919"/>
        <v>0</v>
      </c>
      <c r="J1859" s="8" t="s">
        <v>25</v>
      </c>
      <c r="K1859" s="8"/>
      <c r="L1859" s="9">
        <f t="shared" ref="L1859" si="1920">MAX(I1857:I1859)</f>
        <v>0</v>
      </c>
      <c r="M1859" t="str">
        <f t="shared" ref="M1859" si="1921">IF(L1859&gt;$G$6, "Continúa iterando","Listo. Aquí está la solución")</f>
        <v>Listo. Aquí está la solución</v>
      </c>
    </row>
    <row r="1861" spans="8:15" x14ac:dyDescent="0.35">
      <c r="H1861" s="1"/>
      <c r="I1861" s="2" t="s">
        <v>0</v>
      </c>
      <c r="J1861" s="2">
        <f t="shared" ref="J1861" si="1922">J1830+1</f>
        <v>61</v>
      </c>
      <c r="K1861" s="2"/>
      <c r="L1861" s="3"/>
    </row>
    <row r="1862" spans="8:15" x14ac:dyDescent="0.35">
      <c r="H1862" s="4" t="s">
        <v>1</v>
      </c>
      <c r="I1862">
        <f t="shared" ref="I1862:I1864" si="1923">I1853</f>
        <v>-6.0300955159643808</v>
      </c>
      <c r="L1862" s="5"/>
    </row>
    <row r="1863" spans="8:15" x14ac:dyDescent="0.35">
      <c r="H1863" s="4" t="s">
        <v>93</v>
      </c>
      <c r="I1863">
        <f t="shared" si="1923"/>
        <v>7.8461575132286265</v>
      </c>
      <c r="L1863" s="5"/>
    </row>
    <row r="1864" spans="8:15" x14ac:dyDescent="0.35">
      <c r="H1864" s="4" t="s">
        <v>2</v>
      </c>
      <c r="I1864">
        <f t="shared" si="1923"/>
        <v>-2.3298516839062571</v>
      </c>
      <c r="L1864" s="5"/>
    </row>
    <row r="1865" spans="8:15" x14ac:dyDescent="0.35">
      <c r="H1865" s="4"/>
      <c r="L1865" s="5"/>
    </row>
    <row r="1866" spans="8:15" x14ac:dyDescent="0.35">
      <c r="H1866" s="4"/>
      <c r="I1866">
        <f t="shared" ref="I1866" si="1924">1/I1862</f>
        <v>-0.16583485242523097</v>
      </c>
      <c r="J1866">
        <f t="shared" ref="J1866" si="1925">3/I1863-I1864^2</f>
        <v>-5.0458561065254317</v>
      </c>
      <c r="K1866">
        <f t="shared" ref="K1866" si="1926">-2*I1863*I1864</f>
        <v>36.56076658877889</v>
      </c>
      <c r="L1866" s="5"/>
    </row>
    <row r="1867" spans="8:15" x14ac:dyDescent="0.35">
      <c r="H1867" s="4" t="s">
        <v>26</v>
      </c>
      <c r="I1867">
        <f t="shared" ref="I1867" si="1927">(2*I1862/I1864)+4*I1864</f>
        <v>-4.1430295802738764</v>
      </c>
      <c r="J1867">
        <f t="shared" ref="J1867" si="1928">(2*I1863/I1864)</f>
        <v>-6.7353278901201685</v>
      </c>
      <c r="K1867">
        <f t="shared" ref="K1867" si="1929">-(I1863^2+I1862^2)/I1864^2+4*I1862</f>
        <v>-42.160262624325497</v>
      </c>
      <c r="L1867" s="5"/>
    </row>
    <row r="1868" spans="8:15" x14ac:dyDescent="0.35">
      <c r="H1868" s="4"/>
      <c r="I1868">
        <f t="shared" ref="I1868" si="1930">2*I1862*I1863*I1864^3+4*I1864</f>
        <v>1187.4101983644657</v>
      </c>
      <c r="J1868">
        <f t="shared" ref="J1868" si="1931">I1862^2*I1864^3</f>
        <v>-459.86801905066505</v>
      </c>
      <c r="K1868">
        <f t="shared" ref="K1868" si="1932">3*I1862^2*I1863*I1864^2+4*I1862</f>
        <v>4621.9224596655295</v>
      </c>
      <c r="L1868" s="5"/>
    </row>
    <row r="1869" spans="8:15" x14ac:dyDescent="0.35">
      <c r="H1869" s="4"/>
      <c r="L1869" s="5"/>
    </row>
    <row r="1870" spans="8:15" x14ac:dyDescent="0.35">
      <c r="H1870" s="4" t="s">
        <v>6</v>
      </c>
      <c r="I1870">
        <f t="shared" ref="I1870" si="1933">(I1866*J1867*K1868+I1867*J1868*K1866+J1866*K1867*I1868)-(I1868*J1867*K1866+J1868*K1867*I1866+K1868*I1867*J1866)</f>
        <v>526414.62070310838</v>
      </c>
      <c r="J1870" t="str">
        <f t="shared" ref="J1870" si="1934">IF(I1870&lt;&gt;0,"Continuar", "Agregar otros valores")</f>
        <v>Continuar</v>
      </c>
      <c r="L1870" s="5"/>
    </row>
    <row r="1871" spans="8:15" x14ac:dyDescent="0.35">
      <c r="H1871" s="4"/>
      <c r="L1871" s="5"/>
    </row>
    <row r="1872" spans="8:15" x14ac:dyDescent="0.35">
      <c r="H1872" s="4"/>
      <c r="I1872" cm="1">
        <f t="array" ref="I1872:K1874">MINVERSE(I1866:K1868)</f>
        <v>-9.5966786858593264E-2</v>
      </c>
      <c r="J1872">
        <v>1.2363692239668139E-2</v>
      </c>
      <c r="K1872">
        <v>8.7190467637886151E-4</v>
      </c>
      <c r="L1872" s="5"/>
      <c r="M1872">
        <f t="shared" ref="M1872" si="1935">(J1867*K1868-J1868*K1867)/I1870</f>
        <v>-9.596678685859325E-2</v>
      </c>
      <c r="N1872">
        <f t="shared" ref="N1872" si="1936">(J1866*K1868-J1868*K1866)/I1870</f>
        <v>-1.2363692239668137E-2</v>
      </c>
      <c r="O1872">
        <f t="shared" ref="O1872" si="1937">(J1866*K1867-J1867*K1866)/I1870</f>
        <v>8.7190467637886151E-4</v>
      </c>
    </row>
    <row r="1873" spans="8:15" x14ac:dyDescent="0.35">
      <c r="H1873" s="4" t="s">
        <v>9</v>
      </c>
      <c r="I1873">
        <v>-5.87232252334349E-2</v>
      </c>
      <c r="J1873">
        <v>-8.3924536285770956E-2</v>
      </c>
      <c r="K1873">
        <v>-3.0102503265137386E-4</v>
      </c>
      <c r="L1873" s="5"/>
      <c r="M1873">
        <f t="shared" ref="M1873" si="1938">(I1867*K1868-K1867*I1868)/I1870</f>
        <v>5.8723225233434879E-2</v>
      </c>
      <c r="N1873">
        <f t="shared" ref="N1873" si="1939">(I1866*K1868-I1868*K1866)/I1870</f>
        <v>-8.3924536285770943E-2</v>
      </c>
      <c r="O1873">
        <f t="shared" ref="O1873" si="1940">(I1866*K1867-I1867*K1866)/I1870</f>
        <v>3.010250326513738E-4</v>
      </c>
    </row>
    <row r="1874" spans="8:15" x14ac:dyDescent="0.35">
      <c r="H1874" s="4"/>
      <c r="I1874">
        <v>1.8811870800205702E-2</v>
      </c>
      <c r="J1874">
        <v>-1.1526585521765763E-2</v>
      </c>
      <c r="K1874">
        <v>-3.7590481385218048E-5</v>
      </c>
      <c r="L1874" s="5"/>
      <c r="M1874">
        <f t="shared" ref="M1874" si="1941">(I1867*J1868-I1868*J1867)/I1870</f>
        <v>1.8811870800205698E-2</v>
      </c>
      <c r="N1874">
        <f t="shared" ref="N1874" si="1942">(I1866*J1868-I1868*J1866)/I1870</f>
        <v>1.1526585521765761E-2</v>
      </c>
      <c r="O1874">
        <f t="shared" ref="O1874" si="1943">(I1866*J1867-I1867*J1866)/I1870</f>
        <v>-3.7590481385218048E-5</v>
      </c>
    </row>
    <row r="1875" spans="8:15" x14ac:dyDescent="0.35">
      <c r="H1875" s="4"/>
      <c r="L1875" s="5"/>
    </row>
    <row r="1876" spans="8:15" x14ac:dyDescent="0.35">
      <c r="H1876" s="4" t="s">
        <v>216</v>
      </c>
      <c r="I1876">
        <f t="shared" ref="I1876" si="1944">LN(ABS(2*I1862*I1863^3))-I1863*(I1864^2)+33.9206</f>
        <v>0</v>
      </c>
      <c r="L1876" s="5"/>
    </row>
    <row r="1877" spans="8:15" x14ac:dyDescent="0.35">
      <c r="H1877" s="4" t="s">
        <v>217</v>
      </c>
      <c r="I1877">
        <f t="shared" ref="I1877" si="1945">(I1862^2+I1863^2)/I1864+4*I1862*I1864-85/6</f>
        <v>0</v>
      </c>
      <c r="L1877" s="5"/>
    </row>
    <row r="1878" spans="8:15" x14ac:dyDescent="0.35">
      <c r="H1878" s="4" t="s">
        <v>218</v>
      </c>
      <c r="I1878">
        <f t="shared" ref="I1878" si="1946">I1862^2*I1863*I1864^3+4*I1862*I1864+3552</f>
        <v>0</v>
      </c>
      <c r="L1878" s="5"/>
    </row>
    <row r="1879" spans="8:15" x14ac:dyDescent="0.35">
      <c r="H1879" s="4"/>
      <c r="L1879" s="5"/>
    </row>
    <row r="1880" spans="8:15" x14ac:dyDescent="0.35">
      <c r="H1880" s="4"/>
      <c r="I1880">
        <f t="shared" ref="I1880:I1882" si="1947">I1862</f>
        <v>-6.0300955159643808</v>
      </c>
      <c r="J1880" t="s">
        <v>16</v>
      </c>
      <c r="K1880" cm="1">
        <f t="array" ref="K1880:K1882">MMULT(I1872:K1874,I1876:I1878)</f>
        <v>0</v>
      </c>
      <c r="L1880" s="5"/>
      <c r="M1880">
        <f t="shared" ref="M1880" si="1948">I1872*I1876+J1872*I1877+K1872*I1878</f>
        <v>0</v>
      </c>
    </row>
    <row r="1881" spans="8:15" x14ac:dyDescent="0.35">
      <c r="H1881" s="4"/>
      <c r="I1881">
        <f t="shared" si="1947"/>
        <v>7.8461575132286265</v>
      </c>
      <c r="J1881" t="s">
        <v>16</v>
      </c>
      <c r="K1881">
        <v>0</v>
      </c>
      <c r="L1881" s="5"/>
      <c r="M1881">
        <f t="shared" ref="M1881" si="1949">I1873*I1876+J1873*I1877+K1873* I1878</f>
        <v>0</v>
      </c>
    </row>
    <row r="1882" spans="8:15" x14ac:dyDescent="0.35">
      <c r="H1882" s="4"/>
      <c r="I1882">
        <f t="shared" si="1947"/>
        <v>-2.3298516839062571</v>
      </c>
      <c r="J1882" t="s">
        <v>16</v>
      </c>
      <c r="K1882">
        <v>0</v>
      </c>
      <c r="L1882" s="5"/>
      <c r="M1882">
        <f t="shared" ref="M1882" si="1950">I1874*I1876+J1874*I1877+K1874*I1878</f>
        <v>0</v>
      </c>
    </row>
    <row r="1883" spans="8:15" x14ac:dyDescent="0.35">
      <c r="H1883" s="4"/>
      <c r="L1883" s="5"/>
    </row>
    <row r="1884" spans="8:15" x14ac:dyDescent="0.35">
      <c r="H1884" s="4" t="s">
        <v>99</v>
      </c>
      <c r="I1884">
        <f t="shared" ref="I1884:I1886" si="1951">I1880-K1880</f>
        <v>-6.0300955159643808</v>
      </c>
      <c r="L1884" s="5"/>
    </row>
    <row r="1885" spans="8:15" x14ac:dyDescent="0.35">
      <c r="H1885" s="4" t="s">
        <v>100</v>
      </c>
      <c r="I1885">
        <f t="shared" si="1951"/>
        <v>7.8461575132286265</v>
      </c>
      <c r="L1885" s="5"/>
    </row>
    <row r="1886" spans="8:15" x14ac:dyDescent="0.35">
      <c r="H1886" s="4" t="s">
        <v>101</v>
      </c>
      <c r="I1886">
        <f t="shared" si="1951"/>
        <v>-2.3298516839062571</v>
      </c>
      <c r="L1886" s="5"/>
    </row>
    <row r="1887" spans="8:15" x14ac:dyDescent="0.35">
      <c r="H1887" s="4"/>
      <c r="L1887" s="5"/>
    </row>
    <row r="1888" spans="8:15" x14ac:dyDescent="0.35">
      <c r="H1888" s="4" t="s">
        <v>22</v>
      </c>
      <c r="I1888">
        <f t="shared" ref="I1888:I1890" si="1952">ABS(I1884-I1862)</f>
        <v>0</v>
      </c>
      <c r="L1888" s="5"/>
    </row>
    <row r="1889" spans="8:15" x14ac:dyDescent="0.35">
      <c r="H1889" s="4" t="s">
        <v>24</v>
      </c>
      <c r="I1889">
        <f t="shared" si="1952"/>
        <v>0</v>
      </c>
      <c r="L1889" s="5"/>
    </row>
    <row r="1890" spans="8:15" x14ac:dyDescent="0.35">
      <c r="H1890" s="7" t="s">
        <v>103</v>
      </c>
      <c r="I1890">
        <f t="shared" si="1952"/>
        <v>0</v>
      </c>
      <c r="J1890" s="8" t="s">
        <v>25</v>
      </c>
      <c r="K1890" s="8"/>
      <c r="L1890" s="9">
        <f t="shared" ref="L1890" si="1953">MAX(I1888:I1890)</f>
        <v>0</v>
      </c>
      <c r="M1890" t="str">
        <f t="shared" ref="M1890" si="1954">IF(L1890&gt;$G$6, "Continúa iterando","Listo. Aquí está la solución")</f>
        <v>Listo. Aquí está la solución</v>
      </c>
    </row>
    <row r="1892" spans="8:15" x14ac:dyDescent="0.35">
      <c r="H1892" s="1"/>
      <c r="I1892" s="2" t="s">
        <v>0</v>
      </c>
      <c r="J1892" s="2">
        <f t="shared" ref="J1892" si="1955">J1861+1</f>
        <v>62</v>
      </c>
      <c r="K1892" s="2"/>
      <c r="L1892" s="3"/>
    </row>
    <row r="1893" spans="8:15" x14ac:dyDescent="0.35">
      <c r="H1893" s="4" t="s">
        <v>1</v>
      </c>
      <c r="I1893">
        <f t="shared" ref="I1893:I1895" si="1956">I1884</f>
        <v>-6.0300955159643808</v>
      </c>
      <c r="L1893" s="5"/>
    </row>
    <row r="1894" spans="8:15" x14ac:dyDescent="0.35">
      <c r="H1894" s="4" t="s">
        <v>93</v>
      </c>
      <c r="I1894">
        <f t="shared" si="1956"/>
        <v>7.8461575132286265</v>
      </c>
      <c r="L1894" s="5"/>
    </row>
    <row r="1895" spans="8:15" x14ac:dyDescent="0.35">
      <c r="H1895" s="4" t="s">
        <v>2</v>
      </c>
      <c r="I1895">
        <f t="shared" si="1956"/>
        <v>-2.3298516839062571</v>
      </c>
      <c r="L1895" s="5"/>
    </row>
    <row r="1896" spans="8:15" x14ac:dyDescent="0.35">
      <c r="H1896" s="4"/>
      <c r="L1896" s="5"/>
    </row>
    <row r="1897" spans="8:15" x14ac:dyDescent="0.35">
      <c r="H1897" s="4"/>
      <c r="I1897">
        <f t="shared" ref="I1897" si="1957">1/I1893</f>
        <v>-0.16583485242523097</v>
      </c>
      <c r="J1897">
        <f t="shared" ref="J1897" si="1958">3/I1894-I1895^2</f>
        <v>-5.0458561065254317</v>
      </c>
      <c r="K1897">
        <f t="shared" ref="K1897" si="1959">-2*I1894*I1895</f>
        <v>36.56076658877889</v>
      </c>
      <c r="L1897" s="5"/>
    </row>
    <row r="1898" spans="8:15" x14ac:dyDescent="0.35">
      <c r="H1898" s="4" t="s">
        <v>26</v>
      </c>
      <c r="I1898">
        <f t="shared" ref="I1898" si="1960">(2*I1893/I1895)+4*I1895</f>
        <v>-4.1430295802738764</v>
      </c>
      <c r="J1898">
        <f t="shared" ref="J1898" si="1961">(2*I1894/I1895)</f>
        <v>-6.7353278901201685</v>
      </c>
      <c r="K1898">
        <f t="shared" ref="K1898" si="1962">-(I1894^2+I1893^2)/I1895^2+4*I1893</f>
        <v>-42.160262624325497</v>
      </c>
      <c r="L1898" s="5"/>
    </row>
    <row r="1899" spans="8:15" x14ac:dyDescent="0.35">
      <c r="H1899" s="4"/>
      <c r="I1899">
        <f t="shared" ref="I1899" si="1963">2*I1893*I1894*I1895^3+4*I1895</f>
        <v>1187.4101983644657</v>
      </c>
      <c r="J1899">
        <f t="shared" ref="J1899" si="1964">I1893^2*I1895^3</f>
        <v>-459.86801905066505</v>
      </c>
      <c r="K1899">
        <f t="shared" ref="K1899" si="1965">3*I1893^2*I1894*I1895^2+4*I1893</f>
        <v>4621.9224596655295</v>
      </c>
      <c r="L1899" s="5"/>
    </row>
    <row r="1900" spans="8:15" x14ac:dyDescent="0.35">
      <c r="H1900" s="4"/>
      <c r="L1900" s="5"/>
    </row>
    <row r="1901" spans="8:15" x14ac:dyDescent="0.35">
      <c r="H1901" s="4" t="s">
        <v>6</v>
      </c>
      <c r="I1901">
        <f t="shared" ref="I1901" si="1966">(I1897*J1898*K1899+I1898*J1899*K1897+J1897*K1898*I1899)-(I1899*J1898*K1897+J1899*K1898*I1897+K1899*I1898*J1897)</f>
        <v>526414.62070310838</v>
      </c>
      <c r="J1901" t="str">
        <f t="shared" ref="J1901" si="1967">IF(I1901&lt;&gt;0,"Continuar", "Agregar otros valores")</f>
        <v>Continuar</v>
      </c>
      <c r="L1901" s="5"/>
    </row>
    <row r="1902" spans="8:15" x14ac:dyDescent="0.35">
      <c r="H1902" s="4"/>
      <c r="L1902" s="5"/>
    </row>
    <row r="1903" spans="8:15" x14ac:dyDescent="0.35">
      <c r="H1903" s="4"/>
      <c r="I1903" cm="1">
        <f t="array" ref="I1903:K1905">MINVERSE(I1897:K1899)</f>
        <v>-9.5966786858593264E-2</v>
      </c>
      <c r="J1903">
        <v>1.2363692239668139E-2</v>
      </c>
      <c r="K1903">
        <v>8.7190467637886151E-4</v>
      </c>
      <c r="L1903" s="5"/>
      <c r="M1903">
        <f t="shared" ref="M1903" si="1968">(J1898*K1899-J1899*K1898)/I1901</f>
        <v>-9.596678685859325E-2</v>
      </c>
      <c r="N1903">
        <f t="shared" ref="N1903" si="1969">(J1897*K1899-J1899*K1897)/I1901</f>
        <v>-1.2363692239668137E-2</v>
      </c>
      <c r="O1903">
        <f t="shared" ref="O1903" si="1970">(J1897*K1898-J1898*K1897)/I1901</f>
        <v>8.7190467637886151E-4</v>
      </c>
    </row>
    <row r="1904" spans="8:15" x14ac:dyDescent="0.35">
      <c r="H1904" s="4" t="s">
        <v>9</v>
      </c>
      <c r="I1904">
        <v>-5.87232252334349E-2</v>
      </c>
      <c r="J1904">
        <v>-8.3924536285770956E-2</v>
      </c>
      <c r="K1904">
        <v>-3.0102503265137386E-4</v>
      </c>
      <c r="L1904" s="5"/>
      <c r="M1904">
        <f t="shared" ref="M1904" si="1971">(I1898*K1899-K1898*I1899)/I1901</f>
        <v>5.8723225233434879E-2</v>
      </c>
      <c r="N1904">
        <f t="shared" ref="N1904" si="1972">(I1897*K1899-I1899*K1897)/I1901</f>
        <v>-8.3924536285770943E-2</v>
      </c>
      <c r="O1904">
        <f t="shared" ref="O1904" si="1973">(I1897*K1898-I1898*K1897)/I1901</f>
        <v>3.010250326513738E-4</v>
      </c>
    </row>
    <row r="1905" spans="8:15" x14ac:dyDescent="0.35">
      <c r="H1905" s="4"/>
      <c r="I1905">
        <v>1.8811870800205702E-2</v>
      </c>
      <c r="J1905">
        <v>-1.1526585521765763E-2</v>
      </c>
      <c r="K1905">
        <v>-3.7590481385218048E-5</v>
      </c>
      <c r="L1905" s="5"/>
      <c r="M1905">
        <f t="shared" ref="M1905" si="1974">(I1898*J1899-I1899*J1898)/I1901</f>
        <v>1.8811870800205698E-2</v>
      </c>
      <c r="N1905">
        <f t="shared" ref="N1905" si="1975">(I1897*J1899-I1899*J1897)/I1901</f>
        <v>1.1526585521765761E-2</v>
      </c>
      <c r="O1905">
        <f t="shared" ref="O1905" si="1976">(I1897*J1898-I1898*J1897)/I1901</f>
        <v>-3.7590481385218048E-5</v>
      </c>
    </row>
    <row r="1906" spans="8:15" x14ac:dyDescent="0.35">
      <c r="H1906" s="4"/>
      <c r="L1906" s="5"/>
    </row>
    <row r="1907" spans="8:15" x14ac:dyDescent="0.35">
      <c r="H1907" s="4" t="s">
        <v>219</v>
      </c>
      <c r="I1907">
        <f t="shared" ref="I1907" si="1977">LN(ABS(2*I1893*I1894^3))-I1894*(I1895^2)+33.9206</f>
        <v>0</v>
      </c>
      <c r="L1907" s="5"/>
    </row>
    <row r="1908" spans="8:15" x14ac:dyDescent="0.35">
      <c r="H1908" s="4" t="s">
        <v>220</v>
      </c>
      <c r="I1908">
        <f t="shared" ref="I1908" si="1978">(I1893^2+I1894^2)/I1895+4*I1893*I1895-85/6</f>
        <v>0</v>
      </c>
      <c r="L1908" s="5"/>
    </row>
    <row r="1909" spans="8:15" x14ac:dyDescent="0.35">
      <c r="H1909" s="4" t="s">
        <v>221</v>
      </c>
      <c r="I1909">
        <f t="shared" ref="I1909" si="1979">I1893^2*I1894*I1895^3+4*I1893*I1895+3552</f>
        <v>0</v>
      </c>
      <c r="L1909" s="5"/>
    </row>
    <row r="1910" spans="8:15" x14ac:dyDescent="0.35">
      <c r="H1910" s="4"/>
      <c r="L1910" s="5"/>
    </row>
    <row r="1911" spans="8:15" x14ac:dyDescent="0.35">
      <c r="H1911" s="4"/>
      <c r="I1911">
        <f t="shared" ref="I1911:I1913" si="1980">I1893</f>
        <v>-6.0300955159643808</v>
      </c>
      <c r="J1911" t="s">
        <v>16</v>
      </c>
      <c r="K1911" cm="1">
        <f t="array" ref="K1911:K1913">MMULT(I1903:K1905,I1907:I1909)</f>
        <v>0</v>
      </c>
      <c r="L1911" s="5"/>
      <c r="M1911">
        <f t="shared" ref="M1911" si="1981">I1903*I1907+J1903*I1908+K1903*I1909</f>
        <v>0</v>
      </c>
    </row>
    <row r="1912" spans="8:15" x14ac:dyDescent="0.35">
      <c r="H1912" s="4"/>
      <c r="I1912">
        <f t="shared" si="1980"/>
        <v>7.8461575132286265</v>
      </c>
      <c r="J1912" t="s">
        <v>16</v>
      </c>
      <c r="K1912">
        <v>0</v>
      </c>
      <c r="L1912" s="5"/>
      <c r="M1912">
        <f t="shared" ref="M1912" si="1982">I1904*I1907+J1904*I1908+K1904* I1909</f>
        <v>0</v>
      </c>
    </row>
    <row r="1913" spans="8:15" x14ac:dyDescent="0.35">
      <c r="H1913" s="4"/>
      <c r="I1913">
        <f t="shared" si="1980"/>
        <v>-2.3298516839062571</v>
      </c>
      <c r="J1913" t="s">
        <v>16</v>
      </c>
      <c r="K1913">
        <v>0</v>
      </c>
      <c r="L1913" s="5"/>
      <c r="M1913">
        <f t="shared" ref="M1913" si="1983">I1905*I1907+J1905*I1908+K1905*I1909</f>
        <v>0</v>
      </c>
    </row>
    <row r="1914" spans="8:15" x14ac:dyDescent="0.35">
      <c r="H1914" s="4"/>
      <c r="L1914" s="5"/>
    </row>
    <row r="1915" spans="8:15" x14ac:dyDescent="0.35">
      <c r="H1915" s="4" t="s">
        <v>99</v>
      </c>
      <c r="I1915">
        <f t="shared" ref="I1915:I1917" si="1984">I1911-K1911</f>
        <v>-6.0300955159643808</v>
      </c>
      <c r="L1915" s="5"/>
    </row>
    <row r="1916" spans="8:15" x14ac:dyDescent="0.35">
      <c r="H1916" s="4" t="s">
        <v>100</v>
      </c>
      <c r="I1916">
        <f t="shared" si="1984"/>
        <v>7.8461575132286265</v>
      </c>
      <c r="L1916" s="5"/>
    </row>
    <row r="1917" spans="8:15" x14ac:dyDescent="0.35">
      <c r="H1917" s="4" t="s">
        <v>101</v>
      </c>
      <c r="I1917">
        <f t="shared" si="1984"/>
        <v>-2.3298516839062571</v>
      </c>
      <c r="L1917" s="5"/>
    </row>
    <row r="1918" spans="8:15" x14ac:dyDescent="0.35">
      <c r="H1918" s="4"/>
      <c r="L1918" s="5"/>
    </row>
    <row r="1919" spans="8:15" x14ac:dyDescent="0.35">
      <c r="H1919" s="4" t="s">
        <v>22</v>
      </c>
      <c r="I1919">
        <f t="shared" ref="I1919:I1921" si="1985">ABS(I1915-I1893)</f>
        <v>0</v>
      </c>
      <c r="L1919" s="5"/>
    </row>
    <row r="1920" spans="8:15" x14ac:dyDescent="0.35">
      <c r="H1920" s="4" t="s">
        <v>24</v>
      </c>
      <c r="I1920">
        <f t="shared" si="1985"/>
        <v>0</v>
      </c>
      <c r="L1920" s="5"/>
    </row>
    <row r="1921" spans="8:15" x14ac:dyDescent="0.35">
      <c r="H1921" s="7" t="s">
        <v>103</v>
      </c>
      <c r="I1921">
        <f t="shared" si="1985"/>
        <v>0</v>
      </c>
      <c r="J1921" s="8" t="s">
        <v>25</v>
      </c>
      <c r="K1921" s="8"/>
      <c r="L1921" s="9">
        <f t="shared" ref="L1921" si="1986">MAX(I1919:I1921)</f>
        <v>0</v>
      </c>
      <c r="M1921" t="str">
        <f t="shared" ref="M1921" si="1987">IF(L1921&gt;$G$6, "Continúa iterando","Listo. Aquí está la solución")</f>
        <v>Listo. Aquí está la solución</v>
      </c>
    </row>
    <row r="1923" spans="8:15" x14ac:dyDescent="0.35">
      <c r="H1923" s="1"/>
      <c r="I1923" s="2" t="s">
        <v>0</v>
      </c>
      <c r="J1923" s="2">
        <f t="shared" ref="J1923" si="1988">J1892+1</f>
        <v>63</v>
      </c>
      <c r="K1923" s="2"/>
      <c r="L1923" s="3"/>
    </row>
    <row r="1924" spans="8:15" x14ac:dyDescent="0.35">
      <c r="H1924" s="4" t="s">
        <v>1</v>
      </c>
      <c r="I1924">
        <f t="shared" ref="I1924:I1926" si="1989">I1915</f>
        <v>-6.0300955159643808</v>
      </c>
      <c r="L1924" s="5"/>
    </row>
    <row r="1925" spans="8:15" x14ac:dyDescent="0.35">
      <c r="H1925" s="4" t="s">
        <v>93</v>
      </c>
      <c r="I1925">
        <f t="shared" si="1989"/>
        <v>7.8461575132286265</v>
      </c>
      <c r="L1925" s="5"/>
    </row>
    <row r="1926" spans="8:15" x14ac:dyDescent="0.35">
      <c r="H1926" s="4" t="s">
        <v>2</v>
      </c>
      <c r="I1926">
        <f t="shared" si="1989"/>
        <v>-2.3298516839062571</v>
      </c>
      <c r="L1926" s="5"/>
    </row>
    <row r="1927" spans="8:15" x14ac:dyDescent="0.35">
      <c r="H1927" s="4"/>
      <c r="L1927" s="5"/>
    </row>
    <row r="1928" spans="8:15" x14ac:dyDescent="0.35">
      <c r="H1928" s="4"/>
      <c r="I1928">
        <f t="shared" ref="I1928" si="1990">1/I1924</f>
        <v>-0.16583485242523097</v>
      </c>
      <c r="J1928">
        <f t="shared" ref="J1928" si="1991">3/I1925-I1926^2</f>
        <v>-5.0458561065254317</v>
      </c>
      <c r="K1928">
        <f t="shared" ref="K1928" si="1992">-2*I1925*I1926</f>
        <v>36.56076658877889</v>
      </c>
      <c r="L1928" s="5"/>
    </row>
    <row r="1929" spans="8:15" x14ac:dyDescent="0.35">
      <c r="H1929" s="4" t="s">
        <v>26</v>
      </c>
      <c r="I1929">
        <f t="shared" ref="I1929" si="1993">(2*I1924/I1926)+4*I1926</f>
        <v>-4.1430295802738764</v>
      </c>
      <c r="J1929">
        <f t="shared" ref="J1929" si="1994">(2*I1925/I1926)</f>
        <v>-6.7353278901201685</v>
      </c>
      <c r="K1929">
        <f t="shared" ref="K1929" si="1995">-(I1925^2+I1924^2)/I1926^2+4*I1924</f>
        <v>-42.160262624325497</v>
      </c>
      <c r="L1929" s="5"/>
    </row>
    <row r="1930" spans="8:15" x14ac:dyDescent="0.35">
      <c r="H1930" s="4"/>
      <c r="I1930">
        <f t="shared" ref="I1930" si="1996">2*I1924*I1925*I1926^3+4*I1926</f>
        <v>1187.4101983644657</v>
      </c>
      <c r="J1930">
        <f t="shared" ref="J1930" si="1997">I1924^2*I1926^3</f>
        <v>-459.86801905066505</v>
      </c>
      <c r="K1930">
        <f t="shared" ref="K1930" si="1998">3*I1924^2*I1925*I1926^2+4*I1924</f>
        <v>4621.9224596655295</v>
      </c>
      <c r="L1930" s="5"/>
    </row>
    <row r="1931" spans="8:15" x14ac:dyDescent="0.35">
      <c r="H1931" s="4"/>
      <c r="L1931" s="5"/>
    </row>
    <row r="1932" spans="8:15" x14ac:dyDescent="0.35">
      <c r="H1932" s="4" t="s">
        <v>6</v>
      </c>
      <c r="I1932">
        <f t="shared" ref="I1932" si="1999">(I1928*J1929*K1930+I1929*J1930*K1928+J1928*K1929*I1930)-(I1930*J1929*K1928+J1930*K1929*I1928+K1930*I1929*J1928)</f>
        <v>526414.62070310838</v>
      </c>
      <c r="J1932" t="str">
        <f t="shared" ref="J1932" si="2000">IF(I1932&lt;&gt;0,"Continuar", "Agregar otros valores")</f>
        <v>Continuar</v>
      </c>
      <c r="L1932" s="5"/>
    </row>
    <row r="1933" spans="8:15" x14ac:dyDescent="0.35">
      <c r="H1933" s="4"/>
      <c r="L1933" s="5"/>
    </row>
    <row r="1934" spans="8:15" x14ac:dyDescent="0.35">
      <c r="H1934" s="4"/>
      <c r="I1934" cm="1">
        <f t="array" ref="I1934:K1936">MINVERSE(I1928:K1930)</f>
        <v>-9.5966786858593264E-2</v>
      </c>
      <c r="J1934">
        <v>1.2363692239668139E-2</v>
      </c>
      <c r="K1934">
        <v>8.7190467637886151E-4</v>
      </c>
      <c r="L1934" s="5"/>
      <c r="M1934">
        <f t="shared" ref="M1934" si="2001">(J1929*K1930-J1930*K1929)/I1932</f>
        <v>-9.596678685859325E-2</v>
      </c>
      <c r="N1934">
        <f t="shared" ref="N1934" si="2002">(J1928*K1930-J1930*K1928)/I1932</f>
        <v>-1.2363692239668137E-2</v>
      </c>
      <c r="O1934">
        <f t="shared" ref="O1934" si="2003">(J1928*K1929-J1929*K1928)/I1932</f>
        <v>8.7190467637886151E-4</v>
      </c>
    </row>
    <row r="1935" spans="8:15" x14ac:dyDescent="0.35">
      <c r="H1935" s="4" t="s">
        <v>9</v>
      </c>
      <c r="I1935">
        <v>-5.87232252334349E-2</v>
      </c>
      <c r="J1935">
        <v>-8.3924536285770956E-2</v>
      </c>
      <c r="K1935">
        <v>-3.0102503265137386E-4</v>
      </c>
      <c r="L1935" s="5"/>
      <c r="M1935">
        <f t="shared" ref="M1935" si="2004">(I1929*K1930-K1929*I1930)/I1932</f>
        <v>5.8723225233434879E-2</v>
      </c>
      <c r="N1935">
        <f t="shared" ref="N1935" si="2005">(I1928*K1930-I1930*K1928)/I1932</f>
        <v>-8.3924536285770943E-2</v>
      </c>
      <c r="O1935">
        <f t="shared" ref="O1935" si="2006">(I1928*K1929-I1929*K1928)/I1932</f>
        <v>3.010250326513738E-4</v>
      </c>
    </row>
    <row r="1936" spans="8:15" x14ac:dyDescent="0.35">
      <c r="H1936" s="4"/>
      <c r="I1936">
        <v>1.8811870800205702E-2</v>
      </c>
      <c r="J1936">
        <v>-1.1526585521765763E-2</v>
      </c>
      <c r="K1936">
        <v>-3.7590481385218048E-5</v>
      </c>
      <c r="L1936" s="5"/>
      <c r="M1936">
        <f t="shared" ref="M1936" si="2007">(I1929*J1930-I1930*J1929)/I1932</f>
        <v>1.8811870800205698E-2</v>
      </c>
      <c r="N1936">
        <f t="shared" ref="N1936" si="2008">(I1928*J1930-I1930*J1928)/I1932</f>
        <v>1.1526585521765761E-2</v>
      </c>
      <c r="O1936">
        <f t="shared" ref="O1936" si="2009">(I1928*J1929-I1929*J1928)/I1932</f>
        <v>-3.7590481385218048E-5</v>
      </c>
    </row>
    <row r="1937" spans="8:13" x14ac:dyDescent="0.35">
      <c r="H1937" s="4"/>
      <c r="L1937" s="5"/>
    </row>
    <row r="1938" spans="8:13" x14ac:dyDescent="0.35">
      <c r="H1938" s="4" t="s">
        <v>222</v>
      </c>
      <c r="I1938">
        <f t="shared" ref="I1938" si="2010">LN(ABS(2*I1924*I1925^3))-I1925*(I1926^2)+33.9206</f>
        <v>0</v>
      </c>
      <c r="L1938" s="5"/>
    </row>
    <row r="1939" spans="8:13" x14ac:dyDescent="0.35">
      <c r="H1939" s="4" t="s">
        <v>223</v>
      </c>
      <c r="I1939">
        <f t="shared" ref="I1939" si="2011">(I1924^2+I1925^2)/I1926+4*I1924*I1926-85/6</f>
        <v>0</v>
      </c>
      <c r="L1939" s="5"/>
    </row>
    <row r="1940" spans="8:13" x14ac:dyDescent="0.35">
      <c r="H1940" s="4" t="s">
        <v>224</v>
      </c>
      <c r="I1940">
        <f t="shared" ref="I1940" si="2012">I1924^2*I1925*I1926^3+4*I1924*I1926+3552</f>
        <v>0</v>
      </c>
      <c r="L1940" s="5"/>
    </row>
    <row r="1941" spans="8:13" x14ac:dyDescent="0.35">
      <c r="H1941" s="4"/>
      <c r="L1941" s="5"/>
    </row>
    <row r="1942" spans="8:13" x14ac:dyDescent="0.35">
      <c r="H1942" s="4"/>
      <c r="I1942">
        <f t="shared" ref="I1942:I1944" si="2013">I1924</f>
        <v>-6.0300955159643808</v>
      </c>
      <c r="J1942" t="s">
        <v>16</v>
      </c>
      <c r="K1942" cm="1">
        <f t="array" ref="K1942:K1944">MMULT(I1934:K1936,I1938:I1940)</f>
        <v>0</v>
      </c>
      <c r="L1942" s="5"/>
      <c r="M1942">
        <f t="shared" ref="M1942" si="2014">I1934*I1938+J1934*I1939+K1934*I1940</f>
        <v>0</v>
      </c>
    </row>
    <row r="1943" spans="8:13" x14ac:dyDescent="0.35">
      <c r="H1943" s="4"/>
      <c r="I1943">
        <f t="shared" si="2013"/>
        <v>7.8461575132286265</v>
      </c>
      <c r="J1943" t="s">
        <v>16</v>
      </c>
      <c r="K1943">
        <v>0</v>
      </c>
      <c r="L1943" s="5"/>
      <c r="M1943">
        <f t="shared" ref="M1943" si="2015">I1935*I1938+J1935*I1939+K1935* I1940</f>
        <v>0</v>
      </c>
    </row>
    <row r="1944" spans="8:13" x14ac:dyDescent="0.35">
      <c r="H1944" s="4"/>
      <c r="I1944">
        <f t="shared" si="2013"/>
        <v>-2.3298516839062571</v>
      </c>
      <c r="J1944" t="s">
        <v>16</v>
      </c>
      <c r="K1944">
        <v>0</v>
      </c>
      <c r="L1944" s="5"/>
      <c r="M1944">
        <f t="shared" ref="M1944" si="2016">I1936*I1938+J1936*I1939+K1936*I1940</f>
        <v>0</v>
      </c>
    </row>
    <row r="1945" spans="8:13" x14ac:dyDescent="0.35">
      <c r="H1945" s="4"/>
      <c r="L1945" s="5"/>
    </row>
    <row r="1946" spans="8:13" x14ac:dyDescent="0.35">
      <c r="H1946" s="4" t="s">
        <v>99</v>
      </c>
      <c r="I1946">
        <f t="shared" ref="I1946:I1948" si="2017">I1942-K1942</f>
        <v>-6.0300955159643808</v>
      </c>
      <c r="L1946" s="5"/>
    </row>
    <row r="1947" spans="8:13" x14ac:dyDescent="0.35">
      <c r="H1947" s="4" t="s">
        <v>100</v>
      </c>
      <c r="I1947">
        <f t="shared" si="2017"/>
        <v>7.8461575132286265</v>
      </c>
      <c r="L1947" s="5"/>
    </row>
    <row r="1948" spans="8:13" x14ac:dyDescent="0.35">
      <c r="H1948" s="4" t="s">
        <v>101</v>
      </c>
      <c r="I1948">
        <f t="shared" si="2017"/>
        <v>-2.3298516839062571</v>
      </c>
      <c r="L1948" s="5"/>
    </row>
    <row r="1949" spans="8:13" x14ac:dyDescent="0.35">
      <c r="H1949" s="4"/>
      <c r="L1949" s="5"/>
    </row>
    <row r="1950" spans="8:13" x14ac:dyDescent="0.35">
      <c r="H1950" s="4" t="s">
        <v>22</v>
      </c>
      <c r="I1950">
        <f t="shared" ref="I1950:I1952" si="2018">ABS(I1946-I1924)</f>
        <v>0</v>
      </c>
      <c r="L1950" s="5"/>
    </row>
    <row r="1951" spans="8:13" x14ac:dyDescent="0.35">
      <c r="H1951" s="4" t="s">
        <v>24</v>
      </c>
      <c r="I1951">
        <f t="shared" si="2018"/>
        <v>0</v>
      </c>
      <c r="L1951" s="5"/>
    </row>
    <row r="1952" spans="8:13" x14ac:dyDescent="0.35">
      <c r="H1952" s="7" t="s">
        <v>103</v>
      </c>
      <c r="I1952">
        <f t="shared" si="2018"/>
        <v>0</v>
      </c>
      <c r="J1952" s="8" t="s">
        <v>25</v>
      </c>
      <c r="K1952" s="8"/>
      <c r="L1952" s="9">
        <f t="shared" ref="L1952" si="2019">MAX(I1950:I1952)</f>
        <v>0</v>
      </c>
      <c r="M1952" t="str">
        <f t="shared" ref="M1952" si="2020">IF(L1952&gt;$G$6, "Continúa iterando","Listo. Aquí está la solución")</f>
        <v>Listo. Aquí está la solución</v>
      </c>
    </row>
    <row r="1954" spans="8:15" x14ac:dyDescent="0.35">
      <c r="H1954" s="1"/>
      <c r="I1954" s="2" t="s">
        <v>0</v>
      </c>
      <c r="J1954" s="2">
        <f t="shared" ref="J1954" si="2021">J1923+1</f>
        <v>64</v>
      </c>
      <c r="K1954" s="2"/>
      <c r="L1954" s="3"/>
    </row>
    <row r="1955" spans="8:15" x14ac:dyDescent="0.35">
      <c r="H1955" s="4" t="s">
        <v>1</v>
      </c>
      <c r="I1955">
        <f t="shared" ref="I1955:I1957" si="2022">I1946</f>
        <v>-6.0300955159643808</v>
      </c>
      <c r="L1955" s="5"/>
    </row>
    <row r="1956" spans="8:15" x14ac:dyDescent="0.35">
      <c r="H1956" s="4" t="s">
        <v>93</v>
      </c>
      <c r="I1956">
        <f t="shared" si="2022"/>
        <v>7.8461575132286265</v>
      </c>
      <c r="L1956" s="5"/>
    </row>
    <row r="1957" spans="8:15" x14ac:dyDescent="0.35">
      <c r="H1957" s="4" t="s">
        <v>2</v>
      </c>
      <c r="I1957">
        <f t="shared" si="2022"/>
        <v>-2.3298516839062571</v>
      </c>
      <c r="L1957" s="5"/>
    </row>
    <row r="1958" spans="8:15" x14ac:dyDescent="0.35">
      <c r="H1958" s="4"/>
      <c r="L1958" s="5"/>
    </row>
    <row r="1959" spans="8:15" x14ac:dyDescent="0.35">
      <c r="H1959" s="4"/>
      <c r="I1959">
        <f t="shared" ref="I1959" si="2023">1/I1955</f>
        <v>-0.16583485242523097</v>
      </c>
      <c r="J1959">
        <f t="shared" ref="J1959" si="2024">3/I1956-I1957^2</f>
        <v>-5.0458561065254317</v>
      </c>
      <c r="K1959">
        <f t="shared" ref="K1959" si="2025">-2*I1956*I1957</f>
        <v>36.56076658877889</v>
      </c>
      <c r="L1959" s="5"/>
    </row>
    <row r="1960" spans="8:15" x14ac:dyDescent="0.35">
      <c r="H1960" s="4" t="s">
        <v>26</v>
      </c>
      <c r="I1960">
        <f t="shared" ref="I1960" si="2026">(2*I1955/I1957)+4*I1957</f>
        <v>-4.1430295802738764</v>
      </c>
      <c r="J1960">
        <f t="shared" ref="J1960" si="2027">(2*I1956/I1957)</f>
        <v>-6.7353278901201685</v>
      </c>
      <c r="K1960">
        <f t="shared" ref="K1960" si="2028">-(I1956^2+I1955^2)/I1957^2+4*I1955</f>
        <v>-42.160262624325497</v>
      </c>
      <c r="L1960" s="5"/>
    </row>
    <row r="1961" spans="8:15" x14ac:dyDescent="0.35">
      <c r="H1961" s="4"/>
      <c r="I1961">
        <f t="shared" ref="I1961" si="2029">2*I1955*I1956*I1957^3+4*I1957</f>
        <v>1187.4101983644657</v>
      </c>
      <c r="J1961">
        <f t="shared" ref="J1961" si="2030">I1955^2*I1957^3</f>
        <v>-459.86801905066505</v>
      </c>
      <c r="K1961">
        <f t="shared" ref="K1961" si="2031">3*I1955^2*I1956*I1957^2+4*I1955</f>
        <v>4621.9224596655295</v>
      </c>
      <c r="L1961" s="5"/>
    </row>
    <row r="1962" spans="8:15" x14ac:dyDescent="0.35">
      <c r="H1962" s="4"/>
      <c r="L1962" s="5"/>
    </row>
    <row r="1963" spans="8:15" x14ac:dyDescent="0.35">
      <c r="H1963" s="4" t="s">
        <v>6</v>
      </c>
      <c r="I1963">
        <f t="shared" ref="I1963" si="2032">(I1959*J1960*K1961+I1960*J1961*K1959+J1959*K1960*I1961)-(I1961*J1960*K1959+J1961*K1960*I1959+K1961*I1960*J1959)</f>
        <v>526414.62070310838</v>
      </c>
      <c r="J1963" t="str">
        <f t="shared" ref="J1963" si="2033">IF(I1963&lt;&gt;0,"Continuar", "Agregar otros valores")</f>
        <v>Continuar</v>
      </c>
      <c r="L1963" s="5"/>
    </row>
    <row r="1964" spans="8:15" x14ac:dyDescent="0.35">
      <c r="H1964" s="4"/>
      <c r="L1964" s="5"/>
    </row>
    <row r="1965" spans="8:15" x14ac:dyDescent="0.35">
      <c r="H1965" s="4"/>
      <c r="I1965" cm="1">
        <f t="array" ref="I1965:K1967">MINVERSE(I1959:K1961)</f>
        <v>-9.5966786858593264E-2</v>
      </c>
      <c r="J1965">
        <v>1.2363692239668139E-2</v>
      </c>
      <c r="K1965">
        <v>8.7190467637886151E-4</v>
      </c>
      <c r="L1965" s="5"/>
      <c r="M1965">
        <f t="shared" ref="M1965" si="2034">(J1960*K1961-J1961*K1960)/I1963</f>
        <v>-9.596678685859325E-2</v>
      </c>
      <c r="N1965">
        <f t="shared" ref="N1965" si="2035">(J1959*K1961-J1961*K1959)/I1963</f>
        <v>-1.2363692239668137E-2</v>
      </c>
      <c r="O1965">
        <f t="shared" ref="O1965" si="2036">(J1959*K1960-J1960*K1959)/I1963</f>
        <v>8.7190467637886151E-4</v>
      </c>
    </row>
    <row r="1966" spans="8:15" x14ac:dyDescent="0.35">
      <c r="H1966" s="4" t="s">
        <v>9</v>
      </c>
      <c r="I1966">
        <v>-5.87232252334349E-2</v>
      </c>
      <c r="J1966">
        <v>-8.3924536285770956E-2</v>
      </c>
      <c r="K1966">
        <v>-3.0102503265137386E-4</v>
      </c>
      <c r="L1966" s="5"/>
      <c r="M1966">
        <f t="shared" ref="M1966" si="2037">(I1960*K1961-K1960*I1961)/I1963</f>
        <v>5.8723225233434879E-2</v>
      </c>
      <c r="N1966">
        <f t="shared" ref="N1966" si="2038">(I1959*K1961-I1961*K1959)/I1963</f>
        <v>-8.3924536285770943E-2</v>
      </c>
      <c r="O1966">
        <f t="shared" ref="O1966" si="2039">(I1959*K1960-I1960*K1959)/I1963</f>
        <v>3.010250326513738E-4</v>
      </c>
    </row>
    <row r="1967" spans="8:15" x14ac:dyDescent="0.35">
      <c r="H1967" s="4"/>
      <c r="I1967">
        <v>1.8811870800205702E-2</v>
      </c>
      <c r="J1967">
        <v>-1.1526585521765763E-2</v>
      </c>
      <c r="K1967">
        <v>-3.7590481385218048E-5</v>
      </c>
      <c r="L1967" s="5"/>
      <c r="M1967">
        <f t="shared" ref="M1967" si="2040">(I1960*J1961-I1961*J1960)/I1963</f>
        <v>1.8811870800205698E-2</v>
      </c>
      <c r="N1967">
        <f t="shared" ref="N1967" si="2041">(I1959*J1961-I1961*J1959)/I1963</f>
        <v>1.1526585521765761E-2</v>
      </c>
      <c r="O1967">
        <f t="shared" ref="O1967" si="2042">(I1959*J1960-I1960*J1959)/I1963</f>
        <v>-3.7590481385218048E-5</v>
      </c>
    </row>
    <row r="1968" spans="8:15" x14ac:dyDescent="0.35">
      <c r="H1968" s="4"/>
      <c r="L1968" s="5"/>
    </row>
    <row r="1969" spans="8:13" x14ac:dyDescent="0.35">
      <c r="H1969" s="4" t="s">
        <v>225</v>
      </c>
      <c r="I1969">
        <f t="shared" ref="I1969" si="2043">LN(ABS(2*I1955*I1956^3))-I1956*(I1957^2)+33.9206</f>
        <v>0</v>
      </c>
      <c r="L1969" s="5"/>
    </row>
    <row r="1970" spans="8:13" x14ac:dyDescent="0.35">
      <c r="H1970" s="4" t="s">
        <v>226</v>
      </c>
      <c r="I1970">
        <f t="shared" ref="I1970" si="2044">(I1955^2+I1956^2)/I1957+4*I1955*I1957-85/6</f>
        <v>0</v>
      </c>
      <c r="L1970" s="5"/>
    </row>
    <row r="1971" spans="8:13" x14ac:dyDescent="0.35">
      <c r="H1971" s="4" t="s">
        <v>227</v>
      </c>
      <c r="I1971">
        <f t="shared" ref="I1971" si="2045">I1955^2*I1956*I1957^3+4*I1955*I1957+3552</f>
        <v>0</v>
      </c>
      <c r="L1971" s="5"/>
    </row>
    <row r="1972" spans="8:13" x14ac:dyDescent="0.35">
      <c r="H1972" s="4"/>
      <c r="L1972" s="5"/>
    </row>
    <row r="1973" spans="8:13" x14ac:dyDescent="0.35">
      <c r="H1973" s="4"/>
      <c r="I1973">
        <f t="shared" ref="I1973:I1975" si="2046">I1955</f>
        <v>-6.0300955159643808</v>
      </c>
      <c r="J1973" t="s">
        <v>16</v>
      </c>
      <c r="K1973" cm="1">
        <f t="array" ref="K1973:K1975">MMULT(I1965:K1967,I1969:I1971)</f>
        <v>0</v>
      </c>
      <c r="L1973" s="5"/>
      <c r="M1973">
        <f t="shared" ref="M1973" si="2047">I1965*I1969+J1965*I1970+K1965*I1971</f>
        <v>0</v>
      </c>
    </row>
    <row r="1974" spans="8:13" x14ac:dyDescent="0.35">
      <c r="H1974" s="4"/>
      <c r="I1974">
        <f t="shared" si="2046"/>
        <v>7.8461575132286265</v>
      </c>
      <c r="J1974" t="s">
        <v>16</v>
      </c>
      <c r="K1974">
        <v>0</v>
      </c>
      <c r="L1974" s="5"/>
      <c r="M1974">
        <f t="shared" ref="M1974" si="2048">I1966*I1969+J1966*I1970+K1966* I1971</f>
        <v>0</v>
      </c>
    </row>
    <row r="1975" spans="8:13" x14ac:dyDescent="0.35">
      <c r="H1975" s="4"/>
      <c r="I1975">
        <f t="shared" si="2046"/>
        <v>-2.3298516839062571</v>
      </c>
      <c r="J1975" t="s">
        <v>16</v>
      </c>
      <c r="K1975">
        <v>0</v>
      </c>
      <c r="L1975" s="5"/>
      <c r="M1975">
        <f t="shared" ref="M1975" si="2049">I1967*I1969+J1967*I1970+K1967*I1971</f>
        <v>0</v>
      </c>
    </row>
    <row r="1976" spans="8:13" x14ac:dyDescent="0.35">
      <c r="H1976" s="4"/>
      <c r="L1976" s="5"/>
    </row>
    <row r="1977" spans="8:13" x14ac:dyDescent="0.35">
      <c r="H1977" s="4" t="s">
        <v>99</v>
      </c>
      <c r="I1977">
        <f t="shared" ref="I1977:I1979" si="2050">I1973-K1973</f>
        <v>-6.0300955159643808</v>
      </c>
      <c r="L1977" s="5"/>
    </row>
    <row r="1978" spans="8:13" x14ac:dyDescent="0.35">
      <c r="H1978" s="4" t="s">
        <v>100</v>
      </c>
      <c r="I1978">
        <f t="shared" si="2050"/>
        <v>7.8461575132286265</v>
      </c>
      <c r="L1978" s="5"/>
    </row>
    <row r="1979" spans="8:13" x14ac:dyDescent="0.35">
      <c r="H1979" s="4" t="s">
        <v>101</v>
      </c>
      <c r="I1979">
        <f t="shared" si="2050"/>
        <v>-2.3298516839062571</v>
      </c>
      <c r="L1979" s="5"/>
    </row>
    <row r="1980" spans="8:13" x14ac:dyDescent="0.35">
      <c r="H1980" s="4"/>
      <c r="L1980" s="5"/>
    </row>
    <row r="1981" spans="8:13" x14ac:dyDescent="0.35">
      <c r="H1981" s="4" t="s">
        <v>22</v>
      </c>
      <c r="I1981">
        <f t="shared" ref="I1981:I1983" si="2051">ABS(I1977-I1955)</f>
        <v>0</v>
      </c>
      <c r="L1981" s="5"/>
    </row>
    <row r="1982" spans="8:13" x14ac:dyDescent="0.35">
      <c r="H1982" s="4" t="s">
        <v>24</v>
      </c>
      <c r="I1982">
        <f t="shared" si="2051"/>
        <v>0</v>
      </c>
      <c r="L1982" s="5"/>
    </row>
    <row r="1983" spans="8:13" x14ac:dyDescent="0.35">
      <c r="H1983" s="7" t="s">
        <v>103</v>
      </c>
      <c r="I1983">
        <f t="shared" si="2051"/>
        <v>0</v>
      </c>
      <c r="J1983" s="8" t="s">
        <v>25</v>
      </c>
      <c r="K1983" s="8"/>
      <c r="L1983" s="9">
        <f t="shared" ref="L1983" si="2052">MAX(I1981:I1983)</f>
        <v>0</v>
      </c>
      <c r="M1983" t="str">
        <f t="shared" ref="M1983" si="2053">IF(L1983&gt;$G$6, "Continúa iterando","Listo. Aquí está la solución")</f>
        <v>Listo. Aquí está la solución</v>
      </c>
    </row>
    <row r="1985" spans="8:15" x14ac:dyDescent="0.35">
      <c r="H1985" s="1"/>
      <c r="I1985" s="2" t="s">
        <v>0</v>
      </c>
      <c r="J1985" s="2">
        <f t="shared" ref="J1985" si="2054">J1954+1</f>
        <v>65</v>
      </c>
      <c r="K1985" s="2"/>
      <c r="L1985" s="3"/>
    </row>
    <row r="1986" spans="8:15" x14ac:dyDescent="0.35">
      <c r="H1986" s="4" t="s">
        <v>1</v>
      </c>
      <c r="I1986">
        <f t="shared" ref="I1986:I1988" si="2055">I1977</f>
        <v>-6.0300955159643808</v>
      </c>
      <c r="L1986" s="5"/>
    </row>
    <row r="1987" spans="8:15" x14ac:dyDescent="0.35">
      <c r="H1987" s="4" t="s">
        <v>93</v>
      </c>
      <c r="I1987">
        <f t="shared" si="2055"/>
        <v>7.8461575132286265</v>
      </c>
      <c r="L1987" s="5"/>
    </row>
    <row r="1988" spans="8:15" x14ac:dyDescent="0.35">
      <c r="H1988" s="4" t="s">
        <v>2</v>
      </c>
      <c r="I1988">
        <f t="shared" si="2055"/>
        <v>-2.3298516839062571</v>
      </c>
      <c r="L1988" s="5"/>
    </row>
    <row r="1989" spans="8:15" x14ac:dyDescent="0.35">
      <c r="H1989" s="4"/>
      <c r="L1989" s="5"/>
    </row>
    <row r="1990" spans="8:15" x14ac:dyDescent="0.35">
      <c r="H1990" s="4"/>
      <c r="I1990">
        <f t="shared" ref="I1990" si="2056">1/I1986</f>
        <v>-0.16583485242523097</v>
      </c>
      <c r="J1990">
        <f t="shared" ref="J1990" si="2057">3/I1987-I1988^2</f>
        <v>-5.0458561065254317</v>
      </c>
      <c r="K1990">
        <f t="shared" ref="K1990" si="2058">-2*I1987*I1988</f>
        <v>36.56076658877889</v>
      </c>
      <c r="L1990" s="5"/>
    </row>
    <row r="1991" spans="8:15" x14ac:dyDescent="0.35">
      <c r="H1991" s="4" t="s">
        <v>26</v>
      </c>
      <c r="I1991">
        <f t="shared" ref="I1991" si="2059">(2*I1986/I1988)+4*I1988</f>
        <v>-4.1430295802738764</v>
      </c>
      <c r="J1991">
        <f t="shared" ref="J1991" si="2060">(2*I1987/I1988)</f>
        <v>-6.7353278901201685</v>
      </c>
      <c r="K1991">
        <f t="shared" ref="K1991" si="2061">-(I1987^2+I1986^2)/I1988^2+4*I1986</f>
        <v>-42.160262624325497</v>
      </c>
      <c r="L1991" s="5"/>
    </row>
    <row r="1992" spans="8:15" x14ac:dyDescent="0.35">
      <c r="H1992" s="4"/>
      <c r="I1992">
        <f t="shared" ref="I1992" si="2062">2*I1986*I1987*I1988^3+4*I1988</f>
        <v>1187.4101983644657</v>
      </c>
      <c r="J1992">
        <f t="shared" ref="J1992" si="2063">I1986^2*I1988^3</f>
        <v>-459.86801905066505</v>
      </c>
      <c r="K1992">
        <f t="shared" ref="K1992" si="2064">3*I1986^2*I1987*I1988^2+4*I1986</f>
        <v>4621.9224596655295</v>
      </c>
      <c r="L1992" s="5"/>
    </row>
    <row r="1993" spans="8:15" x14ac:dyDescent="0.35">
      <c r="H1993" s="4"/>
      <c r="L1993" s="5"/>
    </row>
    <row r="1994" spans="8:15" x14ac:dyDescent="0.35">
      <c r="H1994" s="4" t="s">
        <v>6</v>
      </c>
      <c r="I1994">
        <f t="shared" ref="I1994" si="2065">(I1990*J1991*K1992+I1991*J1992*K1990+J1990*K1991*I1992)-(I1992*J1991*K1990+J1992*K1991*I1990+K1992*I1991*J1990)</f>
        <v>526414.62070310838</v>
      </c>
      <c r="J1994" t="str">
        <f t="shared" ref="J1994" si="2066">IF(I1994&lt;&gt;0,"Continuar", "Agregar otros valores")</f>
        <v>Continuar</v>
      </c>
      <c r="L1994" s="5"/>
    </row>
    <row r="1995" spans="8:15" x14ac:dyDescent="0.35">
      <c r="H1995" s="4"/>
      <c r="L1995" s="5"/>
    </row>
    <row r="1996" spans="8:15" x14ac:dyDescent="0.35">
      <c r="H1996" s="4"/>
      <c r="I1996" cm="1">
        <f t="array" ref="I1996:K1998">MINVERSE(I1990:K1992)</f>
        <v>-9.5966786858593264E-2</v>
      </c>
      <c r="J1996">
        <v>1.2363692239668139E-2</v>
      </c>
      <c r="K1996">
        <v>8.7190467637886151E-4</v>
      </c>
      <c r="L1996" s="5"/>
      <c r="M1996">
        <f t="shared" ref="M1996" si="2067">(J1991*K1992-J1992*K1991)/I1994</f>
        <v>-9.596678685859325E-2</v>
      </c>
      <c r="N1996">
        <f t="shared" ref="N1996" si="2068">(J1990*K1992-J1992*K1990)/I1994</f>
        <v>-1.2363692239668137E-2</v>
      </c>
      <c r="O1996">
        <f t="shared" ref="O1996" si="2069">(J1990*K1991-J1991*K1990)/I1994</f>
        <v>8.7190467637886151E-4</v>
      </c>
    </row>
    <row r="1997" spans="8:15" x14ac:dyDescent="0.35">
      <c r="H1997" s="4" t="s">
        <v>9</v>
      </c>
      <c r="I1997">
        <v>-5.87232252334349E-2</v>
      </c>
      <c r="J1997">
        <v>-8.3924536285770956E-2</v>
      </c>
      <c r="K1997">
        <v>-3.0102503265137386E-4</v>
      </c>
      <c r="L1997" s="5"/>
      <c r="M1997">
        <f t="shared" ref="M1997" si="2070">(I1991*K1992-K1991*I1992)/I1994</f>
        <v>5.8723225233434879E-2</v>
      </c>
      <c r="N1997">
        <f t="shared" ref="N1997" si="2071">(I1990*K1992-I1992*K1990)/I1994</f>
        <v>-8.3924536285770943E-2</v>
      </c>
      <c r="O1997">
        <f t="shared" ref="O1997" si="2072">(I1990*K1991-I1991*K1990)/I1994</f>
        <v>3.010250326513738E-4</v>
      </c>
    </row>
    <row r="1998" spans="8:15" x14ac:dyDescent="0.35">
      <c r="H1998" s="4"/>
      <c r="I1998">
        <v>1.8811870800205702E-2</v>
      </c>
      <c r="J1998">
        <v>-1.1526585521765763E-2</v>
      </c>
      <c r="K1998">
        <v>-3.7590481385218048E-5</v>
      </c>
      <c r="L1998" s="5"/>
      <c r="M1998">
        <f t="shared" ref="M1998" si="2073">(I1991*J1992-I1992*J1991)/I1994</f>
        <v>1.8811870800205698E-2</v>
      </c>
      <c r="N1998">
        <f t="shared" ref="N1998" si="2074">(I1990*J1992-I1992*J1990)/I1994</f>
        <v>1.1526585521765761E-2</v>
      </c>
      <c r="O1998">
        <f t="shared" ref="O1998" si="2075">(I1990*J1991-I1991*J1990)/I1994</f>
        <v>-3.7590481385218048E-5</v>
      </c>
    </row>
    <row r="1999" spans="8:15" x14ac:dyDescent="0.35">
      <c r="H1999" s="4"/>
      <c r="L1999" s="5"/>
    </row>
    <row r="2000" spans="8:15" x14ac:dyDescent="0.35">
      <c r="H2000" s="4" t="s">
        <v>228</v>
      </c>
      <c r="I2000">
        <f t="shared" ref="I2000" si="2076">LN(ABS(2*I1986*I1987^3))-I1987*(I1988^2)+33.9206</f>
        <v>0</v>
      </c>
      <c r="L2000" s="5"/>
    </row>
    <row r="2001" spans="8:13" x14ac:dyDescent="0.35">
      <c r="H2001" s="4" t="s">
        <v>229</v>
      </c>
      <c r="I2001">
        <f t="shared" ref="I2001" si="2077">(I1986^2+I1987^2)/I1988+4*I1986*I1988-85/6</f>
        <v>0</v>
      </c>
      <c r="L2001" s="5"/>
    </row>
    <row r="2002" spans="8:13" x14ac:dyDescent="0.35">
      <c r="H2002" s="4" t="s">
        <v>230</v>
      </c>
      <c r="I2002">
        <f t="shared" ref="I2002" si="2078">I1986^2*I1987*I1988^3+4*I1986*I1988+3552</f>
        <v>0</v>
      </c>
      <c r="L2002" s="5"/>
    </row>
    <row r="2003" spans="8:13" x14ac:dyDescent="0.35">
      <c r="H2003" s="4"/>
      <c r="L2003" s="5"/>
    </row>
    <row r="2004" spans="8:13" x14ac:dyDescent="0.35">
      <c r="H2004" s="4"/>
      <c r="I2004">
        <f t="shared" ref="I2004:I2006" si="2079">I1986</f>
        <v>-6.0300955159643808</v>
      </c>
      <c r="J2004" t="s">
        <v>16</v>
      </c>
      <c r="K2004" cm="1">
        <f t="array" ref="K2004:K2006">MMULT(I1996:K1998,I2000:I2002)</f>
        <v>0</v>
      </c>
      <c r="L2004" s="5"/>
      <c r="M2004">
        <f t="shared" ref="M2004" si="2080">I1996*I2000+J1996*I2001+K1996*I2002</f>
        <v>0</v>
      </c>
    </row>
    <row r="2005" spans="8:13" x14ac:dyDescent="0.35">
      <c r="H2005" s="4"/>
      <c r="I2005">
        <f t="shared" si="2079"/>
        <v>7.8461575132286265</v>
      </c>
      <c r="J2005" t="s">
        <v>16</v>
      </c>
      <c r="K2005">
        <v>0</v>
      </c>
      <c r="L2005" s="5"/>
      <c r="M2005">
        <f t="shared" ref="M2005" si="2081">I1997*I2000+J1997*I2001+K1997* I2002</f>
        <v>0</v>
      </c>
    </row>
    <row r="2006" spans="8:13" x14ac:dyDescent="0.35">
      <c r="H2006" s="4"/>
      <c r="I2006">
        <f t="shared" si="2079"/>
        <v>-2.3298516839062571</v>
      </c>
      <c r="J2006" t="s">
        <v>16</v>
      </c>
      <c r="K2006">
        <v>0</v>
      </c>
      <c r="L2006" s="5"/>
      <c r="M2006">
        <f t="shared" ref="M2006" si="2082">I1998*I2000+J1998*I2001+K1998*I2002</f>
        <v>0</v>
      </c>
    </row>
    <row r="2007" spans="8:13" x14ac:dyDescent="0.35">
      <c r="H2007" s="4"/>
      <c r="L2007" s="5"/>
    </row>
    <row r="2008" spans="8:13" x14ac:dyDescent="0.35">
      <c r="H2008" s="4" t="s">
        <v>99</v>
      </c>
      <c r="I2008">
        <f t="shared" ref="I2008:I2010" si="2083">I2004-K2004</f>
        <v>-6.0300955159643808</v>
      </c>
      <c r="L2008" s="5"/>
    </row>
    <row r="2009" spans="8:13" x14ac:dyDescent="0.35">
      <c r="H2009" s="4" t="s">
        <v>100</v>
      </c>
      <c r="I2009">
        <f t="shared" si="2083"/>
        <v>7.8461575132286265</v>
      </c>
      <c r="L2009" s="5"/>
    </row>
    <row r="2010" spans="8:13" x14ac:dyDescent="0.35">
      <c r="H2010" s="4" t="s">
        <v>101</v>
      </c>
      <c r="I2010">
        <f t="shared" si="2083"/>
        <v>-2.3298516839062571</v>
      </c>
      <c r="L2010" s="5"/>
    </row>
    <row r="2011" spans="8:13" x14ac:dyDescent="0.35">
      <c r="H2011" s="4"/>
      <c r="L2011" s="5"/>
    </row>
    <row r="2012" spans="8:13" x14ac:dyDescent="0.35">
      <c r="H2012" s="4" t="s">
        <v>22</v>
      </c>
      <c r="I2012">
        <f t="shared" ref="I2012:I2014" si="2084">ABS(I2008-I1986)</f>
        <v>0</v>
      </c>
      <c r="L2012" s="5"/>
    </row>
    <row r="2013" spans="8:13" x14ac:dyDescent="0.35">
      <c r="H2013" s="4" t="s">
        <v>24</v>
      </c>
      <c r="I2013">
        <f t="shared" si="2084"/>
        <v>0</v>
      </c>
      <c r="L2013" s="5"/>
    </row>
    <row r="2014" spans="8:13" x14ac:dyDescent="0.35">
      <c r="H2014" s="7" t="s">
        <v>103</v>
      </c>
      <c r="I2014">
        <f t="shared" si="2084"/>
        <v>0</v>
      </c>
      <c r="J2014" s="8" t="s">
        <v>25</v>
      </c>
      <c r="K2014" s="8"/>
      <c r="L2014" s="9">
        <f t="shared" ref="L2014" si="2085">MAX(I2012:I2014)</f>
        <v>0</v>
      </c>
      <c r="M2014" t="str">
        <f t="shared" ref="M2014" si="2086">IF(L2014&gt;$G$6, "Continúa iterando","Listo. Aquí está la solución")</f>
        <v>Listo. Aquí está la solución</v>
      </c>
    </row>
    <row r="2016" spans="8:13" x14ac:dyDescent="0.35">
      <c r="H2016" s="1"/>
      <c r="I2016" s="2" t="s">
        <v>0</v>
      </c>
      <c r="J2016" s="2">
        <f t="shared" ref="J2016" si="2087">J1985+1</f>
        <v>66</v>
      </c>
      <c r="K2016" s="2"/>
      <c r="L2016" s="3"/>
    </row>
    <row r="2017" spans="8:15" x14ac:dyDescent="0.35">
      <c r="H2017" s="4" t="s">
        <v>1</v>
      </c>
      <c r="I2017">
        <f t="shared" ref="I2017:I2019" si="2088">I2008</f>
        <v>-6.0300955159643808</v>
      </c>
      <c r="L2017" s="5"/>
    </row>
    <row r="2018" spans="8:15" x14ac:dyDescent="0.35">
      <c r="H2018" s="4" t="s">
        <v>93</v>
      </c>
      <c r="I2018">
        <f t="shared" si="2088"/>
        <v>7.8461575132286265</v>
      </c>
      <c r="L2018" s="5"/>
    </row>
    <row r="2019" spans="8:15" x14ac:dyDescent="0.35">
      <c r="H2019" s="4" t="s">
        <v>2</v>
      </c>
      <c r="I2019">
        <f t="shared" si="2088"/>
        <v>-2.3298516839062571</v>
      </c>
      <c r="L2019" s="5"/>
    </row>
    <row r="2020" spans="8:15" x14ac:dyDescent="0.35">
      <c r="H2020" s="4"/>
      <c r="L2020" s="5"/>
    </row>
    <row r="2021" spans="8:15" x14ac:dyDescent="0.35">
      <c r="H2021" s="4"/>
      <c r="I2021">
        <f t="shared" ref="I2021" si="2089">1/I2017</f>
        <v>-0.16583485242523097</v>
      </c>
      <c r="J2021">
        <f t="shared" ref="J2021" si="2090">3/I2018-I2019^2</f>
        <v>-5.0458561065254317</v>
      </c>
      <c r="K2021">
        <f t="shared" ref="K2021" si="2091">-2*I2018*I2019</f>
        <v>36.56076658877889</v>
      </c>
      <c r="L2021" s="5"/>
    </row>
    <row r="2022" spans="8:15" x14ac:dyDescent="0.35">
      <c r="H2022" s="4" t="s">
        <v>26</v>
      </c>
      <c r="I2022">
        <f t="shared" ref="I2022" si="2092">(2*I2017/I2019)+4*I2019</f>
        <v>-4.1430295802738764</v>
      </c>
      <c r="J2022">
        <f t="shared" ref="J2022" si="2093">(2*I2018/I2019)</f>
        <v>-6.7353278901201685</v>
      </c>
      <c r="K2022">
        <f t="shared" ref="K2022" si="2094">-(I2018^2+I2017^2)/I2019^2+4*I2017</f>
        <v>-42.160262624325497</v>
      </c>
      <c r="L2022" s="5"/>
    </row>
    <row r="2023" spans="8:15" x14ac:dyDescent="0.35">
      <c r="H2023" s="4"/>
      <c r="I2023">
        <f t="shared" ref="I2023" si="2095">2*I2017*I2018*I2019^3+4*I2019</f>
        <v>1187.4101983644657</v>
      </c>
      <c r="J2023">
        <f t="shared" ref="J2023" si="2096">I2017^2*I2019^3</f>
        <v>-459.86801905066505</v>
      </c>
      <c r="K2023">
        <f t="shared" ref="K2023" si="2097">3*I2017^2*I2018*I2019^2+4*I2017</f>
        <v>4621.9224596655295</v>
      </c>
      <c r="L2023" s="5"/>
    </row>
    <row r="2024" spans="8:15" x14ac:dyDescent="0.35">
      <c r="H2024" s="4"/>
      <c r="L2024" s="5"/>
    </row>
    <row r="2025" spans="8:15" x14ac:dyDescent="0.35">
      <c r="H2025" s="4" t="s">
        <v>6</v>
      </c>
      <c r="I2025">
        <f t="shared" ref="I2025" si="2098">(I2021*J2022*K2023+I2022*J2023*K2021+J2021*K2022*I2023)-(I2023*J2022*K2021+J2023*K2022*I2021+K2023*I2022*J2021)</f>
        <v>526414.62070310838</v>
      </c>
      <c r="J2025" t="str">
        <f t="shared" ref="J2025" si="2099">IF(I2025&lt;&gt;0,"Continuar", "Agregar otros valores")</f>
        <v>Continuar</v>
      </c>
      <c r="L2025" s="5"/>
    </row>
    <row r="2026" spans="8:15" x14ac:dyDescent="0.35">
      <c r="H2026" s="4"/>
      <c r="L2026" s="5"/>
    </row>
    <row r="2027" spans="8:15" x14ac:dyDescent="0.35">
      <c r="H2027" s="4"/>
      <c r="I2027" cm="1">
        <f t="array" ref="I2027:K2029">MINVERSE(I2021:K2023)</f>
        <v>-9.5966786858593264E-2</v>
      </c>
      <c r="J2027">
        <v>1.2363692239668139E-2</v>
      </c>
      <c r="K2027">
        <v>8.7190467637886151E-4</v>
      </c>
      <c r="L2027" s="5"/>
      <c r="M2027">
        <f t="shared" ref="M2027" si="2100">(J2022*K2023-J2023*K2022)/I2025</f>
        <v>-9.596678685859325E-2</v>
      </c>
      <c r="N2027">
        <f t="shared" ref="N2027" si="2101">(J2021*K2023-J2023*K2021)/I2025</f>
        <v>-1.2363692239668137E-2</v>
      </c>
      <c r="O2027">
        <f t="shared" ref="O2027" si="2102">(J2021*K2022-J2022*K2021)/I2025</f>
        <v>8.7190467637886151E-4</v>
      </c>
    </row>
    <row r="2028" spans="8:15" x14ac:dyDescent="0.35">
      <c r="H2028" s="4" t="s">
        <v>9</v>
      </c>
      <c r="I2028">
        <v>-5.87232252334349E-2</v>
      </c>
      <c r="J2028">
        <v>-8.3924536285770956E-2</v>
      </c>
      <c r="K2028">
        <v>-3.0102503265137386E-4</v>
      </c>
      <c r="L2028" s="5"/>
      <c r="M2028">
        <f t="shared" ref="M2028" si="2103">(I2022*K2023-K2022*I2023)/I2025</f>
        <v>5.8723225233434879E-2</v>
      </c>
      <c r="N2028">
        <f t="shared" ref="N2028" si="2104">(I2021*K2023-I2023*K2021)/I2025</f>
        <v>-8.3924536285770943E-2</v>
      </c>
      <c r="O2028">
        <f t="shared" ref="O2028" si="2105">(I2021*K2022-I2022*K2021)/I2025</f>
        <v>3.010250326513738E-4</v>
      </c>
    </row>
    <row r="2029" spans="8:15" x14ac:dyDescent="0.35">
      <c r="H2029" s="4"/>
      <c r="I2029">
        <v>1.8811870800205702E-2</v>
      </c>
      <c r="J2029">
        <v>-1.1526585521765763E-2</v>
      </c>
      <c r="K2029">
        <v>-3.7590481385218048E-5</v>
      </c>
      <c r="L2029" s="5"/>
      <c r="M2029">
        <f t="shared" ref="M2029" si="2106">(I2022*J2023-I2023*J2022)/I2025</f>
        <v>1.8811870800205698E-2</v>
      </c>
      <c r="N2029">
        <f t="shared" ref="N2029" si="2107">(I2021*J2023-I2023*J2021)/I2025</f>
        <v>1.1526585521765761E-2</v>
      </c>
      <c r="O2029">
        <f t="shared" ref="O2029" si="2108">(I2021*J2022-I2022*J2021)/I2025</f>
        <v>-3.7590481385218048E-5</v>
      </c>
    </row>
    <row r="2030" spans="8:15" x14ac:dyDescent="0.35">
      <c r="H2030" s="4"/>
      <c r="L2030" s="5"/>
    </row>
    <row r="2031" spans="8:15" x14ac:dyDescent="0.35">
      <c r="H2031" s="4" t="s">
        <v>231</v>
      </c>
      <c r="I2031">
        <f t="shared" ref="I2031" si="2109">LN(ABS(2*I2017*I2018^3))-I2018*(I2019^2)+33.9206</f>
        <v>0</v>
      </c>
      <c r="L2031" s="5"/>
    </row>
    <row r="2032" spans="8:15" x14ac:dyDescent="0.35">
      <c r="H2032" s="4" t="s">
        <v>232</v>
      </c>
      <c r="I2032">
        <f t="shared" ref="I2032" si="2110">(I2017^2+I2018^2)/I2019+4*I2017*I2019-85/6</f>
        <v>0</v>
      </c>
      <c r="L2032" s="5"/>
    </row>
    <row r="2033" spans="8:13" x14ac:dyDescent="0.35">
      <c r="H2033" s="4" t="s">
        <v>233</v>
      </c>
      <c r="I2033">
        <f t="shared" ref="I2033" si="2111">I2017^2*I2018*I2019^3+4*I2017*I2019+3552</f>
        <v>0</v>
      </c>
      <c r="L2033" s="5"/>
    </row>
    <row r="2034" spans="8:13" x14ac:dyDescent="0.35">
      <c r="H2034" s="4"/>
      <c r="L2034" s="5"/>
    </row>
    <row r="2035" spans="8:13" x14ac:dyDescent="0.35">
      <c r="H2035" s="4"/>
      <c r="I2035">
        <f t="shared" ref="I2035:I2037" si="2112">I2017</f>
        <v>-6.0300955159643808</v>
      </c>
      <c r="J2035" t="s">
        <v>16</v>
      </c>
      <c r="K2035" cm="1">
        <f t="array" ref="K2035:K2037">MMULT(I2027:K2029,I2031:I2033)</f>
        <v>0</v>
      </c>
      <c r="L2035" s="5"/>
      <c r="M2035">
        <f t="shared" ref="M2035" si="2113">I2027*I2031+J2027*I2032+K2027*I2033</f>
        <v>0</v>
      </c>
    </row>
    <row r="2036" spans="8:13" x14ac:dyDescent="0.35">
      <c r="H2036" s="4"/>
      <c r="I2036">
        <f t="shared" si="2112"/>
        <v>7.8461575132286265</v>
      </c>
      <c r="J2036" t="s">
        <v>16</v>
      </c>
      <c r="K2036">
        <v>0</v>
      </c>
      <c r="L2036" s="5"/>
      <c r="M2036">
        <f t="shared" ref="M2036" si="2114">I2028*I2031+J2028*I2032+K2028* I2033</f>
        <v>0</v>
      </c>
    </row>
    <row r="2037" spans="8:13" x14ac:dyDescent="0.35">
      <c r="H2037" s="4"/>
      <c r="I2037">
        <f t="shared" si="2112"/>
        <v>-2.3298516839062571</v>
      </c>
      <c r="J2037" t="s">
        <v>16</v>
      </c>
      <c r="K2037">
        <v>0</v>
      </c>
      <c r="L2037" s="5"/>
      <c r="M2037">
        <f t="shared" ref="M2037" si="2115">I2029*I2031+J2029*I2032+K2029*I2033</f>
        <v>0</v>
      </c>
    </row>
    <row r="2038" spans="8:13" x14ac:dyDescent="0.35">
      <c r="H2038" s="4"/>
      <c r="L2038" s="5"/>
    </row>
    <row r="2039" spans="8:13" x14ac:dyDescent="0.35">
      <c r="H2039" s="4" t="s">
        <v>99</v>
      </c>
      <c r="I2039">
        <f t="shared" ref="I2039:I2041" si="2116">I2035-K2035</f>
        <v>-6.0300955159643808</v>
      </c>
      <c r="L2039" s="5"/>
    </row>
    <row r="2040" spans="8:13" x14ac:dyDescent="0.35">
      <c r="H2040" s="4" t="s">
        <v>100</v>
      </c>
      <c r="I2040">
        <f t="shared" si="2116"/>
        <v>7.8461575132286265</v>
      </c>
      <c r="L2040" s="5"/>
    </row>
    <row r="2041" spans="8:13" x14ac:dyDescent="0.35">
      <c r="H2041" s="4" t="s">
        <v>101</v>
      </c>
      <c r="I2041">
        <f t="shared" si="2116"/>
        <v>-2.3298516839062571</v>
      </c>
      <c r="L2041" s="5"/>
    </row>
    <row r="2042" spans="8:13" x14ac:dyDescent="0.35">
      <c r="H2042" s="4"/>
      <c r="L2042" s="5"/>
    </row>
    <row r="2043" spans="8:13" x14ac:dyDescent="0.35">
      <c r="H2043" s="4" t="s">
        <v>22</v>
      </c>
      <c r="I2043">
        <f t="shared" ref="I2043:I2045" si="2117">ABS(I2039-I2017)</f>
        <v>0</v>
      </c>
      <c r="L2043" s="5"/>
    </row>
    <row r="2044" spans="8:13" x14ac:dyDescent="0.35">
      <c r="H2044" s="4" t="s">
        <v>24</v>
      </c>
      <c r="I2044">
        <f t="shared" si="2117"/>
        <v>0</v>
      </c>
      <c r="L2044" s="5"/>
    </row>
    <row r="2045" spans="8:13" x14ac:dyDescent="0.35">
      <c r="H2045" s="7" t="s">
        <v>103</v>
      </c>
      <c r="I2045">
        <f t="shared" si="2117"/>
        <v>0</v>
      </c>
      <c r="J2045" s="8" t="s">
        <v>25</v>
      </c>
      <c r="K2045" s="8"/>
      <c r="L2045" s="9">
        <f t="shared" ref="L2045" si="2118">MAX(I2043:I2045)</f>
        <v>0</v>
      </c>
      <c r="M2045" t="str">
        <f t="shared" ref="M2045" si="2119">IF(L2045&gt;$G$6, "Continúa iterando","Listo. Aquí está la solución")</f>
        <v>Listo. Aquí está la solución</v>
      </c>
    </row>
    <row r="2047" spans="8:13" x14ac:dyDescent="0.35">
      <c r="H2047" s="1"/>
      <c r="I2047" s="2" t="s">
        <v>0</v>
      </c>
      <c r="J2047" s="2">
        <f t="shared" ref="J2047" si="2120">J2016+1</f>
        <v>67</v>
      </c>
      <c r="K2047" s="2"/>
      <c r="L2047" s="3"/>
    </row>
    <row r="2048" spans="8:13" x14ac:dyDescent="0.35">
      <c r="H2048" s="4" t="s">
        <v>1</v>
      </c>
      <c r="I2048">
        <f t="shared" ref="I2048:I2050" si="2121">I2039</f>
        <v>-6.0300955159643808</v>
      </c>
      <c r="L2048" s="5"/>
    </row>
    <row r="2049" spans="8:15" x14ac:dyDescent="0.35">
      <c r="H2049" s="4" t="s">
        <v>93</v>
      </c>
      <c r="I2049">
        <f t="shared" si="2121"/>
        <v>7.8461575132286265</v>
      </c>
      <c r="L2049" s="5"/>
    </row>
    <row r="2050" spans="8:15" x14ac:dyDescent="0.35">
      <c r="H2050" s="4" t="s">
        <v>2</v>
      </c>
      <c r="I2050">
        <f t="shared" si="2121"/>
        <v>-2.3298516839062571</v>
      </c>
      <c r="L2050" s="5"/>
    </row>
    <row r="2051" spans="8:15" x14ac:dyDescent="0.35">
      <c r="H2051" s="4"/>
      <c r="L2051" s="5"/>
    </row>
    <row r="2052" spans="8:15" x14ac:dyDescent="0.35">
      <c r="H2052" s="4"/>
      <c r="I2052">
        <f t="shared" ref="I2052" si="2122">1/I2048</f>
        <v>-0.16583485242523097</v>
      </c>
      <c r="J2052">
        <f t="shared" ref="J2052" si="2123">3/I2049-I2050^2</f>
        <v>-5.0458561065254317</v>
      </c>
      <c r="K2052">
        <f t="shared" ref="K2052" si="2124">-2*I2049*I2050</f>
        <v>36.56076658877889</v>
      </c>
      <c r="L2052" s="5"/>
    </row>
    <row r="2053" spans="8:15" x14ac:dyDescent="0.35">
      <c r="H2053" s="4" t="s">
        <v>26</v>
      </c>
      <c r="I2053">
        <f t="shared" ref="I2053" si="2125">(2*I2048/I2050)+4*I2050</f>
        <v>-4.1430295802738764</v>
      </c>
      <c r="J2053">
        <f t="shared" ref="J2053" si="2126">(2*I2049/I2050)</f>
        <v>-6.7353278901201685</v>
      </c>
      <c r="K2053">
        <f t="shared" ref="K2053" si="2127">-(I2049^2+I2048^2)/I2050^2+4*I2048</f>
        <v>-42.160262624325497</v>
      </c>
      <c r="L2053" s="5"/>
    </row>
    <row r="2054" spans="8:15" x14ac:dyDescent="0.35">
      <c r="H2054" s="4"/>
      <c r="I2054">
        <f t="shared" ref="I2054" si="2128">2*I2048*I2049*I2050^3+4*I2050</f>
        <v>1187.4101983644657</v>
      </c>
      <c r="J2054">
        <f t="shared" ref="J2054" si="2129">I2048^2*I2050^3</f>
        <v>-459.86801905066505</v>
      </c>
      <c r="K2054">
        <f t="shared" ref="K2054" si="2130">3*I2048^2*I2049*I2050^2+4*I2048</f>
        <v>4621.9224596655295</v>
      </c>
      <c r="L2054" s="5"/>
    </row>
    <row r="2055" spans="8:15" x14ac:dyDescent="0.35">
      <c r="H2055" s="4"/>
      <c r="L2055" s="5"/>
    </row>
    <row r="2056" spans="8:15" x14ac:dyDescent="0.35">
      <c r="H2056" s="4" t="s">
        <v>6</v>
      </c>
      <c r="I2056">
        <f t="shared" ref="I2056" si="2131">(I2052*J2053*K2054+I2053*J2054*K2052+J2052*K2053*I2054)-(I2054*J2053*K2052+J2054*K2053*I2052+K2054*I2053*J2052)</f>
        <v>526414.62070310838</v>
      </c>
      <c r="J2056" t="str">
        <f t="shared" ref="J2056" si="2132">IF(I2056&lt;&gt;0,"Continuar", "Agregar otros valores")</f>
        <v>Continuar</v>
      </c>
      <c r="L2056" s="5"/>
    </row>
    <row r="2057" spans="8:15" x14ac:dyDescent="0.35">
      <c r="H2057" s="4"/>
      <c r="L2057" s="5"/>
    </row>
    <row r="2058" spans="8:15" x14ac:dyDescent="0.35">
      <c r="H2058" s="4"/>
      <c r="I2058" cm="1">
        <f t="array" ref="I2058:K2060">MINVERSE(I2052:K2054)</f>
        <v>-9.5966786858593264E-2</v>
      </c>
      <c r="J2058">
        <v>1.2363692239668139E-2</v>
      </c>
      <c r="K2058">
        <v>8.7190467637886151E-4</v>
      </c>
      <c r="L2058" s="5"/>
      <c r="M2058">
        <f t="shared" ref="M2058" si="2133">(J2053*K2054-J2054*K2053)/I2056</f>
        <v>-9.596678685859325E-2</v>
      </c>
      <c r="N2058">
        <f t="shared" ref="N2058" si="2134">(J2052*K2054-J2054*K2052)/I2056</f>
        <v>-1.2363692239668137E-2</v>
      </c>
      <c r="O2058">
        <f t="shared" ref="O2058" si="2135">(J2052*K2053-J2053*K2052)/I2056</f>
        <v>8.7190467637886151E-4</v>
      </c>
    </row>
    <row r="2059" spans="8:15" x14ac:dyDescent="0.35">
      <c r="H2059" s="4" t="s">
        <v>9</v>
      </c>
      <c r="I2059">
        <v>-5.87232252334349E-2</v>
      </c>
      <c r="J2059">
        <v>-8.3924536285770956E-2</v>
      </c>
      <c r="K2059">
        <v>-3.0102503265137386E-4</v>
      </c>
      <c r="L2059" s="5"/>
      <c r="M2059">
        <f t="shared" ref="M2059" si="2136">(I2053*K2054-K2053*I2054)/I2056</f>
        <v>5.8723225233434879E-2</v>
      </c>
      <c r="N2059">
        <f t="shared" ref="N2059" si="2137">(I2052*K2054-I2054*K2052)/I2056</f>
        <v>-8.3924536285770943E-2</v>
      </c>
      <c r="O2059">
        <f t="shared" ref="O2059" si="2138">(I2052*K2053-I2053*K2052)/I2056</f>
        <v>3.010250326513738E-4</v>
      </c>
    </row>
    <row r="2060" spans="8:15" x14ac:dyDescent="0.35">
      <c r="H2060" s="4"/>
      <c r="I2060">
        <v>1.8811870800205702E-2</v>
      </c>
      <c r="J2060">
        <v>-1.1526585521765763E-2</v>
      </c>
      <c r="K2060">
        <v>-3.7590481385218048E-5</v>
      </c>
      <c r="L2060" s="5"/>
      <c r="M2060">
        <f t="shared" ref="M2060" si="2139">(I2053*J2054-I2054*J2053)/I2056</f>
        <v>1.8811870800205698E-2</v>
      </c>
      <c r="N2060">
        <f t="shared" ref="N2060" si="2140">(I2052*J2054-I2054*J2052)/I2056</f>
        <v>1.1526585521765761E-2</v>
      </c>
      <c r="O2060">
        <f t="shared" ref="O2060" si="2141">(I2052*J2053-I2053*J2052)/I2056</f>
        <v>-3.7590481385218048E-5</v>
      </c>
    </row>
    <row r="2061" spans="8:15" x14ac:dyDescent="0.35">
      <c r="H2061" s="4"/>
      <c r="L2061" s="5"/>
    </row>
    <row r="2062" spans="8:15" x14ac:dyDescent="0.35">
      <c r="H2062" s="4" t="s">
        <v>234</v>
      </c>
      <c r="I2062">
        <f t="shared" ref="I2062" si="2142">LN(ABS(2*I2048*I2049^3))-I2049*(I2050^2)+33.9206</f>
        <v>0</v>
      </c>
      <c r="L2062" s="5"/>
    </row>
    <row r="2063" spans="8:15" x14ac:dyDescent="0.35">
      <c r="H2063" s="4" t="s">
        <v>235</v>
      </c>
      <c r="I2063">
        <f t="shared" ref="I2063" si="2143">(I2048^2+I2049^2)/I2050+4*I2048*I2050-85/6</f>
        <v>0</v>
      </c>
      <c r="L2063" s="5"/>
    </row>
    <row r="2064" spans="8:15" x14ac:dyDescent="0.35">
      <c r="H2064" s="4" t="s">
        <v>236</v>
      </c>
      <c r="I2064">
        <f t="shared" ref="I2064" si="2144">I2048^2*I2049*I2050^3+4*I2048*I2050+3552</f>
        <v>0</v>
      </c>
      <c r="L2064" s="5"/>
    </row>
    <row r="2065" spans="8:13" x14ac:dyDescent="0.35">
      <c r="H2065" s="4"/>
      <c r="L2065" s="5"/>
    </row>
    <row r="2066" spans="8:13" x14ac:dyDescent="0.35">
      <c r="H2066" s="4"/>
      <c r="I2066">
        <f t="shared" ref="I2066:I2068" si="2145">I2048</f>
        <v>-6.0300955159643808</v>
      </c>
      <c r="J2066" t="s">
        <v>16</v>
      </c>
      <c r="K2066" cm="1">
        <f t="array" ref="K2066:K2068">MMULT(I2058:K2060,I2062:I2064)</f>
        <v>0</v>
      </c>
      <c r="L2066" s="5"/>
      <c r="M2066">
        <f t="shared" ref="M2066" si="2146">I2058*I2062+J2058*I2063+K2058*I2064</f>
        <v>0</v>
      </c>
    </row>
    <row r="2067" spans="8:13" x14ac:dyDescent="0.35">
      <c r="H2067" s="4"/>
      <c r="I2067">
        <f t="shared" si="2145"/>
        <v>7.8461575132286265</v>
      </c>
      <c r="J2067" t="s">
        <v>16</v>
      </c>
      <c r="K2067">
        <v>0</v>
      </c>
      <c r="L2067" s="5"/>
      <c r="M2067">
        <f t="shared" ref="M2067" si="2147">I2059*I2062+J2059*I2063+K2059* I2064</f>
        <v>0</v>
      </c>
    </row>
    <row r="2068" spans="8:13" x14ac:dyDescent="0.35">
      <c r="H2068" s="4"/>
      <c r="I2068">
        <f t="shared" si="2145"/>
        <v>-2.3298516839062571</v>
      </c>
      <c r="J2068" t="s">
        <v>16</v>
      </c>
      <c r="K2068">
        <v>0</v>
      </c>
      <c r="L2068" s="5"/>
      <c r="M2068">
        <f t="shared" ref="M2068" si="2148">I2060*I2062+J2060*I2063+K2060*I2064</f>
        <v>0</v>
      </c>
    </row>
    <row r="2069" spans="8:13" x14ac:dyDescent="0.35">
      <c r="H2069" s="4"/>
      <c r="L2069" s="5"/>
    </row>
    <row r="2070" spans="8:13" x14ac:dyDescent="0.35">
      <c r="H2070" s="4" t="s">
        <v>99</v>
      </c>
      <c r="I2070">
        <f t="shared" ref="I2070:I2072" si="2149">I2066-K2066</f>
        <v>-6.0300955159643808</v>
      </c>
      <c r="L2070" s="5"/>
    </row>
    <row r="2071" spans="8:13" x14ac:dyDescent="0.35">
      <c r="H2071" s="4" t="s">
        <v>100</v>
      </c>
      <c r="I2071">
        <f t="shared" si="2149"/>
        <v>7.8461575132286265</v>
      </c>
      <c r="L2071" s="5"/>
    </row>
    <row r="2072" spans="8:13" x14ac:dyDescent="0.35">
      <c r="H2072" s="4" t="s">
        <v>101</v>
      </c>
      <c r="I2072">
        <f t="shared" si="2149"/>
        <v>-2.3298516839062571</v>
      </c>
      <c r="L2072" s="5"/>
    </row>
    <row r="2073" spans="8:13" x14ac:dyDescent="0.35">
      <c r="H2073" s="4"/>
      <c r="L2073" s="5"/>
    </row>
    <row r="2074" spans="8:13" x14ac:dyDescent="0.35">
      <c r="H2074" s="4" t="s">
        <v>22</v>
      </c>
      <c r="I2074">
        <f t="shared" ref="I2074:I2076" si="2150">ABS(I2070-I2048)</f>
        <v>0</v>
      </c>
      <c r="L2074" s="5"/>
    </row>
    <row r="2075" spans="8:13" x14ac:dyDescent="0.35">
      <c r="H2075" s="4" t="s">
        <v>24</v>
      </c>
      <c r="I2075">
        <f t="shared" si="2150"/>
        <v>0</v>
      </c>
      <c r="L2075" s="5"/>
    </row>
    <row r="2076" spans="8:13" x14ac:dyDescent="0.35">
      <c r="H2076" s="7" t="s">
        <v>103</v>
      </c>
      <c r="I2076">
        <f t="shared" si="2150"/>
        <v>0</v>
      </c>
      <c r="J2076" s="8" t="s">
        <v>25</v>
      </c>
      <c r="K2076" s="8"/>
      <c r="L2076" s="9">
        <f t="shared" ref="L2076" si="2151">MAX(I2074:I2076)</f>
        <v>0</v>
      </c>
      <c r="M2076" t="str">
        <f t="shared" ref="M2076" si="2152">IF(L2076&gt;$G$6, "Continúa iterando","Listo. Aquí está la solución")</f>
        <v>Listo. Aquí está la solución</v>
      </c>
    </row>
    <row r="2078" spans="8:13" x14ac:dyDescent="0.35">
      <c r="H2078" s="1"/>
      <c r="I2078" s="2" t="s">
        <v>0</v>
      </c>
      <c r="J2078" s="2">
        <f t="shared" ref="J2078" si="2153">J2047+1</f>
        <v>68</v>
      </c>
      <c r="K2078" s="2"/>
      <c r="L2078" s="3"/>
    </row>
    <row r="2079" spans="8:13" x14ac:dyDescent="0.35">
      <c r="H2079" s="4" t="s">
        <v>1</v>
      </c>
      <c r="I2079">
        <f t="shared" ref="I2079:I2081" si="2154">I2070</f>
        <v>-6.0300955159643808</v>
      </c>
      <c r="L2079" s="5"/>
    </row>
    <row r="2080" spans="8:13" x14ac:dyDescent="0.35">
      <c r="H2080" s="4" t="s">
        <v>93</v>
      </c>
      <c r="I2080">
        <f t="shared" si="2154"/>
        <v>7.8461575132286265</v>
      </c>
      <c r="L2080" s="5"/>
    </row>
    <row r="2081" spans="8:15" x14ac:dyDescent="0.35">
      <c r="H2081" s="4" t="s">
        <v>2</v>
      </c>
      <c r="I2081">
        <f t="shared" si="2154"/>
        <v>-2.3298516839062571</v>
      </c>
      <c r="L2081" s="5"/>
    </row>
    <row r="2082" spans="8:15" x14ac:dyDescent="0.35">
      <c r="H2082" s="4"/>
      <c r="L2082" s="5"/>
    </row>
    <row r="2083" spans="8:15" x14ac:dyDescent="0.35">
      <c r="H2083" s="4"/>
      <c r="I2083">
        <f t="shared" ref="I2083" si="2155">1/I2079</f>
        <v>-0.16583485242523097</v>
      </c>
      <c r="J2083">
        <f t="shared" ref="J2083" si="2156">3/I2080-I2081^2</f>
        <v>-5.0458561065254317</v>
      </c>
      <c r="K2083">
        <f t="shared" ref="K2083" si="2157">-2*I2080*I2081</f>
        <v>36.56076658877889</v>
      </c>
      <c r="L2083" s="5"/>
    </row>
    <row r="2084" spans="8:15" x14ac:dyDescent="0.35">
      <c r="H2084" s="4" t="s">
        <v>26</v>
      </c>
      <c r="I2084">
        <f t="shared" ref="I2084" si="2158">(2*I2079/I2081)+4*I2081</f>
        <v>-4.1430295802738764</v>
      </c>
      <c r="J2084">
        <f t="shared" ref="J2084" si="2159">(2*I2080/I2081)</f>
        <v>-6.7353278901201685</v>
      </c>
      <c r="K2084">
        <f t="shared" ref="K2084" si="2160">-(I2080^2+I2079^2)/I2081^2+4*I2079</f>
        <v>-42.160262624325497</v>
      </c>
      <c r="L2084" s="5"/>
    </row>
    <row r="2085" spans="8:15" x14ac:dyDescent="0.35">
      <c r="H2085" s="4"/>
      <c r="I2085">
        <f t="shared" ref="I2085" si="2161">2*I2079*I2080*I2081^3+4*I2081</f>
        <v>1187.4101983644657</v>
      </c>
      <c r="J2085">
        <f t="shared" ref="J2085" si="2162">I2079^2*I2081^3</f>
        <v>-459.86801905066505</v>
      </c>
      <c r="K2085">
        <f t="shared" ref="K2085" si="2163">3*I2079^2*I2080*I2081^2+4*I2079</f>
        <v>4621.9224596655295</v>
      </c>
      <c r="L2085" s="5"/>
    </row>
    <row r="2086" spans="8:15" x14ac:dyDescent="0.35">
      <c r="H2086" s="4"/>
      <c r="L2086" s="5"/>
    </row>
    <row r="2087" spans="8:15" x14ac:dyDescent="0.35">
      <c r="H2087" s="4" t="s">
        <v>6</v>
      </c>
      <c r="I2087">
        <f t="shared" ref="I2087" si="2164">(I2083*J2084*K2085+I2084*J2085*K2083+J2083*K2084*I2085)-(I2085*J2084*K2083+J2085*K2084*I2083+K2085*I2084*J2083)</f>
        <v>526414.62070310838</v>
      </c>
      <c r="J2087" t="str">
        <f t="shared" ref="J2087" si="2165">IF(I2087&lt;&gt;0,"Continuar", "Agregar otros valores")</f>
        <v>Continuar</v>
      </c>
      <c r="L2087" s="5"/>
    </row>
    <row r="2088" spans="8:15" x14ac:dyDescent="0.35">
      <c r="H2088" s="4"/>
      <c r="L2088" s="5"/>
    </row>
    <row r="2089" spans="8:15" x14ac:dyDescent="0.35">
      <c r="H2089" s="4"/>
      <c r="I2089" cm="1">
        <f t="array" ref="I2089:K2091">MINVERSE(I2083:K2085)</f>
        <v>-9.5966786858593264E-2</v>
      </c>
      <c r="J2089">
        <v>1.2363692239668139E-2</v>
      </c>
      <c r="K2089">
        <v>8.7190467637886151E-4</v>
      </c>
      <c r="L2089" s="5"/>
      <c r="M2089">
        <f t="shared" ref="M2089" si="2166">(J2084*K2085-J2085*K2084)/I2087</f>
        <v>-9.596678685859325E-2</v>
      </c>
      <c r="N2089">
        <f t="shared" ref="N2089" si="2167">(J2083*K2085-J2085*K2083)/I2087</f>
        <v>-1.2363692239668137E-2</v>
      </c>
      <c r="O2089">
        <f t="shared" ref="O2089" si="2168">(J2083*K2084-J2084*K2083)/I2087</f>
        <v>8.7190467637886151E-4</v>
      </c>
    </row>
    <row r="2090" spans="8:15" x14ac:dyDescent="0.35">
      <c r="H2090" s="4" t="s">
        <v>9</v>
      </c>
      <c r="I2090">
        <v>-5.87232252334349E-2</v>
      </c>
      <c r="J2090">
        <v>-8.3924536285770956E-2</v>
      </c>
      <c r="K2090">
        <v>-3.0102503265137386E-4</v>
      </c>
      <c r="L2090" s="5"/>
      <c r="M2090">
        <f t="shared" ref="M2090" si="2169">(I2084*K2085-K2084*I2085)/I2087</f>
        <v>5.8723225233434879E-2</v>
      </c>
      <c r="N2090">
        <f t="shared" ref="N2090" si="2170">(I2083*K2085-I2085*K2083)/I2087</f>
        <v>-8.3924536285770943E-2</v>
      </c>
      <c r="O2090">
        <f t="shared" ref="O2090" si="2171">(I2083*K2084-I2084*K2083)/I2087</f>
        <v>3.010250326513738E-4</v>
      </c>
    </row>
    <row r="2091" spans="8:15" x14ac:dyDescent="0.35">
      <c r="H2091" s="4"/>
      <c r="I2091">
        <v>1.8811870800205702E-2</v>
      </c>
      <c r="J2091">
        <v>-1.1526585521765763E-2</v>
      </c>
      <c r="K2091">
        <v>-3.7590481385218048E-5</v>
      </c>
      <c r="L2091" s="5"/>
      <c r="M2091">
        <f t="shared" ref="M2091" si="2172">(I2084*J2085-I2085*J2084)/I2087</f>
        <v>1.8811870800205698E-2</v>
      </c>
      <c r="N2091">
        <f t="shared" ref="N2091" si="2173">(I2083*J2085-I2085*J2083)/I2087</f>
        <v>1.1526585521765761E-2</v>
      </c>
      <c r="O2091">
        <f t="shared" ref="O2091" si="2174">(I2083*J2084-I2084*J2083)/I2087</f>
        <v>-3.7590481385218048E-5</v>
      </c>
    </row>
    <row r="2092" spans="8:15" x14ac:dyDescent="0.35">
      <c r="H2092" s="4"/>
      <c r="L2092" s="5"/>
    </row>
    <row r="2093" spans="8:15" x14ac:dyDescent="0.35">
      <c r="H2093" s="4" t="s">
        <v>237</v>
      </c>
      <c r="I2093">
        <f t="shared" ref="I2093" si="2175">LN(ABS(2*I2079*I2080^3))-I2080*(I2081^2)+33.9206</f>
        <v>0</v>
      </c>
      <c r="L2093" s="5"/>
    </row>
    <row r="2094" spans="8:15" x14ac:dyDescent="0.35">
      <c r="H2094" s="4" t="s">
        <v>238</v>
      </c>
      <c r="I2094">
        <f t="shared" ref="I2094" si="2176">(I2079^2+I2080^2)/I2081+4*I2079*I2081-85/6</f>
        <v>0</v>
      </c>
      <c r="L2094" s="5"/>
    </row>
    <row r="2095" spans="8:15" x14ac:dyDescent="0.35">
      <c r="H2095" s="4" t="s">
        <v>239</v>
      </c>
      <c r="I2095">
        <f t="shared" ref="I2095" si="2177">I2079^2*I2080*I2081^3+4*I2079*I2081+3552</f>
        <v>0</v>
      </c>
      <c r="L2095" s="5"/>
    </row>
    <row r="2096" spans="8:15" x14ac:dyDescent="0.35">
      <c r="H2096" s="4"/>
      <c r="L2096" s="5"/>
    </row>
    <row r="2097" spans="8:13" x14ac:dyDescent="0.35">
      <c r="H2097" s="4"/>
      <c r="I2097">
        <f t="shared" ref="I2097:I2099" si="2178">I2079</f>
        <v>-6.0300955159643808</v>
      </c>
      <c r="J2097" t="s">
        <v>16</v>
      </c>
      <c r="K2097" cm="1">
        <f t="array" ref="K2097:K2099">MMULT(I2089:K2091,I2093:I2095)</f>
        <v>0</v>
      </c>
      <c r="L2097" s="5"/>
      <c r="M2097">
        <f t="shared" ref="M2097" si="2179">I2089*I2093+J2089*I2094+K2089*I2095</f>
        <v>0</v>
      </c>
    </row>
    <row r="2098" spans="8:13" x14ac:dyDescent="0.35">
      <c r="H2098" s="4"/>
      <c r="I2098">
        <f t="shared" si="2178"/>
        <v>7.8461575132286265</v>
      </c>
      <c r="J2098" t="s">
        <v>16</v>
      </c>
      <c r="K2098">
        <v>0</v>
      </c>
      <c r="L2098" s="5"/>
      <c r="M2098">
        <f t="shared" ref="M2098" si="2180">I2090*I2093+J2090*I2094+K2090* I2095</f>
        <v>0</v>
      </c>
    </row>
    <row r="2099" spans="8:13" x14ac:dyDescent="0.35">
      <c r="H2099" s="4"/>
      <c r="I2099">
        <f t="shared" si="2178"/>
        <v>-2.3298516839062571</v>
      </c>
      <c r="J2099" t="s">
        <v>16</v>
      </c>
      <c r="K2099">
        <v>0</v>
      </c>
      <c r="L2099" s="5"/>
      <c r="M2099">
        <f t="shared" ref="M2099" si="2181">I2091*I2093+J2091*I2094+K2091*I2095</f>
        <v>0</v>
      </c>
    </row>
    <row r="2100" spans="8:13" x14ac:dyDescent="0.35">
      <c r="H2100" s="4"/>
      <c r="L2100" s="5"/>
    </row>
    <row r="2101" spans="8:13" x14ac:dyDescent="0.35">
      <c r="H2101" s="4" t="s">
        <v>99</v>
      </c>
      <c r="I2101">
        <f t="shared" ref="I2101:I2103" si="2182">I2097-K2097</f>
        <v>-6.0300955159643808</v>
      </c>
      <c r="L2101" s="5"/>
    </row>
    <row r="2102" spans="8:13" x14ac:dyDescent="0.35">
      <c r="H2102" s="4" t="s">
        <v>100</v>
      </c>
      <c r="I2102">
        <f t="shared" si="2182"/>
        <v>7.8461575132286265</v>
      </c>
      <c r="L2102" s="5"/>
    </row>
    <row r="2103" spans="8:13" x14ac:dyDescent="0.35">
      <c r="H2103" s="4" t="s">
        <v>101</v>
      </c>
      <c r="I2103">
        <f t="shared" si="2182"/>
        <v>-2.3298516839062571</v>
      </c>
      <c r="L2103" s="5"/>
    </row>
    <row r="2104" spans="8:13" x14ac:dyDescent="0.35">
      <c r="H2104" s="4"/>
      <c r="L2104" s="5"/>
    </row>
    <row r="2105" spans="8:13" x14ac:dyDescent="0.35">
      <c r="H2105" s="4" t="s">
        <v>22</v>
      </c>
      <c r="I2105">
        <f t="shared" ref="I2105:I2107" si="2183">ABS(I2101-I2079)</f>
        <v>0</v>
      </c>
      <c r="L2105" s="5"/>
    </row>
    <row r="2106" spans="8:13" x14ac:dyDescent="0.35">
      <c r="H2106" s="4" t="s">
        <v>24</v>
      </c>
      <c r="I2106">
        <f t="shared" si="2183"/>
        <v>0</v>
      </c>
      <c r="L2106" s="5"/>
    </row>
    <row r="2107" spans="8:13" x14ac:dyDescent="0.35">
      <c r="H2107" s="7" t="s">
        <v>103</v>
      </c>
      <c r="I2107">
        <f t="shared" si="2183"/>
        <v>0</v>
      </c>
      <c r="J2107" s="8" t="s">
        <v>25</v>
      </c>
      <c r="K2107" s="8"/>
      <c r="L2107" s="9">
        <f t="shared" ref="L2107" si="2184">MAX(I2105:I2107)</f>
        <v>0</v>
      </c>
      <c r="M2107" t="str">
        <f t="shared" ref="M2107" si="2185">IF(L2107&gt;$G$6, "Continúa iterando","Listo. Aquí está la solución")</f>
        <v>Listo. Aquí está la solución</v>
      </c>
    </row>
    <row r="2109" spans="8:13" x14ac:dyDescent="0.35">
      <c r="H2109" s="1"/>
      <c r="I2109" s="2" t="s">
        <v>0</v>
      </c>
      <c r="J2109" s="2">
        <f t="shared" ref="J2109" si="2186">J2078+1</f>
        <v>69</v>
      </c>
      <c r="K2109" s="2"/>
      <c r="L2109" s="3"/>
    </row>
    <row r="2110" spans="8:13" x14ac:dyDescent="0.35">
      <c r="H2110" s="4" t="s">
        <v>1</v>
      </c>
      <c r="I2110">
        <f t="shared" ref="I2110:I2112" si="2187">I2101</f>
        <v>-6.0300955159643808</v>
      </c>
      <c r="L2110" s="5"/>
    </row>
    <row r="2111" spans="8:13" x14ac:dyDescent="0.35">
      <c r="H2111" s="4" t="s">
        <v>93</v>
      </c>
      <c r="I2111">
        <f t="shared" si="2187"/>
        <v>7.8461575132286265</v>
      </c>
      <c r="L2111" s="5"/>
    </row>
    <row r="2112" spans="8:13" x14ac:dyDescent="0.35">
      <c r="H2112" s="4" t="s">
        <v>2</v>
      </c>
      <c r="I2112">
        <f t="shared" si="2187"/>
        <v>-2.3298516839062571</v>
      </c>
      <c r="L2112" s="5"/>
    </row>
    <row r="2113" spans="8:15" x14ac:dyDescent="0.35">
      <c r="H2113" s="4"/>
      <c r="L2113" s="5"/>
    </row>
    <row r="2114" spans="8:15" x14ac:dyDescent="0.35">
      <c r="H2114" s="4"/>
      <c r="I2114">
        <f t="shared" ref="I2114" si="2188">1/I2110</f>
        <v>-0.16583485242523097</v>
      </c>
      <c r="J2114">
        <f t="shared" ref="J2114" si="2189">3/I2111-I2112^2</f>
        <v>-5.0458561065254317</v>
      </c>
      <c r="K2114">
        <f t="shared" ref="K2114" si="2190">-2*I2111*I2112</f>
        <v>36.56076658877889</v>
      </c>
      <c r="L2114" s="5"/>
    </row>
    <row r="2115" spans="8:15" x14ac:dyDescent="0.35">
      <c r="H2115" s="4" t="s">
        <v>26</v>
      </c>
      <c r="I2115">
        <f t="shared" ref="I2115" si="2191">(2*I2110/I2112)+4*I2112</f>
        <v>-4.1430295802738764</v>
      </c>
      <c r="J2115">
        <f t="shared" ref="J2115" si="2192">(2*I2111/I2112)</f>
        <v>-6.7353278901201685</v>
      </c>
      <c r="K2115">
        <f t="shared" ref="K2115" si="2193">-(I2111^2+I2110^2)/I2112^2+4*I2110</f>
        <v>-42.160262624325497</v>
      </c>
      <c r="L2115" s="5"/>
    </row>
    <row r="2116" spans="8:15" x14ac:dyDescent="0.35">
      <c r="H2116" s="4"/>
      <c r="I2116">
        <f t="shared" ref="I2116" si="2194">2*I2110*I2111*I2112^3+4*I2112</f>
        <v>1187.4101983644657</v>
      </c>
      <c r="J2116">
        <f t="shared" ref="J2116" si="2195">I2110^2*I2112^3</f>
        <v>-459.86801905066505</v>
      </c>
      <c r="K2116">
        <f t="shared" ref="K2116" si="2196">3*I2110^2*I2111*I2112^2+4*I2110</f>
        <v>4621.9224596655295</v>
      </c>
      <c r="L2116" s="5"/>
    </row>
    <row r="2117" spans="8:15" x14ac:dyDescent="0.35">
      <c r="H2117" s="4"/>
      <c r="L2117" s="5"/>
    </row>
    <row r="2118" spans="8:15" x14ac:dyDescent="0.35">
      <c r="H2118" s="4" t="s">
        <v>6</v>
      </c>
      <c r="I2118">
        <f t="shared" ref="I2118" si="2197">(I2114*J2115*K2116+I2115*J2116*K2114+J2114*K2115*I2116)-(I2116*J2115*K2114+J2116*K2115*I2114+K2116*I2115*J2114)</f>
        <v>526414.62070310838</v>
      </c>
      <c r="J2118" t="str">
        <f t="shared" ref="J2118" si="2198">IF(I2118&lt;&gt;0,"Continuar", "Agregar otros valores")</f>
        <v>Continuar</v>
      </c>
      <c r="L2118" s="5"/>
    </row>
    <row r="2119" spans="8:15" x14ac:dyDescent="0.35">
      <c r="H2119" s="4"/>
      <c r="L2119" s="5"/>
    </row>
    <row r="2120" spans="8:15" x14ac:dyDescent="0.35">
      <c r="H2120" s="4"/>
      <c r="I2120" cm="1">
        <f t="array" ref="I2120:K2122">MINVERSE(I2114:K2116)</f>
        <v>-9.5966786858593264E-2</v>
      </c>
      <c r="J2120">
        <v>1.2363692239668139E-2</v>
      </c>
      <c r="K2120">
        <v>8.7190467637886151E-4</v>
      </c>
      <c r="L2120" s="5"/>
      <c r="M2120">
        <f t="shared" ref="M2120" si="2199">(J2115*K2116-J2116*K2115)/I2118</f>
        <v>-9.596678685859325E-2</v>
      </c>
      <c r="N2120">
        <f t="shared" ref="N2120" si="2200">(J2114*K2116-J2116*K2114)/I2118</f>
        <v>-1.2363692239668137E-2</v>
      </c>
      <c r="O2120">
        <f t="shared" ref="O2120" si="2201">(J2114*K2115-J2115*K2114)/I2118</f>
        <v>8.7190467637886151E-4</v>
      </c>
    </row>
    <row r="2121" spans="8:15" x14ac:dyDescent="0.35">
      <c r="H2121" s="4" t="s">
        <v>9</v>
      </c>
      <c r="I2121">
        <v>-5.87232252334349E-2</v>
      </c>
      <c r="J2121">
        <v>-8.3924536285770956E-2</v>
      </c>
      <c r="K2121">
        <v>-3.0102503265137386E-4</v>
      </c>
      <c r="L2121" s="5"/>
      <c r="M2121">
        <f t="shared" ref="M2121" si="2202">(I2115*K2116-K2115*I2116)/I2118</f>
        <v>5.8723225233434879E-2</v>
      </c>
      <c r="N2121">
        <f t="shared" ref="N2121" si="2203">(I2114*K2116-I2116*K2114)/I2118</f>
        <v>-8.3924536285770943E-2</v>
      </c>
      <c r="O2121">
        <f t="shared" ref="O2121" si="2204">(I2114*K2115-I2115*K2114)/I2118</f>
        <v>3.010250326513738E-4</v>
      </c>
    </row>
    <row r="2122" spans="8:15" x14ac:dyDescent="0.35">
      <c r="H2122" s="4"/>
      <c r="I2122">
        <v>1.8811870800205702E-2</v>
      </c>
      <c r="J2122">
        <v>-1.1526585521765763E-2</v>
      </c>
      <c r="K2122">
        <v>-3.7590481385218048E-5</v>
      </c>
      <c r="L2122" s="5"/>
      <c r="M2122">
        <f t="shared" ref="M2122" si="2205">(I2115*J2116-I2116*J2115)/I2118</f>
        <v>1.8811870800205698E-2</v>
      </c>
      <c r="N2122">
        <f t="shared" ref="N2122" si="2206">(I2114*J2116-I2116*J2114)/I2118</f>
        <v>1.1526585521765761E-2</v>
      </c>
      <c r="O2122">
        <f t="shared" ref="O2122" si="2207">(I2114*J2115-I2115*J2114)/I2118</f>
        <v>-3.7590481385218048E-5</v>
      </c>
    </row>
    <row r="2123" spans="8:15" x14ac:dyDescent="0.35">
      <c r="H2123" s="4"/>
      <c r="L2123" s="5"/>
    </row>
    <row r="2124" spans="8:15" x14ac:dyDescent="0.35">
      <c r="H2124" s="4" t="s">
        <v>240</v>
      </c>
      <c r="I2124">
        <f t="shared" ref="I2124" si="2208">LN(ABS(2*I2110*I2111^3))-I2111*(I2112^2)+33.9206</f>
        <v>0</v>
      </c>
      <c r="L2124" s="5"/>
    </row>
    <row r="2125" spans="8:15" x14ac:dyDescent="0.35">
      <c r="H2125" s="4" t="s">
        <v>241</v>
      </c>
      <c r="I2125">
        <f t="shared" ref="I2125" si="2209">(I2110^2+I2111^2)/I2112+4*I2110*I2112-85/6</f>
        <v>0</v>
      </c>
      <c r="L2125" s="5"/>
    </row>
    <row r="2126" spans="8:15" x14ac:dyDescent="0.35">
      <c r="H2126" s="4" t="s">
        <v>242</v>
      </c>
      <c r="I2126">
        <f t="shared" ref="I2126" si="2210">I2110^2*I2111*I2112^3+4*I2110*I2112+3552</f>
        <v>0</v>
      </c>
      <c r="L2126" s="5"/>
    </row>
    <row r="2127" spans="8:15" x14ac:dyDescent="0.35">
      <c r="H2127" s="4"/>
      <c r="L2127" s="5"/>
    </row>
    <row r="2128" spans="8:15" x14ac:dyDescent="0.35">
      <c r="H2128" s="4"/>
      <c r="I2128">
        <f t="shared" ref="I2128:I2130" si="2211">I2110</f>
        <v>-6.0300955159643808</v>
      </c>
      <c r="J2128" t="s">
        <v>16</v>
      </c>
      <c r="K2128" cm="1">
        <f t="array" ref="K2128:K2130">MMULT(I2120:K2122,I2124:I2126)</f>
        <v>0</v>
      </c>
      <c r="L2128" s="5"/>
      <c r="M2128">
        <f t="shared" ref="M2128" si="2212">I2120*I2124+J2120*I2125+K2120*I2126</f>
        <v>0</v>
      </c>
    </row>
    <row r="2129" spans="8:13" x14ac:dyDescent="0.35">
      <c r="H2129" s="4"/>
      <c r="I2129">
        <f t="shared" si="2211"/>
        <v>7.8461575132286265</v>
      </c>
      <c r="J2129" t="s">
        <v>16</v>
      </c>
      <c r="K2129">
        <v>0</v>
      </c>
      <c r="L2129" s="5"/>
      <c r="M2129">
        <f t="shared" ref="M2129" si="2213">I2121*I2124+J2121*I2125+K2121* I2126</f>
        <v>0</v>
      </c>
    </row>
    <row r="2130" spans="8:13" x14ac:dyDescent="0.35">
      <c r="H2130" s="4"/>
      <c r="I2130">
        <f t="shared" si="2211"/>
        <v>-2.3298516839062571</v>
      </c>
      <c r="J2130" t="s">
        <v>16</v>
      </c>
      <c r="K2130">
        <v>0</v>
      </c>
      <c r="L2130" s="5"/>
      <c r="M2130">
        <f t="shared" ref="M2130" si="2214">I2122*I2124+J2122*I2125+K2122*I2126</f>
        <v>0</v>
      </c>
    </row>
    <row r="2131" spans="8:13" x14ac:dyDescent="0.35">
      <c r="H2131" s="4"/>
      <c r="L2131" s="5"/>
    </row>
    <row r="2132" spans="8:13" x14ac:dyDescent="0.35">
      <c r="H2132" s="4" t="s">
        <v>99</v>
      </c>
      <c r="I2132">
        <f t="shared" ref="I2132:I2134" si="2215">I2128-K2128</f>
        <v>-6.0300955159643808</v>
      </c>
      <c r="L2132" s="5"/>
    </row>
    <row r="2133" spans="8:13" x14ac:dyDescent="0.35">
      <c r="H2133" s="4" t="s">
        <v>100</v>
      </c>
      <c r="I2133">
        <f t="shared" si="2215"/>
        <v>7.8461575132286265</v>
      </c>
      <c r="L2133" s="5"/>
    </row>
    <row r="2134" spans="8:13" x14ac:dyDescent="0.35">
      <c r="H2134" s="4" t="s">
        <v>101</v>
      </c>
      <c r="I2134">
        <f t="shared" si="2215"/>
        <v>-2.3298516839062571</v>
      </c>
      <c r="L2134" s="5"/>
    </row>
    <row r="2135" spans="8:13" x14ac:dyDescent="0.35">
      <c r="H2135" s="4"/>
      <c r="L2135" s="5"/>
    </row>
    <row r="2136" spans="8:13" x14ac:dyDescent="0.35">
      <c r="H2136" s="4" t="s">
        <v>22</v>
      </c>
      <c r="I2136">
        <f t="shared" ref="I2136:I2138" si="2216">ABS(I2132-I2110)</f>
        <v>0</v>
      </c>
      <c r="L2136" s="5"/>
    </row>
    <row r="2137" spans="8:13" x14ac:dyDescent="0.35">
      <c r="H2137" s="4" t="s">
        <v>24</v>
      </c>
      <c r="I2137">
        <f t="shared" si="2216"/>
        <v>0</v>
      </c>
      <c r="L2137" s="5"/>
    </row>
    <row r="2138" spans="8:13" x14ac:dyDescent="0.35">
      <c r="H2138" s="7" t="s">
        <v>103</v>
      </c>
      <c r="I2138">
        <f t="shared" si="2216"/>
        <v>0</v>
      </c>
      <c r="J2138" s="8" t="s">
        <v>25</v>
      </c>
      <c r="K2138" s="8"/>
      <c r="L2138" s="9">
        <f t="shared" ref="L2138" si="2217">MAX(I2136:I2138)</f>
        <v>0</v>
      </c>
      <c r="M2138" t="str">
        <f t="shared" ref="M2138" si="2218">IF(L2138&gt;$G$6, "Continúa iterando","Listo. Aquí está la solución")</f>
        <v>Listo. Aquí está la solución</v>
      </c>
    </row>
    <row r="2140" spans="8:13" x14ac:dyDescent="0.35">
      <c r="H2140" s="1"/>
      <c r="I2140" s="2" t="s">
        <v>0</v>
      </c>
      <c r="J2140" s="2">
        <f t="shared" ref="J2140" si="2219">J2109+1</f>
        <v>70</v>
      </c>
      <c r="K2140" s="2"/>
      <c r="L2140" s="3"/>
    </row>
    <row r="2141" spans="8:13" x14ac:dyDescent="0.35">
      <c r="H2141" s="4" t="s">
        <v>1</v>
      </c>
      <c r="I2141">
        <f t="shared" ref="I2141:I2143" si="2220">I2132</f>
        <v>-6.0300955159643808</v>
      </c>
      <c r="L2141" s="5"/>
    </row>
    <row r="2142" spans="8:13" x14ac:dyDescent="0.35">
      <c r="H2142" s="4" t="s">
        <v>93</v>
      </c>
      <c r="I2142">
        <f t="shared" si="2220"/>
        <v>7.8461575132286265</v>
      </c>
      <c r="L2142" s="5"/>
    </row>
    <row r="2143" spans="8:13" x14ac:dyDescent="0.35">
      <c r="H2143" s="4" t="s">
        <v>2</v>
      </c>
      <c r="I2143">
        <f t="shared" si="2220"/>
        <v>-2.3298516839062571</v>
      </c>
      <c r="L2143" s="5"/>
    </row>
    <row r="2144" spans="8:13" x14ac:dyDescent="0.35">
      <c r="H2144" s="4"/>
      <c r="L2144" s="5"/>
    </row>
    <row r="2145" spans="8:15" x14ac:dyDescent="0.35">
      <c r="H2145" s="4"/>
      <c r="I2145">
        <f t="shared" ref="I2145" si="2221">1/I2141</f>
        <v>-0.16583485242523097</v>
      </c>
      <c r="J2145">
        <f t="shared" ref="J2145" si="2222">3/I2142-I2143^2</f>
        <v>-5.0458561065254317</v>
      </c>
      <c r="K2145">
        <f t="shared" ref="K2145" si="2223">-2*I2142*I2143</f>
        <v>36.56076658877889</v>
      </c>
      <c r="L2145" s="5"/>
    </row>
    <row r="2146" spans="8:15" x14ac:dyDescent="0.35">
      <c r="H2146" s="4" t="s">
        <v>26</v>
      </c>
      <c r="I2146">
        <f t="shared" ref="I2146" si="2224">(2*I2141/I2143)+4*I2143</f>
        <v>-4.1430295802738764</v>
      </c>
      <c r="J2146">
        <f t="shared" ref="J2146" si="2225">(2*I2142/I2143)</f>
        <v>-6.7353278901201685</v>
      </c>
      <c r="K2146">
        <f t="shared" ref="K2146" si="2226">-(I2142^2+I2141^2)/I2143^2+4*I2141</f>
        <v>-42.160262624325497</v>
      </c>
      <c r="L2146" s="5"/>
    </row>
    <row r="2147" spans="8:15" x14ac:dyDescent="0.35">
      <c r="H2147" s="4"/>
      <c r="I2147">
        <f t="shared" ref="I2147" si="2227">2*I2141*I2142*I2143^3+4*I2143</f>
        <v>1187.4101983644657</v>
      </c>
      <c r="J2147">
        <f t="shared" ref="J2147" si="2228">I2141^2*I2143^3</f>
        <v>-459.86801905066505</v>
      </c>
      <c r="K2147">
        <f t="shared" ref="K2147" si="2229">3*I2141^2*I2142*I2143^2+4*I2141</f>
        <v>4621.9224596655295</v>
      </c>
      <c r="L2147" s="5"/>
    </row>
    <row r="2148" spans="8:15" x14ac:dyDescent="0.35">
      <c r="H2148" s="4"/>
      <c r="L2148" s="5"/>
    </row>
    <row r="2149" spans="8:15" x14ac:dyDescent="0.35">
      <c r="H2149" s="4" t="s">
        <v>6</v>
      </c>
      <c r="I2149">
        <f t="shared" ref="I2149" si="2230">(I2145*J2146*K2147+I2146*J2147*K2145+J2145*K2146*I2147)-(I2147*J2146*K2145+J2147*K2146*I2145+K2147*I2146*J2145)</f>
        <v>526414.62070310838</v>
      </c>
      <c r="J2149" t="str">
        <f t="shared" ref="J2149" si="2231">IF(I2149&lt;&gt;0,"Continuar", "Agregar otros valores")</f>
        <v>Continuar</v>
      </c>
      <c r="L2149" s="5"/>
    </row>
    <row r="2150" spans="8:15" x14ac:dyDescent="0.35">
      <c r="H2150" s="4"/>
      <c r="L2150" s="5"/>
    </row>
    <row r="2151" spans="8:15" x14ac:dyDescent="0.35">
      <c r="H2151" s="4"/>
      <c r="I2151" cm="1">
        <f t="array" ref="I2151:K2153">MINVERSE(I2145:K2147)</f>
        <v>-9.5966786858593264E-2</v>
      </c>
      <c r="J2151">
        <v>1.2363692239668139E-2</v>
      </c>
      <c r="K2151">
        <v>8.7190467637886151E-4</v>
      </c>
      <c r="L2151" s="5"/>
      <c r="M2151">
        <f t="shared" ref="M2151" si="2232">(J2146*K2147-J2147*K2146)/I2149</f>
        <v>-9.596678685859325E-2</v>
      </c>
      <c r="N2151">
        <f t="shared" ref="N2151" si="2233">(J2145*K2147-J2147*K2145)/I2149</f>
        <v>-1.2363692239668137E-2</v>
      </c>
      <c r="O2151">
        <f t="shared" ref="O2151" si="2234">(J2145*K2146-J2146*K2145)/I2149</f>
        <v>8.7190467637886151E-4</v>
      </c>
    </row>
    <row r="2152" spans="8:15" x14ac:dyDescent="0.35">
      <c r="H2152" s="4" t="s">
        <v>9</v>
      </c>
      <c r="I2152">
        <v>-5.87232252334349E-2</v>
      </c>
      <c r="J2152">
        <v>-8.3924536285770956E-2</v>
      </c>
      <c r="K2152">
        <v>-3.0102503265137386E-4</v>
      </c>
      <c r="L2152" s="5"/>
      <c r="M2152">
        <f t="shared" ref="M2152" si="2235">(I2146*K2147-K2146*I2147)/I2149</f>
        <v>5.8723225233434879E-2</v>
      </c>
      <c r="N2152">
        <f t="shared" ref="N2152" si="2236">(I2145*K2147-I2147*K2145)/I2149</f>
        <v>-8.3924536285770943E-2</v>
      </c>
      <c r="O2152">
        <f t="shared" ref="O2152" si="2237">(I2145*K2146-I2146*K2145)/I2149</f>
        <v>3.010250326513738E-4</v>
      </c>
    </row>
    <row r="2153" spans="8:15" x14ac:dyDescent="0.35">
      <c r="H2153" s="4"/>
      <c r="I2153">
        <v>1.8811870800205702E-2</v>
      </c>
      <c r="J2153">
        <v>-1.1526585521765763E-2</v>
      </c>
      <c r="K2153">
        <v>-3.7590481385218048E-5</v>
      </c>
      <c r="L2153" s="5"/>
      <c r="M2153">
        <f t="shared" ref="M2153" si="2238">(I2146*J2147-I2147*J2146)/I2149</f>
        <v>1.8811870800205698E-2</v>
      </c>
      <c r="N2153">
        <f t="shared" ref="N2153" si="2239">(I2145*J2147-I2147*J2145)/I2149</f>
        <v>1.1526585521765761E-2</v>
      </c>
      <c r="O2153">
        <f t="shared" ref="O2153" si="2240">(I2145*J2146-I2146*J2145)/I2149</f>
        <v>-3.7590481385218048E-5</v>
      </c>
    </row>
    <row r="2154" spans="8:15" x14ac:dyDescent="0.35">
      <c r="H2154" s="4"/>
      <c r="L2154" s="5"/>
    </row>
    <row r="2155" spans="8:15" x14ac:dyDescent="0.35">
      <c r="H2155" s="4" t="s">
        <v>243</v>
      </c>
      <c r="I2155">
        <f t="shared" ref="I2155" si="2241">LN(ABS(2*I2141*I2142^3))-I2142*(I2143^2)+33.9206</f>
        <v>0</v>
      </c>
      <c r="L2155" s="5"/>
    </row>
    <row r="2156" spans="8:15" x14ac:dyDescent="0.35">
      <c r="H2156" s="4" t="s">
        <v>244</v>
      </c>
      <c r="I2156">
        <f t="shared" ref="I2156" si="2242">(I2141^2+I2142^2)/I2143+4*I2141*I2143-85/6</f>
        <v>0</v>
      </c>
      <c r="L2156" s="5"/>
    </row>
    <row r="2157" spans="8:15" x14ac:dyDescent="0.35">
      <c r="H2157" s="4" t="s">
        <v>245</v>
      </c>
      <c r="I2157">
        <f t="shared" ref="I2157" si="2243">I2141^2*I2142*I2143^3+4*I2141*I2143+3552</f>
        <v>0</v>
      </c>
      <c r="L2157" s="5"/>
    </row>
    <row r="2158" spans="8:15" x14ac:dyDescent="0.35">
      <c r="H2158" s="4"/>
      <c r="L2158" s="5"/>
    </row>
    <row r="2159" spans="8:15" x14ac:dyDescent="0.35">
      <c r="H2159" s="4"/>
      <c r="I2159">
        <f t="shared" ref="I2159:I2161" si="2244">I2141</f>
        <v>-6.0300955159643808</v>
      </c>
      <c r="J2159" t="s">
        <v>16</v>
      </c>
      <c r="K2159" cm="1">
        <f t="array" ref="K2159:K2161">MMULT(I2151:K2153,I2155:I2157)</f>
        <v>0</v>
      </c>
      <c r="L2159" s="5"/>
      <c r="M2159">
        <f t="shared" ref="M2159" si="2245">I2151*I2155+J2151*I2156+K2151*I2157</f>
        <v>0</v>
      </c>
    </row>
    <row r="2160" spans="8:15" x14ac:dyDescent="0.35">
      <c r="H2160" s="4"/>
      <c r="I2160">
        <f t="shared" si="2244"/>
        <v>7.8461575132286265</v>
      </c>
      <c r="J2160" t="s">
        <v>16</v>
      </c>
      <c r="K2160">
        <v>0</v>
      </c>
      <c r="L2160" s="5"/>
      <c r="M2160">
        <f t="shared" ref="M2160" si="2246">I2152*I2155+J2152*I2156+K2152* I2157</f>
        <v>0</v>
      </c>
    </row>
    <row r="2161" spans="8:13" x14ac:dyDescent="0.35">
      <c r="H2161" s="4"/>
      <c r="I2161">
        <f t="shared" si="2244"/>
        <v>-2.3298516839062571</v>
      </c>
      <c r="J2161" t="s">
        <v>16</v>
      </c>
      <c r="K2161">
        <v>0</v>
      </c>
      <c r="L2161" s="5"/>
      <c r="M2161">
        <f t="shared" ref="M2161" si="2247">I2153*I2155+J2153*I2156+K2153*I2157</f>
        <v>0</v>
      </c>
    </row>
    <row r="2162" spans="8:13" x14ac:dyDescent="0.35">
      <c r="H2162" s="4"/>
      <c r="L2162" s="5"/>
    </row>
    <row r="2163" spans="8:13" x14ac:dyDescent="0.35">
      <c r="H2163" s="4" t="s">
        <v>99</v>
      </c>
      <c r="I2163">
        <f t="shared" ref="I2163:I2165" si="2248">I2159-K2159</f>
        <v>-6.0300955159643808</v>
      </c>
      <c r="L2163" s="5"/>
    </row>
    <row r="2164" spans="8:13" x14ac:dyDescent="0.35">
      <c r="H2164" s="4" t="s">
        <v>100</v>
      </c>
      <c r="I2164">
        <f t="shared" si="2248"/>
        <v>7.8461575132286265</v>
      </c>
      <c r="L2164" s="5"/>
    </row>
    <row r="2165" spans="8:13" x14ac:dyDescent="0.35">
      <c r="H2165" s="4" t="s">
        <v>101</v>
      </c>
      <c r="I2165">
        <f t="shared" si="2248"/>
        <v>-2.3298516839062571</v>
      </c>
      <c r="L2165" s="5"/>
    </row>
    <row r="2166" spans="8:13" x14ac:dyDescent="0.35">
      <c r="H2166" s="4"/>
      <c r="L2166" s="5"/>
    </row>
    <row r="2167" spans="8:13" x14ac:dyDescent="0.35">
      <c r="H2167" s="4" t="s">
        <v>22</v>
      </c>
      <c r="I2167">
        <f t="shared" ref="I2167:I2169" si="2249">ABS(I2163-I2141)</f>
        <v>0</v>
      </c>
      <c r="L2167" s="5"/>
    </row>
    <row r="2168" spans="8:13" x14ac:dyDescent="0.35">
      <c r="H2168" s="4" t="s">
        <v>24</v>
      </c>
      <c r="I2168">
        <f t="shared" si="2249"/>
        <v>0</v>
      </c>
      <c r="L2168" s="5"/>
    </row>
    <row r="2169" spans="8:13" x14ac:dyDescent="0.35">
      <c r="H2169" s="7" t="s">
        <v>103</v>
      </c>
      <c r="I2169">
        <f t="shared" si="2249"/>
        <v>0</v>
      </c>
      <c r="J2169" s="8" t="s">
        <v>25</v>
      </c>
      <c r="K2169" s="8"/>
      <c r="L2169" s="9">
        <f t="shared" ref="L2169" si="2250">MAX(I2167:I2169)</f>
        <v>0</v>
      </c>
      <c r="M2169" t="str">
        <f t="shared" ref="M2169" si="2251">IF(L2169&gt;$G$6, "Continúa iterando","Listo. Aquí está la solución")</f>
        <v>Listo. Aquí está la solución</v>
      </c>
    </row>
    <row r="2171" spans="8:13" x14ac:dyDescent="0.35">
      <c r="H2171" s="1"/>
      <c r="I2171" s="2" t="s">
        <v>0</v>
      </c>
      <c r="J2171" s="2">
        <f t="shared" ref="J2171" si="2252">J2140+1</f>
        <v>71</v>
      </c>
      <c r="K2171" s="2"/>
      <c r="L2171" s="3"/>
    </row>
    <row r="2172" spans="8:13" x14ac:dyDescent="0.35">
      <c r="H2172" s="4" t="s">
        <v>1</v>
      </c>
      <c r="I2172">
        <f t="shared" ref="I2172:I2174" si="2253">I2163</f>
        <v>-6.0300955159643808</v>
      </c>
      <c r="L2172" s="5"/>
    </row>
    <row r="2173" spans="8:13" x14ac:dyDescent="0.35">
      <c r="H2173" s="4" t="s">
        <v>93</v>
      </c>
      <c r="I2173">
        <f t="shared" si="2253"/>
        <v>7.8461575132286265</v>
      </c>
      <c r="L2173" s="5"/>
    </row>
    <row r="2174" spans="8:13" x14ac:dyDescent="0.35">
      <c r="H2174" s="4" t="s">
        <v>2</v>
      </c>
      <c r="I2174">
        <f t="shared" si="2253"/>
        <v>-2.3298516839062571</v>
      </c>
      <c r="L2174" s="5"/>
    </row>
    <row r="2175" spans="8:13" x14ac:dyDescent="0.35">
      <c r="H2175" s="4"/>
      <c r="L2175" s="5"/>
    </row>
    <row r="2176" spans="8:13" x14ac:dyDescent="0.35">
      <c r="H2176" s="4"/>
      <c r="I2176">
        <f t="shared" ref="I2176" si="2254">1/I2172</f>
        <v>-0.16583485242523097</v>
      </c>
      <c r="J2176">
        <f t="shared" ref="J2176" si="2255">3/I2173-I2174^2</f>
        <v>-5.0458561065254317</v>
      </c>
      <c r="K2176">
        <f t="shared" ref="K2176" si="2256">-2*I2173*I2174</f>
        <v>36.56076658877889</v>
      </c>
      <c r="L2176" s="5"/>
    </row>
    <row r="2177" spans="8:15" x14ac:dyDescent="0.35">
      <c r="H2177" s="4" t="s">
        <v>26</v>
      </c>
      <c r="I2177">
        <f t="shared" ref="I2177" si="2257">(2*I2172/I2174)+4*I2174</f>
        <v>-4.1430295802738764</v>
      </c>
      <c r="J2177">
        <f t="shared" ref="J2177" si="2258">(2*I2173/I2174)</f>
        <v>-6.7353278901201685</v>
      </c>
      <c r="K2177">
        <f t="shared" ref="K2177" si="2259">-(I2173^2+I2172^2)/I2174^2+4*I2172</f>
        <v>-42.160262624325497</v>
      </c>
      <c r="L2177" s="5"/>
    </row>
    <row r="2178" spans="8:15" x14ac:dyDescent="0.35">
      <c r="H2178" s="4"/>
      <c r="I2178">
        <f t="shared" ref="I2178" si="2260">2*I2172*I2173*I2174^3+4*I2174</f>
        <v>1187.4101983644657</v>
      </c>
      <c r="J2178">
        <f t="shared" ref="J2178" si="2261">I2172^2*I2174^3</f>
        <v>-459.86801905066505</v>
      </c>
      <c r="K2178">
        <f t="shared" ref="K2178" si="2262">3*I2172^2*I2173*I2174^2+4*I2172</f>
        <v>4621.9224596655295</v>
      </c>
      <c r="L2178" s="5"/>
    </row>
    <row r="2179" spans="8:15" x14ac:dyDescent="0.35">
      <c r="H2179" s="4"/>
      <c r="L2179" s="5"/>
    </row>
    <row r="2180" spans="8:15" x14ac:dyDescent="0.35">
      <c r="H2180" s="4" t="s">
        <v>6</v>
      </c>
      <c r="I2180">
        <f t="shared" ref="I2180" si="2263">(I2176*J2177*K2178+I2177*J2178*K2176+J2176*K2177*I2178)-(I2178*J2177*K2176+J2178*K2177*I2176+K2178*I2177*J2176)</f>
        <v>526414.62070310838</v>
      </c>
      <c r="J2180" t="str">
        <f t="shared" ref="J2180" si="2264">IF(I2180&lt;&gt;0,"Continuar", "Agregar otros valores")</f>
        <v>Continuar</v>
      </c>
      <c r="L2180" s="5"/>
    </row>
    <row r="2181" spans="8:15" x14ac:dyDescent="0.35">
      <c r="H2181" s="4"/>
      <c r="L2181" s="5"/>
    </row>
    <row r="2182" spans="8:15" x14ac:dyDescent="0.35">
      <c r="H2182" s="4"/>
      <c r="I2182" cm="1">
        <f t="array" ref="I2182:K2184">MINVERSE(I2176:K2178)</f>
        <v>-9.5966786858593264E-2</v>
      </c>
      <c r="J2182">
        <v>1.2363692239668139E-2</v>
      </c>
      <c r="K2182">
        <v>8.7190467637886151E-4</v>
      </c>
      <c r="L2182" s="5"/>
      <c r="M2182">
        <f t="shared" ref="M2182" si="2265">(J2177*K2178-J2178*K2177)/I2180</f>
        <v>-9.596678685859325E-2</v>
      </c>
      <c r="N2182">
        <f t="shared" ref="N2182" si="2266">(J2176*K2178-J2178*K2176)/I2180</f>
        <v>-1.2363692239668137E-2</v>
      </c>
      <c r="O2182">
        <f t="shared" ref="O2182" si="2267">(J2176*K2177-J2177*K2176)/I2180</f>
        <v>8.7190467637886151E-4</v>
      </c>
    </row>
    <row r="2183" spans="8:15" x14ac:dyDescent="0.35">
      <c r="H2183" s="4" t="s">
        <v>9</v>
      </c>
      <c r="I2183">
        <v>-5.87232252334349E-2</v>
      </c>
      <c r="J2183">
        <v>-8.3924536285770956E-2</v>
      </c>
      <c r="K2183">
        <v>-3.0102503265137386E-4</v>
      </c>
      <c r="L2183" s="5"/>
      <c r="M2183">
        <f t="shared" ref="M2183" si="2268">(I2177*K2178-K2177*I2178)/I2180</f>
        <v>5.8723225233434879E-2</v>
      </c>
      <c r="N2183">
        <f t="shared" ref="N2183" si="2269">(I2176*K2178-I2178*K2176)/I2180</f>
        <v>-8.3924536285770943E-2</v>
      </c>
      <c r="O2183">
        <f t="shared" ref="O2183" si="2270">(I2176*K2177-I2177*K2176)/I2180</f>
        <v>3.010250326513738E-4</v>
      </c>
    </row>
    <row r="2184" spans="8:15" x14ac:dyDescent="0.35">
      <c r="H2184" s="4"/>
      <c r="I2184">
        <v>1.8811870800205702E-2</v>
      </c>
      <c r="J2184">
        <v>-1.1526585521765763E-2</v>
      </c>
      <c r="K2184">
        <v>-3.7590481385218048E-5</v>
      </c>
      <c r="L2184" s="5"/>
      <c r="M2184">
        <f t="shared" ref="M2184" si="2271">(I2177*J2178-I2178*J2177)/I2180</f>
        <v>1.8811870800205698E-2</v>
      </c>
      <c r="N2184">
        <f t="shared" ref="N2184" si="2272">(I2176*J2178-I2178*J2176)/I2180</f>
        <v>1.1526585521765761E-2</v>
      </c>
      <c r="O2184">
        <f t="shared" ref="O2184" si="2273">(I2176*J2177-I2177*J2176)/I2180</f>
        <v>-3.7590481385218048E-5</v>
      </c>
    </row>
    <row r="2185" spans="8:15" x14ac:dyDescent="0.35">
      <c r="H2185" s="4"/>
      <c r="L2185" s="5"/>
    </row>
    <row r="2186" spans="8:15" x14ac:dyDescent="0.35">
      <c r="H2186" s="4" t="s">
        <v>246</v>
      </c>
      <c r="I2186">
        <f t="shared" ref="I2186" si="2274">LN(ABS(2*I2172*I2173^3))-I2173*(I2174^2)+33.9206</f>
        <v>0</v>
      </c>
      <c r="L2186" s="5"/>
    </row>
    <row r="2187" spans="8:15" x14ac:dyDescent="0.35">
      <c r="H2187" s="4" t="s">
        <v>247</v>
      </c>
      <c r="I2187">
        <f t="shared" ref="I2187" si="2275">(I2172^2+I2173^2)/I2174+4*I2172*I2174-85/6</f>
        <v>0</v>
      </c>
      <c r="L2187" s="5"/>
    </row>
    <row r="2188" spans="8:15" x14ac:dyDescent="0.35">
      <c r="H2188" s="4" t="s">
        <v>248</v>
      </c>
      <c r="I2188">
        <f t="shared" ref="I2188" si="2276">I2172^2*I2173*I2174^3+4*I2172*I2174+3552</f>
        <v>0</v>
      </c>
      <c r="L2188" s="5"/>
    </row>
    <row r="2189" spans="8:15" x14ac:dyDescent="0.35">
      <c r="H2189" s="4"/>
      <c r="L2189" s="5"/>
    </row>
    <row r="2190" spans="8:15" x14ac:dyDescent="0.35">
      <c r="H2190" s="4"/>
      <c r="I2190">
        <f t="shared" ref="I2190:I2192" si="2277">I2172</f>
        <v>-6.0300955159643808</v>
      </c>
      <c r="J2190" t="s">
        <v>16</v>
      </c>
      <c r="K2190" cm="1">
        <f t="array" ref="K2190:K2192">MMULT(I2182:K2184,I2186:I2188)</f>
        <v>0</v>
      </c>
      <c r="L2190" s="5"/>
      <c r="M2190">
        <f t="shared" ref="M2190" si="2278">I2182*I2186+J2182*I2187+K2182*I2188</f>
        <v>0</v>
      </c>
    </row>
    <row r="2191" spans="8:15" x14ac:dyDescent="0.35">
      <c r="H2191" s="4"/>
      <c r="I2191">
        <f t="shared" si="2277"/>
        <v>7.8461575132286265</v>
      </c>
      <c r="J2191" t="s">
        <v>16</v>
      </c>
      <c r="K2191">
        <v>0</v>
      </c>
      <c r="L2191" s="5"/>
      <c r="M2191">
        <f t="shared" ref="M2191" si="2279">I2183*I2186+J2183*I2187+K2183* I2188</f>
        <v>0</v>
      </c>
    </row>
    <row r="2192" spans="8:15" x14ac:dyDescent="0.35">
      <c r="H2192" s="4"/>
      <c r="I2192">
        <f t="shared" si="2277"/>
        <v>-2.3298516839062571</v>
      </c>
      <c r="J2192" t="s">
        <v>16</v>
      </c>
      <c r="K2192">
        <v>0</v>
      </c>
      <c r="L2192" s="5"/>
      <c r="M2192">
        <f t="shared" ref="M2192" si="2280">I2184*I2186+J2184*I2187+K2184*I2188</f>
        <v>0</v>
      </c>
    </row>
    <row r="2193" spans="8:13" x14ac:dyDescent="0.35">
      <c r="H2193" s="4"/>
      <c r="L2193" s="5"/>
    </row>
    <row r="2194" spans="8:13" x14ac:dyDescent="0.35">
      <c r="H2194" s="4" t="s">
        <v>99</v>
      </c>
      <c r="I2194">
        <f t="shared" ref="I2194:I2196" si="2281">I2190-K2190</f>
        <v>-6.0300955159643808</v>
      </c>
      <c r="L2194" s="5"/>
    </row>
    <row r="2195" spans="8:13" x14ac:dyDescent="0.35">
      <c r="H2195" s="4" t="s">
        <v>100</v>
      </c>
      <c r="I2195">
        <f t="shared" si="2281"/>
        <v>7.8461575132286265</v>
      </c>
      <c r="L2195" s="5"/>
    </row>
    <row r="2196" spans="8:13" x14ac:dyDescent="0.35">
      <c r="H2196" s="4" t="s">
        <v>101</v>
      </c>
      <c r="I2196">
        <f t="shared" si="2281"/>
        <v>-2.3298516839062571</v>
      </c>
      <c r="L2196" s="5"/>
    </row>
    <row r="2197" spans="8:13" x14ac:dyDescent="0.35">
      <c r="H2197" s="4"/>
      <c r="L2197" s="5"/>
    </row>
    <row r="2198" spans="8:13" x14ac:dyDescent="0.35">
      <c r="H2198" s="4" t="s">
        <v>22</v>
      </c>
      <c r="I2198">
        <f t="shared" ref="I2198:I2200" si="2282">ABS(I2194-I2172)</f>
        <v>0</v>
      </c>
      <c r="L2198" s="5"/>
    </row>
    <row r="2199" spans="8:13" x14ac:dyDescent="0.35">
      <c r="H2199" s="4" t="s">
        <v>24</v>
      </c>
      <c r="I2199">
        <f t="shared" si="2282"/>
        <v>0</v>
      </c>
      <c r="L2199" s="5"/>
    </row>
    <row r="2200" spans="8:13" x14ac:dyDescent="0.35">
      <c r="H2200" s="7" t="s">
        <v>103</v>
      </c>
      <c r="I2200">
        <f t="shared" si="2282"/>
        <v>0</v>
      </c>
      <c r="J2200" s="8" t="s">
        <v>25</v>
      </c>
      <c r="K2200" s="8"/>
      <c r="L2200" s="9">
        <f t="shared" ref="L2200" si="2283">MAX(I2198:I2200)</f>
        <v>0</v>
      </c>
      <c r="M2200" t="str">
        <f t="shared" ref="M2200" si="2284">IF(L2200&gt;$G$6, "Continúa iterando","Listo. Aquí está la solución")</f>
        <v>Listo. Aquí está la solución</v>
      </c>
    </row>
    <row r="2202" spans="8:13" x14ac:dyDescent="0.35">
      <c r="H2202" s="1"/>
      <c r="I2202" s="2" t="s">
        <v>0</v>
      </c>
      <c r="J2202" s="2">
        <f t="shared" ref="J2202" si="2285">J2171+1</f>
        <v>72</v>
      </c>
      <c r="K2202" s="2"/>
      <c r="L2202" s="3"/>
    </row>
    <row r="2203" spans="8:13" x14ac:dyDescent="0.35">
      <c r="H2203" s="4" t="s">
        <v>1</v>
      </c>
      <c r="I2203">
        <f t="shared" ref="I2203:I2205" si="2286">I2194</f>
        <v>-6.0300955159643808</v>
      </c>
      <c r="L2203" s="5"/>
    </row>
    <row r="2204" spans="8:13" x14ac:dyDescent="0.35">
      <c r="H2204" s="4" t="s">
        <v>93</v>
      </c>
      <c r="I2204">
        <f t="shared" si="2286"/>
        <v>7.8461575132286265</v>
      </c>
      <c r="L2204" s="5"/>
    </row>
    <row r="2205" spans="8:13" x14ac:dyDescent="0.35">
      <c r="H2205" s="4" t="s">
        <v>2</v>
      </c>
      <c r="I2205">
        <f t="shared" si="2286"/>
        <v>-2.3298516839062571</v>
      </c>
      <c r="L2205" s="5"/>
    </row>
    <row r="2206" spans="8:13" x14ac:dyDescent="0.35">
      <c r="H2206" s="4"/>
      <c r="L2206" s="5"/>
    </row>
    <row r="2207" spans="8:13" x14ac:dyDescent="0.35">
      <c r="H2207" s="4"/>
      <c r="I2207">
        <f t="shared" ref="I2207" si="2287">1/I2203</f>
        <v>-0.16583485242523097</v>
      </c>
      <c r="J2207">
        <f t="shared" ref="J2207" si="2288">3/I2204-I2205^2</f>
        <v>-5.0458561065254317</v>
      </c>
      <c r="K2207">
        <f t="shared" ref="K2207" si="2289">-2*I2204*I2205</f>
        <v>36.56076658877889</v>
      </c>
      <c r="L2207" s="5"/>
    </row>
    <row r="2208" spans="8:13" x14ac:dyDescent="0.35">
      <c r="H2208" s="4" t="s">
        <v>26</v>
      </c>
      <c r="I2208">
        <f t="shared" ref="I2208" si="2290">(2*I2203/I2205)+4*I2205</f>
        <v>-4.1430295802738764</v>
      </c>
      <c r="J2208">
        <f t="shared" ref="J2208" si="2291">(2*I2204/I2205)</f>
        <v>-6.7353278901201685</v>
      </c>
      <c r="K2208">
        <f t="shared" ref="K2208" si="2292">-(I2204^2+I2203^2)/I2205^2+4*I2203</f>
        <v>-42.160262624325497</v>
      </c>
      <c r="L2208" s="5"/>
    </row>
    <row r="2209" spans="8:15" x14ac:dyDescent="0.35">
      <c r="H2209" s="4"/>
      <c r="I2209">
        <f t="shared" ref="I2209" si="2293">2*I2203*I2204*I2205^3+4*I2205</f>
        <v>1187.4101983644657</v>
      </c>
      <c r="J2209">
        <f t="shared" ref="J2209" si="2294">I2203^2*I2205^3</f>
        <v>-459.86801905066505</v>
      </c>
      <c r="K2209">
        <f t="shared" ref="K2209" si="2295">3*I2203^2*I2204*I2205^2+4*I2203</f>
        <v>4621.9224596655295</v>
      </c>
      <c r="L2209" s="5"/>
    </row>
    <row r="2210" spans="8:15" x14ac:dyDescent="0.35">
      <c r="H2210" s="4"/>
      <c r="L2210" s="5"/>
    </row>
    <row r="2211" spans="8:15" x14ac:dyDescent="0.35">
      <c r="H2211" s="4" t="s">
        <v>6</v>
      </c>
      <c r="I2211">
        <f t="shared" ref="I2211" si="2296">(I2207*J2208*K2209+I2208*J2209*K2207+J2207*K2208*I2209)-(I2209*J2208*K2207+J2209*K2208*I2207+K2209*I2208*J2207)</f>
        <v>526414.62070310838</v>
      </c>
      <c r="J2211" t="str">
        <f t="shared" ref="J2211" si="2297">IF(I2211&lt;&gt;0,"Continuar", "Agregar otros valores")</f>
        <v>Continuar</v>
      </c>
      <c r="L2211" s="5"/>
    </row>
    <row r="2212" spans="8:15" x14ac:dyDescent="0.35">
      <c r="H2212" s="4"/>
      <c r="L2212" s="5"/>
    </row>
    <row r="2213" spans="8:15" x14ac:dyDescent="0.35">
      <c r="H2213" s="4"/>
      <c r="I2213" cm="1">
        <f t="array" ref="I2213:K2215">MINVERSE(I2207:K2209)</f>
        <v>-9.5966786858593264E-2</v>
      </c>
      <c r="J2213">
        <v>1.2363692239668139E-2</v>
      </c>
      <c r="K2213">
        <v>8.7190467637886151E-4</v>
      </c>
      <c r="L2213" s="5"/>
      <c r="M2213">
        <f t="shared" ref="M2213" si="2298">(J2208*K2209-J2209*K2208)/I2211</f>
        <v>-9.596678685859325E-2</v>
      </c>
      <c r="N2213">
        <f t="shared" ref="N2213" si="2299">(J2207*K2209-J2209*K2207)/I2211</f>
        <v>-1.2363692239668137E-2</v>
      </c>
      <c r="O2213">
        <f t="shared" ref="O2213" si="2300">(J2207*K2208-J2208*K2207)/I2211</f>
        <v>8.7190467637886151E-4</v>
      </c>
    </row>
    <row r="2214" spans="8:15" x14ac:dyDescent="0.35">
      <c r="H2214" s="4" t="s">
        <v>9</v>
      </c>
      <c r="I2214">
        <v>-5.87232252334349E-2</v>
      </c>
      <c r="J2214">
        <v>-8.3924536285770956E-2</v>
      </c>
      <c r="K2214">
        <v>-3.0102503265137386E-4</v>
      </c>
      <c r="L2214" s="5"/>
      <c r="M2214">
        <f t="shared" ref="M2214" si="2301">(I2208*K2209-K2208*I2209)/I2211</f>
        <v>5.8723225233434879E-2</v>
      </c>
      <c r="N2214">
        <f t="shared" ref="N2214" si="2302">(I2207*K2209-I2209*K2207)/I2211</f>
        <v>-8.3924536285770943E-2</v>
      </c>
      <c r="O2214">
        <f t="shared" ref="O2214" si="2303">(I2207*K2208-I2208*K2207)/I2211</f>
        <v>3.010250326513738E-4</v>
      </c>
    </row>
    <row r="2215" spans="8:15" x14ac:dyDescent="0.35">
      <c r="H2215" s="4"/>
      <c r="I2215">
        <v>1.8811870800205702E-2</v>
      </c>
      <c r="J2215">
        <v>-1.1526585521765763E-2</v>
      </c>
      <c r="K2215">
        <v>-3.7590481385218048E-5</v>
      </c>
      <c r="L2215" s="5"/>
      <c r="M2215">
        <f t="shared" ref="M2215" si="2304">(I2208*J2209-I2209*J2208)/I2211</f>
        <v>1.8811870800205698E-2</v>
      </c>
      <c r="N2215">
        <f t="shared" ref="N2215" si="2305">(I2207*J2209-I2209*J2207)/I2211</f>
        <v>1.1526585521765761E-2</v>
      </c>
      <c r="O2215">
        <f t="shared" ref="O2215" si="2306">(I2207*J2208-I2208*J2207)/I2211</f>
        <v>-3.7590481385218048E-5</v>
      </c>
    </row>
    <row r="2216" spans="8:15" x14ac:dyDescent="0.35">
      <c r="H2216" s="4"/>
      <c r="L2216" s="5"/>
    </row>
    <row r="2217" spans="8:15" x14ac:dyDescent="0.35">
      <c r="H2217" s="4" t="s">
        <v>249</v>
      </c>
      <c r="I2217">
        <f t="shared" ref="I2217" si="2307">LN(ABS(2*I2203*I2204^3))-I2204*(I2205^2)+33.9206</f>
        <v>0</v>
      </c>
      <c r="L2217" s="5"/>
    </row>
    <row r="2218" spans="8:15" x14ac:dyDescent="0.35">
      <c r="H2218" s="4" t="s">
        <v>250</v>
      </c>
      <c r="I2218">
        <f t="shared" ref="I2218" si="2308">(I2203^2+I2204^2)/I2205+4*I2203*I2205-85/6</f>
        <v>0</v>
      </c>
      <c r="L2218" s="5"/>
    </row>
    <row r="2219" spans="8:15" x14ac:dyDescent="0.35">
      <c r="H2219" s="4" t="s">
        <v>251</v>
      </c>
      <c r="I2219">
        <f t="shared" ref="I2219" si="2309">I2203^2*I2204*I2205^3+4*I2203*I2205+3552</f>
        <v>0</v>
      </c>
      <c r="L2219" s="5"/>
    </row>
    <row r="2220" spans="8:15" x14ac:dyDescent="0.35">
      <c r="H2220" s="4"/>
      <c r="L2220" s="5"/>
    </row>
    <row r="2221" spans="8:15" x14ac:dyDescent="0.35">
      <c r="H2221" s="4"/>
      <c r="I2221">
        <f t="shared" ref="I2221:I2223" si="2310">I2203</f>
        <v>-6.0300955159643808</v>
      </c>
      <c r="J2221" t="s">
        <v>16</v>
      </c>
      <c r="K2221" cm="1">
        <f t="array" ref="K2221:K2223">MMULT(I2213:K2215,I2217:I2219)</f>
        <v>0</v>
      </c>
      <c r="L2221" s="5"/>
      <c r="M2221">
        <f t="shared" ref="M2221" si="2311">I2213*I2217+J2213*I2218+K2213*I2219</f>
        <v>0</v>
      </c>
    </row>
    <row r="2222" spans="8:15" x14ac:dyDescent="0.35">
      <c r="H2222" s="4"/>
      <c r="I2222">
        <f t="shared" si="2310"/>
        <v>7.8461575132286265</v>
      </c>
      <c r="J2222" t="s">
        <v>16</v>
      </c>
      <c r="K2222">
        <v>0</v>
      </c>
      <c r="L2222" s="5"/>
      <c r="M2222">
        <f t="shared" ref="M2222" si="2312">I2214*I2217+J2214*I2218+K2214* I2219</f>
        <v>0</v>
      </c>
    </row>
    <row r="2223" spans="8:15" x14ac:dyDescent="0.35">
      <c r="H2223" s="4"/>
      <c r="I2223">
        <f t="shared" si="2310"/>
        <v>-2.3298516839062571</v>
      </c>
      <c r="J2223" t="s">
        <v>16</v>
      </c>
      <c r="K2223">
        <v>0</v>
      </c>
      <c r="L2223" s="5"/>
      <c r="M2223">
        <f t="shared" ref="M2223" si="2313">I2215*I2217+J2215*I2218+K2215*I2219</f>
        <v>0</v>
      </c>
    </row>
    <row r="2224" spans="8:15" x14ac:dyDescent="0.35">
      <c r="H2224" s="4"/>
      <c r="L2224" s="5"/>
    </row>
    <row r="2225" spans="8:13" x14ac:dyDescent="0.35">
      <c r="H2225" s="4" t="s">
        <v>99</v>
      </c>
      <c r="I2225">
        <f t="shared" ref="I2225:I2227" si="2314">I2221-K2221</f>
        <v>-6.0300955159643808</v>
      </c>
      <c r="L2225" s="5"/>
    </row>
    <row r="2226" spans="8:13" x14ac:dyDescent="0.35">
      <c r="H2226" s="4" t="s">
        <v>100</v>
      </c>
      <c r="I2226">
        <f t="shared" si="2314"/>
        <v>7.8461575132286265</v>
      </c>
      <c r="L2226" s="5"/>
    </row>
    <row r="2227" spans="8:13" x14ac:dyDescent="0.35">
      <c r="H2227" s="4" t="s">
        <v>101</v>
      </c>
      <c r="I2227">
        <f t="shared" si="2314"/>
        <v>-2.3298516839062571</v>
      </c>
      <c r="L2227" s="5"/>
    </row>
    <row r="2228" spans="8:13" x14ac:dyDescent="0.35">
      <c r="H2228" s="4"/>
      <c r="L2228" s="5"/>
    </row>
    <row r="2229" spans="8:13" x14ac:dyDescent="0.35">
      <c r="H2229" s="4" t="s">
        <v>22</v>
      </c>
      <c r="I2229">
        <f t="shared" ref="I2229:I2231" si="2315">ABS(I2225-I2203)</f>
        <v>0</v>
      </c>
      <c r="L2229" s="5"/>
    </row>
    <row r="2230" spans="8:13" x14ac:dyDescent="0.35">
      <c r="H2230" s="4" t="s">
        <v>24</v>
      </c>
      <c r="I2230">
        <f t="shared" si="2315"/>
        <v>0</v>
      </c>
      <c r="L2230" s="5"/>
    </row>
    <row r="2231" spans="8:13" x14ac:dyDescent="0.35">
      <c r="H2231" s="7" t="s">
        <v>103</v>
      </c>
      <c r="I2231">
        <f t="shared" si="2315"/>
        <v>0</v>
      </c>
      <c r="J2231" s="8" t="s">
        <v>25</v>
      </c>
      <c r="K2231" s="8"/>
      <c r="L2231" s="9">
        <f t="shared" ref="L2231" si="2316">MAX(I2229:I2231)</f>
        <v>0</v>
      </c>
      <c r="M2231" t="str">
        <f t="shared" ref="M2231" si="2317">IF(L2231&gt;$G$6, "Continúa iterando","Listo. Aquí está la solución")</f>
        <v>Listo. Aquí está la solución</v>
      </c>
    </row>
    <row r="2233" spans="8:13" x14ac:dyDescent="0.35">
      <c r="H2233" s="1"/>
      <c r="I2233" s="2" t="s">
        <v>0</v>
      </c>
      <c r="J2233" s="2">
        <f t="shared" ref="J2233" si="2318">J2202+1</f>
        <v>73</v>
      </c>
      <c r="K2233" s="2"/>
      <c r="L2233" s="3"/>
    </row>
    <row r="2234" spans="8:13" x14ac:dyDescent="0.35">
      <c r="H2234" s="4" t="s">
        <v>1</v>
      </c>
      <c r="I2234">
        <f t="shared" ref="I2234:I2236" si="2319">I2225</f>
        <v>-6.0300955159643808</v>
      </c>
      <c r="L2234" s="5"/>
    </row>
    <row r="2235" spans="8:13" x14ac:dyDescent="0.35">
      <c r="H2235" s="4" t="s">
        <v>93</v>
      </c>
      <c r="I2235">
        <f t="shared" si="2319"/>
        <v>7.8461575132286265</v>
      </c>
      <c r="L2235" s="5"/>
    </row>
    <row r="2236" spans="8:13" x14ac:dyDescent="0.35">
      <c r="H2236" s="4" t="s">
        <v>2</v>
      </c>
      <c r="I2236">
        <f t="shared" si="2319"/>
        <v>-2.3298516839062571</v>
      </c>
      <c r="L2236" s="5"/>
    </row>
    <row r="2237" spans="8:13" x14ac:dyDescent="0.35">
      <c r="H2237" s="4"/>
      <c r="L2237" s="5"/>
    </row>
    <row r="2238" spans="8:13" x14ac:dyDescent="0.35">
      <c r="H2238" s="4"/>
      <c r="I2238">
        <f t="shared" ref="I2238" si="2320">1/I2234</f>
        <v>-0.16583485242523097</v>
      </c>
      <c r="J2238">
        <f t="shared" ref="J2238" si="2321">3/I2235-I2236^2</f>
        <v>-5.0458561065254317</v>
      </c>
      <c r="K2238">
        <f t="shared" ref="K2238" si="2322">-2*I2235*I2236</f>
        <v>36.56076658877889</v>
      </c>
      <c r="L2238" s="5"/>
    </row>
    <row r="2239" spans="8:13" x14ac:dyDescent="0.35">
      <c r="H2239" s="4" t="s">
        <v>26</v>
      </c>
      <c r="I2239">
        <f t="shared" ref="I2239" si="2323">(2*I2234/I2236)+4*I2236</f>
        <v>-4.1430295802738764</v>
      </c>
      <c r="J2239">
        <f t="shared" ref="J2239" si="2324">(2*I2235/I2236)</f>
        <v>-6.7353278901201685</v>
      </c>
      <c r="K2239">
        <f t="shared" ref="K2239" si="2325">-(I2235^2+I2234^2)/I2236^2+4*I2234</f>
        <v>-42.160262624325497</v>
      </c>
      <c r="L2239" s="5"/>
    </row>
    <row r="2240" spans="8:13" x14ac:dyDescent="0.35">
      <c r="H2240" s="4"/>
      <c r="I2240">
        <f t="shared" ref="I2240" si="2326">2*I2234*I2235*I2236^3+4*I2236</f>
        <v>1187.4101983644657</v>
      </c>
      <c r="J2240">
        <f t="shared" ref="J2240" si="2327">I2234^2*I2236^3</f>
        <v>-459.86801905066505</v>
      </c>
      <c r="K2240">
        <f t="shared" ref="K2240" si="2328">3*I2234^2*I2235*I2236^2+4*I2234</f>
        <v>4621.9224596655295</v>
      </c>
      <c r="L2240" s="5"/>
    </row>
    <row r="2241" spans="8:15" x14ac:dyDescent="0.35">
      <c r="H2241" s="4"/>
      <c r="L2241" s="5"/>
    </row>
    <row r="2242" spans="8:15" x14ac:dyDescent="0.35">
      <c r="H2242" s="4" t="s">
        <v>6</v>
      </c>
      <c r="I2242">
        <f t="shared" ref="I2242" si="2329">(I2238*J2239*K2240+I2239*J2240*K2238+J2238*K2239*I2240)-(I2240*J2239*K2238+J2240*K2239*I2238+K2240*I2239*J2238)</f>
        <v>526414.62070310838</v>
      </c>
      <c r="J2242" t="str">
        <f t="shared" ref="J2242" si="2330">IF(I2242&lt;&gt;0,"Continuar", "Agregar otros valores")</f>
        <v>Continuar</v>
      </c>
      <c r="L2242" s="5"/>
    </row>
    <row r="2243" spans="8:15" x14ac:dyDescent="0.35">
      <c r="H2243" s="4"/>
      <c r="L2243" s="5"/>
    </row>
    <row r="2244" spans="8:15" x14ac:dyDescent="0.35">
      <c r="H2244" s="4"/>
      <c r="I2244" cm="1">
        <f t="array" ref="I2244:K2246">MINVERSE(I2238:K2240)</f>
        <v>-9.5966786858593264E-2</v>
      </c>
      <c r="J2244">
        <v>1.2363692239668139E-2</v>
      </c>
      <c r="K2244">
        <v>8.7190467637886151E-4</v>
      </c>
      <c r="L2244" s="5"/>
      <c r="M2244">
        <f t="shared" ref="M2244" si="2331">(J2239*K2240-J2240*K2239)/I2242</f>
        <v>-9.596678685859325E-2</v>
      </c>
      <c r="N2244">
        <f t="shared" ref="N2244" si="2332">(J2238*K2240-J2240*K2238)/I2242</f>
        <v>-1.2363692239668137E-2</v>
      </c>
      <c r="O2244">
        <f t="shared" ref="O2244" si="2333">(J2238*K2239-J2239*K2238)/I2242</f>
        <v>8.7190467637886151E-4</v>
      </c>
    </row>
    <row r="2245" spans="8:15" x14ac:dyDescent="0.35">
      <c r="H2245" s="4" t="s">
        <v>9</v>
      </c>
      <c r="I2245">
        <v>-5.87232252334349E-2</v>
      </c>
      <c r="J2245">
        <v>-8.3924536285770956E-2</v>
      </c>
      <c r="K2245">
        <v>-3.0102503265137386E-4</v>
      </c>
      <c r="L2245" s="5"/>
      <c r="M2245">
        <f t="shared" ref="M2245" si="2334">(I2239*K2240-K2239*I2240)/I2242</f>
        <v>5.8723225233434879E-2</v>
      </c>
      <c r="N2245">
        <f t="shared" ref="N2245" si="2335">(I2238*K2240-I2240*K2238)/I2242</f>
        <v>-8.3924536285770943E-2</v>
      </c>
      <c r="O2245">
        <f t="shared" ref="O2245" si="2336">(I2238*K2239-I2239*K2238)/I2242</f>
        <v>3.010250326513738E-4</v>
      </c>
    </row>
    <row r="2246" spans="8:15" x14ac:dyDescent="0.35">
      <c r="H2246" s="4"/>
      <c r="I2246">
        <v>1.8811870800205702E-2</v>
      </c>
      <c r="J2246">
        <v>-1.1526585521765763E-2</v>
      </c>
      <c r="K2246">
        <v>-3.7590481385218048E-5</v>
      </c>
      <c r="L2246" s="5"/>
      <c r="M2246">
        <f t="shared" ref="M2246" si="2337">(I2239*J2240-I2240*J2239)/I2242</f>
        <v>1.8811870800205698E-2</v>
      </c>
      <c r="N2246">
        <f t="shared" ref="N2246" si="2338">(I2238*J2240-I2240*J2238)/I2242</f>
        <v>1.1526585521765761E-2</v>
      </c>
      <c r="O2246">
        <f t="shared" ref="O2246" si="2339">(I2238*J2239-I2239*J2238)/I2242</f>
        <v>-3.7590481385218048E-5</v>
      </c>
    </row>
    <row r="2247" spans="8:15" x14ac:dyDescent="0.35">
      <c r="H2247" s="4"/>
      <c r="L2247" s="5"/>
    </row>
    <row r="2248" spans="8:15" x14ac:dyDescent="0.35">
      <c r="H2248" s="4" t="s">
        <v>252</v>
      </c>
      <c r="I2248">
        <f t="shared" ref="I2248" si="2340">LN(ABS(2*I2234*I2235^3))-I2235*(I2236^2)+33.9206</f>
        <v>0</v>
      </c>
      <c r="L2248" s="5"/>
    </row>
    <row r="2249" spans="8:15" x14ac:dyDescent="0.35">
      <c r="H2249" s="4" t="s">
        <v>253</v>
      </c>
      <c r="I2249">
        <f t="shared" ref="I2249" si="2341">(I2234^2+I2235^2)/I2236+4*I2234*I2236-85/6</f>
        <v>0</v>
      </c>
      <c r="L2249" s="5"/>
    </row>
    <row r="2250" spans="8:15" x14ac:dyDescent="0.35">
      <c r="H2250" s="4" t="s">
        <v>254</v>
      </c>
      <c r="I2250">
        <f t="shared" ref="I2250" si="2342">I2234^2*I2235*I2236^3+4*I2234*I2236+3552</f>
        <v>0</v>
      </c>
      <c r="L2250" s="5"/>
    </row>
    <row r="2251" spans="8:15" x14ac:dyDescent="0.35">
      <c r="H2251" s="4"/>
      <c r="L2251" s="5"/>
    </row>
    <row r="2252" spans="8:15" x14ac:dyDescent="0.35">
      <c r="H2252" s="4"/>
      <c r="I2252">
        <f t="shared" ref="I2252:I2254" si="2343">I2234</f>
        <v>-6.0300955159643808</v>
      </c>
      <c r="J2252" t="s">
        <v>16</v>
      </c>
      <c r="K2252" cm="1">
        <f t="array" ref="K2252:K2254">MMULT(I2244:K2246,I2248:I2250)</f>
        <v>0</v>
      </c>
      <c r="L2252" s="5"/>
      <c r="M2252">
        <f t="shared" ref="M2252" si="2344">I2244*I2248+J2244*I2249+K2244*I2250</f>
        <v>0</v>
      </c>
    </row>
    <row r="2253" spans="8:15" x14ac:dyDescent="0.35">
      <c r="H2253" s="4"/>
      <c r="I2253">
        <f t="shared" si="2343"/>
        <v>7.8461575132286265</v>
      </c>
      <c r="J2253" t="s">
        <v>16</v>
      </c>
      <c r="K2253">
        <v>0</v>
      </c>
      <c r="L2253" s="5"/>
      <c r="M2253">
        <f t="shared" ref="M2253" si="2345">I2245*I2248+J2245*I2249+K2245* I2250</f>
        <v>0</v>
      </c>
    </row>
    <row r="2254" spans="8:15" x14ac:dyDescent="0.35">
      <c r="H2254" s="4"/>
      <c r="I2254">
        <f t="shared" si="2343"/>
        <v>-2.3298516839062571</v>
      </c>
      <c r="J2254" t="s">
        <v>16</v>
      </c>
      <c r="K2254">
        <v>0</v>
      </c>
      <c r="L2254" s="5"/>
      <c r="M2254">
        <f t="shared" ref="M2254" si="2346">I2246*I2248+J2246*I2249+K2246*I2250</f>
        <v>0</v>
      </c>
    </row>
    <row r="2255" spans="8:15" x14ac:dyDescent="0.35">
      <c r="H2255" s="4"/>
      <c r="L2255" s="5"/>
    </row>
    <row r="2256" spans="8:15" x14ac:dyDescent="0.35">
      <c r="H2256" s="4" t="s">
        <v>99</v>
      </c>
      <c r="I2256">
        <f t="shared" ref="I2256:I2258" si="2347">I2252-K2252</f>
        <v>-6.0300955159643808</v>
      </c>
      <c r="L2256" s="5"/>
    </row>
    <row r="2257" spans="8:13" x14ac:dyDescent="0.35">
      <c r="H2257" s="4" t="s">
        <v>100</v>
      </c>
      <c r="I2257">
        <f t="shared" si="2347"/>
        <v>7.8461575132286265</v>
      </c>
      <c r="L2257" s="5"/>
    </row>
    <row r="2258" spans="8:13" x14ac:dyDescent="0.35">
      <c r="H2258" s="4" t="s">
        <v>101</v>
      </c>
      <c r="I2258">
        <f t="shared" si="2347"/>
        <v>-2.3298516839062571</v>
      </c>
      <c r="L2258" s="5"/>
    </row>
    <row r="2259" spans="8:13" x14ac:dyDescent="0.35">
      <c r="H2259" s="4"/>
      <c r="L2259" s="5"/>
    </row>
    <row r="2260" spans="8:13" x14ac:dyDescent="0.35">
      <c r="H2260" s="4" t="s">
        <v>22</v>
      </c>
      <c r="I2260">
        <f t="shared" ref="I2260:I2262" si="2348">ABS(I2256-I2234)</f>
        <v>0</v>
      </c>
      <c r="L2260" s="5"/>
    </row>
    <row r="2261" spans="8:13" x14ac:dyDescent="0.35">
      <c r="H2261" s="4" t="s">
        <v>24</v>
      </c>
      <c r="I2261">
        <f t="shared" si="2348"/>
        <v>0</v>
      </c>
      <c r="L2261" s="5"/>
    </row>
    <row r="2262" spans="8:13" x14ac:dyDescent="0.35">
      <c r="H2262" s="7" t="s">
        <v>103</v>
      </c>
      <c r="I2262">
        <f t="shared" si="2348"/>
        <v>0</v>
      </c>
      <c r="J2262" s="8" t="s">
        <v>25</v>
      </c>
      <c r="K2262" s="8"/>
      <c r="L2262" s="9">
        <f t="shared" ref="L2262" si="2349">MAX(I2260:I2262)</f>
        <v>0</v>
      </c>
      <c r="M2262" t="str">
        <f t="shared" ref="M2262" si="2350">IF(L2262&gt;$G$6, "Continúa iterando","Listo. Aquí está la solución")</f>
        <v>Listo. Aquí está la solución</v>
      </c>
    </row>
    <row r="2264" spans="8:13" x14ac:dyDescent="0.35">
      <c r="H2264" s="1"/>
      <c r="I2264" s="2" t="s">
        <v>0</v>
      </c>
      <c r="J2264" s="2">
        <f t="shared" ref="J2264" si="2351">J2233+1</f>
        <v>74</v>
      </c>
      <c r="K2264" s="2"/>
      <c r="L2264" s="3"/>
    </row>
    <row r="2265" spans="8:13" x14ac:dyDescent="0.35">
      <c r="H2265" s="4" t="s">
        <v>1</v>
      </c>
      <c r="I2265">
        <f t="shared" ref="I2265:I2267" si="2352">I2256</f>
        <v>-6.0300955159643808</v>
      </c>
      <c r="L2265" s="5"/>
    </row>
    <row r="2266" spans="8:13" x14ac:dyDescent="0.35">
      <c r="H2266" s="4" t="s">
        <v>93</v>
      </c>
      <c r="I2266">
        <f t="shared" si="2352"/>
        <v>7.8461575132286265</v>
      </c>
      <c r="L2266" s="5"/>
    </row>
    <row r="2267" spans="8:13" x14ac:dyDescent="0.35">
      <c r="H2267" s="4" t="s">
        <v>2</v>
      </c>
      <c r="I2267">
        <f t="shared" si="2352"/>
        <v>-2.3298516839062571</v>
      </c>
      <c r="L2267" s="5"/>
    </row>
    <row r="2268" spans="8:13" x14ac:dyDescent="0.35">
      <c r="H2268" s="4"/>
      <c r="L2268" s="5"/>
    </row>
    <row r="2269" spans="8:13" x14ac:dyDescent="0.35">
      <c r="H2269" s="4"/>
      <c r="I2269">
        <f t="shared" ref="I2269" si="2353">1/I2265</f>
        <v>-0.16583485242523097</v>
      </c>
      <c r="J2269">
        <f t="shared" ref="J2269" si="2354">3/I2266-I2267^2</f>
        <v>-5.0458561065254317</v>
      </c>
      <c r="K2269">
        <f t="shared" ref="K2269" si="2355">-2*I2266*I2267</f>
        <v>36.56076658877889</v>
      </c>
      <c r="L2269" s="5"/>
    </row>
    <row r="2270" spans="8:13" x14ac:dyDescent="0.35">
      <c r="H2270" s="4" t="s">
        <v>26</v>
      </c>
      <c r="I2270">
        <f t="shared" ref="I2270" si="2356">(2*I2265/I2267)+4*I2267</f>
        <v>-4.1430295802738764</v>
      </c>
      <c r="J2270">
        <f t="shared" ref="J2270" si="2357">(2*I2266/I2267)</f>
        <v>-6.7353278901201685</v>
      </c>
      <c r="K2270">
        <f t="shared" ref="K2270" si="2358">-(I2266^2+I2265^2)/I2267^2+4*I2265</f>
        <v>-42.160262624325497</v>
      </c>
      <c r="L2270" s="5"/>
    </row>
    <row r="2271" spans="8:13" x14ac:dyDescent="0.35">
      <c r="H2271" s="4"/>
      <c r="I2271">
        <f t="shared" ref="I2271" si="2359">2*I2265*I2266*I2267^3+4*I2267</f>
        <v>1187.4101983644657</v>
      </c>
      <c r="J2271">
        <f t="shared" ref="J2271" si="2360">I2265^2*I2267^3</f>
        <v>-459.86801905066505</v>
      </c>
      <c r="K2271">
        <f t="shared" ref="K2271" si="2361">3*I2265^2*I2266*I2267^2+4*I2265</f>
        <v>4621.9224596655295</v>
      </c>
      <c r="L2271" s="5"/>
    </row>
    <row r="2272" spans="8:13" x14ac:dyDescent="0.35">
      <c r="H2272" s="4"/>
      <c r="L2272" s="5"/>
    </row>
    <row r="2273" spans="8:15" x14ac:dyDescent="0.35">
      <c r="H2273" s="4" t="s">
        <v>6</v>
      </c>
      <c r="I2273">
        <f t="shared" ref="I2273" si="2362">(I2269*J2270*K2271+I2270*J2271*K2269+J2269*K2270*I2271)-(I2271*J2270*K2269+J2271*K2270*I2269+K2271*I2270*J2269)</f>
        <v>526414.62070310838</v>
      </c>
      <c r="J2273" t="str">
        <f t="shared" ref="J2273" si="2363">IF(I2273&lt;&gt;0,"Continuar", "Agregar otros valores")</f>
        <v>Continuar</v>
      </c>
      <c r="L2273" s="5"/>
    </row>
    <row r="2274" spans="8:15" x14ac:dyDescent="0.35">
      <c r="H2274" s="4"/>
      <c r="L2274" s="5"/>
    </row>
    <row r="2275" spans="8:15" x14ac:dyDescent="0.35">
      <c r="H2275" s="4"/>
      <c r="I2275" cm="1">
        <f t="array" ref="I2275:K2277">MINVERSE(I2269:K2271)</f>
        <v>-9.5966786858593264E-2</v>
      </c>
      <c r="J2275">
        <v>1.2363692239668139E-2</v>
      </c>
      <c r="K2275">
        <v>8.7190467637886151E-4</v>
      </c>
      <c r="L2275" s="5"/>
      <c r="M2275">
        <f t="shared" ref="M2275" si="2364">(J2270*K2271-J2271*K2270)/I2273</f>
        <v>-9.596678685859325E-2</v>
      </c>
      <c r="N2275">
        <f t="shared" ref="N2275" si="2365">(J2269*K2271-J2271*K2269)/I2273</f>
        <v>-1.2363692239668137E-2</v>
      </c>
      <c r="O2275">
        <f t="shared" ref="O2275" si="2366">(J2269*K2270-J2270*K2269)/I2273</f>
        <v>8.7190467637886151E-4</v>
      </c>
    </row>
    <row r="2276" spans="8:15" x14ac:dyDescent="0.35">
      <c r="H2276" s="4" t="s">
        <v>9</v>
      </c>
      <c r="I2276">
        <v>-5.87232252334349E-2</v>
      </c>
      <c r="J2276">
        <v>-8.3924536285770956E-2</v>
      </c>
      <c r="K2276">
        <v>-3.0102503265137386E-4</v>
      </c>
      <c r="L2276" s="5"/>
      <c r="M2276">
        <f t="shared" ref="M2276" si="2367">(I2270*K2271-K2270*I2271)/I2273</f>
        <v>5.8723225233434879E-2</v>
      </c>
      <c r="N2276">
        <f t="shared" ref="N2276" si="2368">(I2269*K2271-I2271*K2269)/I2273</f>
        <v>-8.3924536285770943E-2</v>
      </c>
      <c r="O2276">
        <f t="shared" ref="O2276" si="2369">(I2269*K2270-I2270*K2269)/I2273</f>
        <v>3.010250326513738E-4</v>
      </c>
    </row>
    <row r="2277" spans="8:15" x14ac:dyDescent="0.35">
      <c r="H2277" s="4"/>
      <c r="I2277">
        <v>1.8811870800205702E-2</v>
      </c>
      <c r="J2277">
        <v>-1.1526585521765763E-2</v>
      </c>
      <c r="K2277">
        <v>-3.7590481385218048E-5</v>
      </c>
      <c r="L2277" s="5"/>
      <c r="M2277">
        <f t="shared" ref="M2277" si="2370">(I2270*J2271-I2271*J2270)/I2273</f>
        <v>1.8811870800205698E-2</v>
      </c>
      <c r="N2277">
        <f t="shared" ref="N2277" si="2371">(I2269*J2271-I2271*J2269)/I2273</f>
        <v>1.1526585521765761E-2</v>
      </c>
      <c r="O2277">
        <f t="shared" ref="O2277" si="2372">(I2269*J2270-I2270*J2269)/I2273</f>
        <v>-3.7590481385218048E-5</v>
      </c>
    </row>
    <row r="2278" spans="8:15" x14ac:dyDescent="0.35">
      <c r="H2278" s="4"/>
      <c r="L2278" s="5"/>
    </row>
    <row r="2279" spans="8:15" x14ac:dyDescent="0.35">
      <c r="H2279" s="4" t="s">
        <v>255</v>
      </c>
      <c r="I2279">
        <f t="shared" ref="I2279" si="2373">LN(ABS(2*I2265*I2266^3))-I2266*(I2267^2)+33.9206</f>
        <v>0</v>
      </c>
      <c r="L2279" s="5"/>
    </row>
    <row r="2280" spans="8:15" x14ac:dyDescent="0.35">
      <c r="H2280" s="4" t="s">
        <v>256</v>
      </c>
      <c r="I2280">
        <f t="shared" ref="I2280" si="2374">(I2265^2+I2266^2)/I2267+4*I2265*I2267-85/6</f>
        <v>0</v>
      </c>
      <c r="L2280" s="5"/>
    </row>
    <row r="2281" spans="8:15" x14ac:dyDescent="0.35">
      <c r="H2281" s="4" t="s">
        <v>257</v>
      </c>
      <c r="I2281">
        <f t="shared" ref="I2281" si="2375">I2265^2*I2266*I2267^3+4*I2265*I2267+3552</f>
        <v>0</v>
      </c>
      <c r="L2281" s="5"/>
    </row>
    <row r="2282" spans="8:15" x14ac:dyDescent="0.35">
      <c r="H2282" s="4"/>
      <c r="L2282" s="5"/>
    </row>
    <row r="2283" spans="8:15" x14ac:dyDescent="0.35">
      <c r="H2283" s="4"/>
      <c r="I2283">
        <f t="shared" ref="I2283:I2285" si="2376">I2265</f>
        <v>-6.0300955159643808</v>
      </c>
      <c r="J2283" t="s">
        <v>16</v>
      </c>
      <c r="K2283" cm="1">
        <f t="array" ref="K2283:K2285">MMULT(I2275:K2277,I2279:I2281)</f>
        <v>0</v>
      </c>
      <c r="L2283" s="5"/>
      <c r="M2283">
        <f t="shared" ref="M2283" si="2377">I2275*I2279+J2275*I2280+K2275*I2281</f>
        <v>0</v>
      </c>
    </row>
    <row r="2284" spans="8:15" x14ac:dyDescent="0.35">
      <c r="H2284" s="4"/>
      <c r="I2284">
        <f t="shared" si="2376"/>
        <v>7.8461575132286265</v>
      </c>
      <c r="J2284" t="s">
        <v>16</v>
      </c>
      <c r="K2284">
        <v>0</v>
      </c>
      <c r="L2284" s="5"/>
      <c r="M2284">
        <f t="shared" ref="M2284" si="2378">I2276*I2279+J2276*I2280+K2276* I2281</f>
        <v>0</v>
      </c>
    </row>
    <row r="2285" spans="8:15" x14ac:dyDescent="0.35">
      <c r="H2285" s="4"/>
      <c r="I2285">
        <f t="shared" si="2376"/>
        <v>-2.3298516839062571</v>
      </c>
      <c r="J2285" t="s">
        <v>16</v>
      </c>
      <c r="K2285">
        <v>0</v>
      </c>
      <c r="L2285" s="5"/>
      <c r="M2285">
        <f t="shared" ref="M2285" si="2379">I2277*I2279+J2277*I2280+K2277*I2281</f>
        <v>0</v>
      </c>
    </row>
    <row r="2286" spans="8:15" x14ac:dyDescent="0.35">
      <c r="H2286" s="4"/>
      <c r="L2286" s="5"/>
    </row>
    <row r="2287" spans="8:15" x14ac:dyDescent="0.35">
      <c r="H2287" s="4" t="s">
        <v>99</v>
      </c>
      <c r="I2287">
        <f t="shared" ref="I2287:I2289" si="2380">I2283-K2283</f>
        <v>-6.0300955159643808</v>
      </c>
      <c r="L2287" s="5"/>
    </row>
    <row r="2288" spans="8:15" x14ac:dyDescent="0.35">
      <c r="H2288" s="4" t="s">
        <v>100</v>
      </c>
      <c r="I2288">
        <f t="shared" si="2380"/>
        <v>7.8461575132286265</v>
      </c>
      <c r="L2288" s="5"/>
    </row>
    <row r="2289" spans="8:13" x14ac:dyDescent="0.35">
      <c r="H2289" s="4" t="s">
        <v>101</v>
      </c>
      <c r="I2289">
        <f t="shared" si="2380"/>
        <v>-2.3298516839062571</v>
      </c>
      <c r="L2289" s="5"/>
    </row>
    <row r="2290" spans="8:13" x14ac:dyDescent="0.35">
      <c r="H2290" s="4"/>
      <c r="L2290" s="5"/>
    </row>
    <row r="2291" spans="8:13" x14ac:dyDescent="0.35">
      <c r="H2291" s="4" t="s">
        <v>22</v>
      </c>
      <c r="I2291">
        <f t="shared" ref="I2291:I2293" si="2381">ABS(I2287-I2265)</f>
        <v>0</v>
      </c>
      <c r="L2291" s="5"/>
    </row>
    <row r="2292" spans="8:13" x14ac:dyDescent="0.35">
      <c r="H2292" s="4" t="s">
        <v>24</v>
      </c>
      <c r="I2292">
        <f t="shared" si="2381"/>
        <v>0</v>
      </c>
      <c r="L2292" s="5"/>
    </row>
    <row r="2293" spans="8:13" x14ac:dyDescent="0.35">
      <c r="H2293" s="7" t="s">
        <v>103</v>
      </c>
      <c r="I2293">
        <f t="shared" si="2381"/>
        <v>0</v>
      </c>
      <c r="J2293" s="8" t="s">
        <v>25</v>
      </c>
      <c r="K2293" s="8"/>
      <c r="L2293" s="9">
        <f t="shared" ref="L2293" si="2382">MAX(I2291:I2293)</f>
        <v>0</v>
      </c>
      <c r="M2293" t="str">
        <f t="shared" ref="M2293" si="2383">IF(L2293&gt;$G$6, "Continúa iterando","Listo. Aquí está la solución")</f>
        <v>Listo. Aquí está la solución</v>
      </c>
    </row>
    <row r="2295" spans="8:13" x14ac:dyDescent="0.35">
      <c r="H2295" s="1"/>
      <c r="I2295" s="2" t="s">
        <v>0</v>
      </c>
      <c r="J2295" s="2">
        <f t="shared" ref="J2295" si="2384">J2264+1</f>
        <v>75</v>
      </c>
      <c r="K2295" s="2"/>
      <c r="L2295" s="3"/>
    </row>
    <row r="2296" spans="8:13" x14ac:dyDescent="0.35">
      <c r="H2296" s="4" t="s">
        <v>1</v>
      </c>
      <c r="I2296">
        <f t="shared" ref="I2296:I2298" si="2385">I2287</f>
        <v>-6.0300955159643808</v>
      </c>
      <c r="L2296" s="5"/>
    </row>
    <row r="2297" spans="8:13" x14ac:dyDescent="0.35">
      <c r="H2297" s="4" t="s">
        <v>93</v>
      </c>
      <c r="I2297">
        <f t="shared" si="2385"/>
        <v>7.8461575132286265</v>
      </c>
      <c r="L2297" s="5"/>
    </row>
    <row r="2298" spans="8:13" x14ac:dyDescent="0.35">
      <c r="H2298" s="4" t="s">
        <v>2</v>
      </c>
      <c r="I2298">
        <f t="shared" si="2385"/>
        <v>-2.3298516839062571</v>
      </c>
      <c r="L2298" s="5"/>
    </row>
    <row r="2299" spans="8:13" x14ac:dyDescent="0.35">
      <c r="H2299" s="4"/>
      <c r="L2299" s="5"/>
    </row>
    <row r="2300" spans="8:13" x14ac:dyDescent="0.35">
      <c r="H2300" s="4"/>
      <c r="I2300">
        <f t="shared" ref="I2300" si="2386">1/I2296</f>
        <v>-0.16583485242523097</v>
      </c>
      <c r="J2300">
        <f t="shared" ref="J2300" si="2387">3/I2297-I2298^2</f>
        <v>-5.0458561065254317</v>
      </c>
      <c r="K2300">
        <f t="shared" ref="K2300" si="2388">-2*I2297*I2298</f>
        <v>36.56076658877889</v>
      </c>
      <c r="L2300" s="5"/>
    </row>
    <row r="2301" spans="8:13" x14ac:dyDescent="0.35">
      <c r="H2301" s="4" t="s">
        <v>26</v>
      </c>
      <c r="I2301">
        <f t="shared" ref="I2301" si="2389">(2*I2296/I2298)+4*I2298</f>
        <v>-4.1430295802738764</v>
      </c>
      <c r="J2301">
        <f t="shared" ref="J2301" si="2390">(2*I2297/I2298)</f>
        <v>-6.7353278901201685</v>
      </c>
      <c r="K2301">
        <f t="shared" ref="K2301" si="2391">-(I2297^2+I2296^2)/I2298^2+4*I2296</f>
        <v>-42.160262624325497</v>
      </c>
      <c r="L2301" s="5"/>
    </row>
    <row r="2302" spans="8:13" x14ac:dyDescent="0.35">
      <c r="H2302" s="4"/>
      <c r="I2302">
        <f t="shared" ref="I2302" si="2392">2*I2296*I2297*I2298^3+4*I2298</f>
        <v>1187.4101983644657</v>
      </c>
      <c r="J2302">
        <f t="shared" ref="J2302" si="2393">I2296^2*I2298^3</f>
        <v>-459.86801905066505</v>
      </c>
      <c r="K2302">
        <f t="shared" ref="K2302" si="2394">3*I2296^2*I2297*I2298^2+4*I2296</f>
        <v>4621.9224596655295</v>
      </c>
      <c r="L2302" s="5"/>
    </row>
    <row r="2303" spans="8:13" x14ac:dyDescent="0.35">
      <c r="H2303" s="4"/>
      <c r="L2303" s="5"/>
    </row>
    <row r="2304" spans="8:13" x14ac:dyDescent="0.35">
      <c r="H2304" s="4" t="s">
        <v>6</v>
      </c>
      <c r="I2304">
        <f t="shared" ref="I2304" si="2395">(I2300*J2301*K2302+I2301*J2302*K2300+J2300*K2301*I2302)-(I2302*J2301*K2300+J2302*K2301*I2300+K2302*I2301*J2300)</f>
        <v>526414.62070310838</v>
      </c>
      <c r="J2304" t="str">
        <f t="shared" ref="J2304" si="2396">IF(I2304&lt;&gt;0,"Continuar", "Agregar otros valores")</f>
        <v>Continuar</v>
      </c>
      <c r="L2304" s="5"/>
    </row>
    <row r="2305" spans="8:15" x14ac:dyDescent="0.35">
      <c r="H2305" s="4"/>
      <c r="L2305" s="5"/>
    </row>
    <row r="2306" spans="8:15" x14ac:dyDescent="0.35">
      <c r="H2306" s="4"/>
      <c r="I2306" cm="1">
        <f t="array" ref="I2306:K2308">MINVERSE(I2300:K2302)</f>
        <v>-9.5966786858593264E-2</v>
      </c>
      <c r="J2306">
        <v>1.2363692239668139E-2</v>
      </c>
      <c r="K2306">
        <v>8.7190467637886151E-4</v>
      </c>
      <c r="L2306" s="5"/>
      <c r="M2306">
        <f t="shared" ref="M2306" si="2397">(J2301*K2302-J2302*K2301)/I2304</f>
        <v>-9.596678685859325E-2</v>
      </c>
      <c r="N2306">
        <f t="shared" ref="N2306" si="2398">(J2300*K2302-J2302*K2300)/I2304</f>
        <v>-1.2363692239668137E-2</v>
      </c>
      <c r="O2306">
        <f t="shared" ref="O2306" si="2399">(J2300*K2301-J2301*K2300)/I2304</f>
        <v>8.7190467637886151E-4</v>
      </c>
    </row>
    <row r="2307" spans="8:15" x14ac:dyDescent="0.35">
      <c r="H2307" s="4" t="s">
        <v>9</v>
      </c>
      <c r="I2307">
        <v>-5.87232252334349E-2</v>
      </c>
      <c r="J2307">
        <v>-8.3924536285770956E-2</v>
      </c>
      <c r="K2307">
        <v>-3.0102503265137386E-4</v>
      </c>
      <c r="L2307" s="5"/>
      <c r="M2307">
        <f t="shared" ref="M2307" si="2400">(I2301*K2302-K2301*I2302)/I2304</f>
        <v>5.8723225233434879E-2</v>
      </c>
      <c r="N2307">
        <f t="shared" ref="N2307" si="2401">(I2300*K2302-I2302*K2300)/I2304</f>
        <v>-8.3924536285770943E-2</v>
      </c>
      <c r="O2307">
        <f t="shared" ref="O2307" si="2402">(I2300*K2301-I2301*K2300)/I2304</f>
        <v>3.010250326513738E-4</v>
      </c>
    </row>
    <row r="2308" spans="8:15" x14ac:dyDescent="0.35">
      <c r="H2308" s="4"/>
      <c r="I2308">
        <v>1.8811870800205702E-2</v>
      </c>
      <c r="J2308">
        <v>-1.1526585521765763E-2</v>
      </c>
      <c r="K2308">
        <v>-3.7590481385218048E-5</v>
      </c>
      <c r="L2308" s="5"/>
      <c r="M2308">
        <f t="shared" ref="M2308" si="2403">(I2301*J2302-I2302*J2301)/I2304</f>
        <v>1.8811870800205698E-2</v>
      </c>
      <c r="N2308">
        <f t="shared" ref="N2308" si="2404">(I2300*J2302-I2302*J2300)/I2304</f>
        <v>1.1526585521765761E-2</v>
      </c>
      <c r="O2308">
        <f t="shared" ref="O2308" si="2405">(I2300*J2301-I2301*J2300)/I2304</f>
        <v>-3.7590481385218048E-5</v>
      </c>
    </row>
    <row r="2309" spans="8:15" x14ac:dyDescent="0.35">
      <c r="H2309" s="4"/>
      <c r="L2309" s="5"/>
    </row>
    <row r="2310" spans="8:15" x14ac:dyDescent="0.35">
      <c r="H2310" s="4" t="s">
        <v>258</v>
      </c>
      <c r="I2310">
        <f t="shared" ref="I2310" si="2406">LN(ABS(2*I2296*I2297^3))-I2297*(I2298^2)+33.9206</f>
        <v>0</v>
      </c>
      <c r="L2310" s="5"/>
    </row>
    <row r="2311" spans="8:15" x14ac:dyDescent="0.35">
      <c r="H2311" s="4" t="s">
        <v>259</v>
      </c>
      <c r="I2311">
        <f t="shared" ref="I2311" si="2407">(I2296^2+I2297^2)/I2298+4*I2296*I2298-85/6</f>
        <v>0</v>
      </c>
      <c r="L2311" s="5"/>
    </row>
    <row r="2312" spans="8:15" x14ac:dyDescent="0.35">
      <c r="H2312" s="4" t="s">
        <v>260</v>
      </c>
      <c r="I2312">
        <f t="shared" ref="I2312" si="2408">I2296^2*I2297*I2298^3+4*I2296*I2298+3552</f>
        <v>0</v>
      </c>
      <c r="L2312" s="5"/>
    </row>
    <row r="2313" spans="8:15" x14ac:dyDescent="0.35">
      <c r="H2313" s="4"/>
      <c r="L2313" s="5"/>
    </row>
    <row r="2314" spans="8:15" x14ac:dyDescent="0.35">
      <c r="H2314" s="4"/>
      <c r="I2314">
        <f t="shared" ref="I2314:I2316" si="2409">I2296</f>
        <v>-6.0300955159643808</v>
      </c>
      <c r="J2314" t="s">
        <v>16</v>
      </c>
      <c r="K2314" cm="1">
        <f t="array" ref="K2314:K2316">MMULT(I2306:K2308,I2310:I2312)</f>
        <v>0</v>
      </c>
      <c r="L2314" s="5"/>
      <c r="M2314">
        <f t="shared" ref="M2314" si="2410">I2306*I2310+J2306*I2311+K2306*I2312</f>
        <v>0</v>
      </c>
    </row>
    <row r="2315" spans="8:15" x14ac:dyDescent="0.35">
      <c r="H2315" s="4"/>
      <c r="I2315">
        <f t="shared" si="2409"/>
        <v>7.8461575132286265</v>
      </c>
      <c r="J2315" t="s">
        <v>16</v>
      </c>
      <c r="K2315">
        <v>0</v>
      </c>
      <c r="L2315" s="5"/>
      <c r="M2315">
        <f t="shared" ref="M2315" si="2411">I2307*I2310+J2307*I2311+K2307* I2312</f>
        <v>0</v>
      </c>
    </row>
    <row r="2316" spans="8:15" x14ac:dyDescent="0.35">
      <c r="H2316" s="4"/>
      <c r="I2316">
        <f t="shared" si="2409"/>
        <v>-2.3298516839062571</v>
      </c>
      <c r="J2316" t="s">
        <v>16</v>
      </c>
      <c r="K2316">
        <v>0</v>
      </c>
      <c r="L2316" s="5"/>
      <c r="M2316">
        <f t="shared" ref="M2316" si="2412">I2308*I2310+J2308*I2311+K2308*I2312</f>
        <v>0</v>
      </c>
    </row>
    <row r="2317" spans="8:15" x14ac:dyDescent="0.35">
      <c r="H2317" s="4"/>
      <c r="L2317" s="5"/>
    </row>
    <row r="2318" spans="8:15" x14ac:dyDescent="0.35">
      <c r="H2318" s="4" t="s">
        <v>99</v>
      </c>
      <c r="I2318">
        <f t="shared" ref="I2318:I2320" si="2413">I2314-K2314</f>
        <v>-6.0300955159643808</v>
      </c>
      <c r="L2318" s="5"/>
    </row>
    <row r="2319" spans="8:15" x14ac:dyDescent="0.35">
      <c r="H2319" s="4" t="s">
        <v>100</v>
      </c>
      <c r="I2319">
        <f t="shared" si="2413"/>
        <v>7.8461575132286265</v>
      </c>
      <c r="L2319" s="5"/>
    </row>
    <row r="2320" spans="8:15" x14ac:dyDescent="0.35">
      <c r="H2320" s="4" t="s">
        <v>101</v>
      </c>
      <c r="I2320">
        <f t="shared" si="2413"/>
        <v>-2.3298516839062571</v>
      </c>
      <c r="L2320" s="5"/>
    </row>
    <row r="2321" spans="8:13" x14ac:dyDescent="0.35">
      <c r="H2321" s="4"/>
      <c r="L2321" s="5"/>
    </row>
    <row r="2322" spans="8:13" x14ac:dyDescent="0.35">
      <c r="H2322" s="4" t="s">
        <v>22</v>
      </c>
      <c r="I2322">
        <f t="shared" ref="I2322:I2324" si="2414">ABS(I2318-I2296)</f>
        <v>0</v>
      </c>
      <c r="L2322" s="5"/>
    </row>
    <row r="2323" spans="8:13" x14ac:dyDescent="0.35">
      <c r="H2323" s="4" t="s">
        <v>24</v>
      </c>
      <c r="I2323">
        <f t="shared" si="2414"/>
        <v>0</v>
      </c>
      <c r="L2323" s="5"/>
    </row>
    <row r="2324" spans="8:13" x14ac:dyDescent="0.35">
      <c r="H2324" s="7" t="s">
        <v>103</v>
      </c>
      <c r="I2324">
        <f t="shared" si="2414"/>
        <v>0</v>
      </c>
      <c r="J2324" s="8" t="s">
        <v>25</v>
      </c>
      <c r="K2324" s="8"/>
      <c r="L2324" s="9">
        <f t="shared" ref="L2324" si="2415">MAX(I2322:I2324)</f>
        <v>0</v>
      </c>
      <c r="M2324" t="str">
        <f t="shared" ref="M2324" si="2416">IF(L2324&gt;$G$6, "Continúa iterando","Listo. Aquí está la solución")</f>
        <v>Listo. Aquí está la solución</v>
      </c>
    </row>
    <row r="2326" spans="8:13" x14ac:dyDescent="0.35">
      <c r="H2326" s="1"/>
      <c r="I2326" s="2" t="s">
        <v>0</v>
      </c>
      <c r="J2326" s="2">
        <f t="shared" ref="J2326" si="2417">J2295+1</f>
        <v>76</v>
      </c>
      <c r="K2326" s="2"/>
      <c r="L2326" s="3"/>
    </row>
    <row r="2327" spans="8:13" x14ac:dyDescent="0.35">
      <c r="H2327" s="4" t="s">
        <v>1</v>
      </c>
      <c r="I2327">
        <f t="shared" ref="I2327:I2329" si="2418">I2318</f>
        <v>-6.0300955159643808</v>
      </c>
      <c r="L2327" s="5"/>
    </row>
    <row r="2328" spans="8:13" x14ac:dyDescent="0.35">
      <c r="H2328" s="4" t="s">
        <v>93</v>
      </c>
      <c r="I2328">
        <f t="shared" si="2418"/>
        <v>7.8461575132286265</v>
      </c>
      <c r="L2328" s="5"/>
    </row>
    <row r="2329" spans="8:13" x14ac:dyDescent="0.35">
      <c r="H2329" s="4" t="s">
        <v>2</v>
      </c>
      <c r="I2329">
        <f t="shared" si="2418"/>
        <v>-2.3298516839062571</v>
      </c>
      <c r="L2329" s="5"/>
    </row>
    <row r="2330" spans="8:13" x14ac:dyDescent="0.35">
      <c r="H2330" s="4"/>
      <c r="L2330" s="5"/>
    </row>
    <row r="2331" spans="8:13" x14ac:dyDescent="0.35">
      <c r="H2331" s="4"/>
      <c r="I2331">
        <f t="shared" ref="I2331" si="2419">1/I2327</f>
        <v>-0.16583485242523097</v>
      </c>
      <c r="J2331">
        <f t="shared" ref="J2331" si="2420">3/I2328-I2329^2</f>
        <v>-5.0458561065254317</v>
      </c>
      <c r="K2331">
        <f t="shared" ref="K2331" si="2421">-2*I2328*I2329</f>
        <v>36.56076658877889</v>
      </c>
      <c r="L2331" s="5"/>
    </row>
    <row r="2332" spans="8:13" x14ac:dyDescent="0.35">
      <c r="H2332" s="4" t="s">
        <v>26</v>
      </c>
      <c r="I2332">
        <f t="shared" ref="I2332" si="2422">(2*I2327/I2329)+4*I2329</f>
        <v>-4.1430295802738764</v>
      </c>
      <c r="J2332">
        <f t="shared" ref="J2332" si="2423">(2*I2328/I2329)</f>
        <v>-6.7353278901201685</v>
      </c>
      <c r="K2332">
        <f t="shared" ref="K2332" si="2424">-(I2328^2+I2327^2)/I2329^2+4*I2327</f>
        <v>-42.160262624325497</v>
      </c>
      <c r="L2332" s="5"/>
    </row>
    <row r="2333" spans="8:13" x14ac:dyDescent="0.35">
      <c r="H2333" s="4"/>
      <c r="I2333">
        <f t="shared" ref="I2333" si="2425">2*I2327*I2328*I2329^3+4*I2329</f>
        <v>1187.4101983644657</v>
      </c>
      <c r="J2333">
        <f t="shared" ref="J2333" si="2426">I2327^2*I2329^3</f>
        <v>-459.86801905066505</v>
      </c>
      <c r="K2333">
        <f t="shared" ref="K2333" si="2427">3*I2327^2*I2328*I2329^2+4*I2327</f>
        <v>4621.9224596655295</v>
      </c>
      <c r="L2333" s="5"/>
    </row>
    <row r="2334" spans="8:13" x14ac:dyDescent="0.35">
      <c r="H2334" s="4"/>
      <c r="L2334" s="5"/>
    </row>
    <row r="2335" spans="8:13" x14ac:dyDescent="0.35">
      <c r="H2335" s="4" t="s">
        <v>6</v>
      </c>
      <c r="I2335">
        <f t="shared" ref="I2335" si="2428">(I2331*J2332*K2333+I2332*J2333*K2331+J2331*K2332*I2333)-(I2333*J2332*K2331+J2333*K2332*I2331+K2333*I2332*J2331)</f>
        <v>526414.62070310838</v>
      </c>
      <c r="J2335" t="str">
        <f t="shared" ref="J2335" si="2429">IF(I2335&lt;&gt;0,"Continuar", "Agregar otros valores")</f>
        <v>Continuar</v>
      </c>
      <c r="L2335" s="5"/>
    </row>
    <row r="2336" spans="8:13" x14ac:dyDescent="0.35">
      <c r="H2336" s="4"/>
      <c r="L2336" s="5"/>
    </row>
    <row r="2337" spans="8:15" x14ac:dyDescent="0.35">
      <c r="H2337" s="4"/>
      <c r="I2337" cm="1">
        <f t="array" ref="I2337:K2339">MINVERSE(I2331:K2333)</f>
        <v>-9.5966786858593264E-2</v>
      </c>
      <c r="J2337">
        <v>1.2363692239668139E-2</v>
      </c>
      <c r="K2337">
        <v>8.7190467637886151E-4</v>
      </c>
      <c r="L2337" s="5"/>
      <c r="M2337">
        <f t="shared" ref="M2337" si="2430">(J2332*K2333-J2333*K2332)/I2335</f>
        <v>-9.596678685859325E-2</v>
      </c>
      <c r="N2337">
        <f t="shared" ref="N2337" si="2431">(J2331*K2333-J2333*K2331)/I2335</f>
        <v>-1.2363692239668137E-2</v>
      </c>
      <c r="O2337">
        <f t="shared" ref="O2337" si="2432">(J2331*K2332-J2332*K2331)/I2335</f>
        <v>8.7190467637886151E-4</v>
      </c>
    </row>
    <row r="2338" spans="8:15" x14ac:dyDescent="0.35">
      <c r="H2338" s="4" t="s">
        <v>9</v>
      </c>
      <c r="I2338">
        <v>-5.87232252334349E-2</v>
      </c>
      <c r="J2338">
        <v>-8.3924536285770956E-2</v>
      </c>
      <c r="K2338">
        <v>-3.0102503265137386E-4</v>
      </c>
      <c r="L2338" s="5"/>
      <c r="M2338">
        <f t="shared" ref="M2338" si="2433">(I2332*K2333-K2332*I2333)/I2335</f>
        <v>5.8723225233434879E-2</v>
      </c>
      <c r="N2338">
        <f t="shared" ref="N2338" si="2434">(I2331*K2333-I2333*K2331)/I2335</f>
        <v>-8.3924536285770943E-2</v>
      </c>
      <c r="O2338">
        <f t="shared" ref="O2338" si="2435">(I2331*K2332-I2332*K2331)/I2335</f>
        <v>3.010250326513738E-4</v>
      </c>
    </row>
    <row r="2339" spans="8:15" x14ac:dyDescent="0.35">
      <c r="H2339" s="4"/>
      <c r="I2339">
        <v>1.8811870800205702E-2</v>
      </c>
      <c r="J2339">
        <v>-1.1526585521765763E-2</v>
      </c>
      <c r="K2339">
        <v>-3.7590481385218048E-5</v>
      </c>
      <c r="L2339" s="5"/>
      <c r="M2339">
        <f t="shared" ref="M2339" si="2436">(I2332*J2333-I2333*J2332)/I2335</f>
        <v>1.8811870800205698E-2</v>
      </c>
      <c r="N2339">
        <f t="shared" ref="N2339" si="2437">(I2331*J2333-I2333*J2331)/I2335</f>
        <v>1.1526585521765761E-2</v>
      </c>
      <c r="O2339">
        <f t="shared" ref="O2339" si="2438">(I2331*J2332-I2332*J2331)/I2335</f>
        <v>-3.7590481385218048E-5</v>
      </c>
    </row>
    <row r="2340" spans="8:15" x14ac:dyDescent="0.35">
      <c r="H2340" s="4"/>
      <c r="L2340" s="5"/>
    </row>
    <row r="2341" spans="8:15" x14ac:dyDescent="0.35">
      <c r="H2341" s="4" t="s">
        <v>261</v>
      </c>
      <c r="I2341">
        <f t="shared" ref="I2341" si="2439">LN(ABS(2*I2327*I2328^3))-I2328*(I2329^2)+33.9206</f>
        <v>0</v>
      </c>
      <c r="L2341" s="5"/>
    </row>
    <row r="2342" spans="8:15" x14ac:dyDescent="0.35">
      <c r="H2342" s="4" t="s">
        <v>262</v>
      </c>
      <c r="I2342">
        <f t="shared" ref="I2342" si="2440">(I2327^2+I2328^2)/I2329+4*I2327*I2329-85/6</f>
        <v>0</v>
      </c>
      <c r="L2342" s="5"/>
    </row>
    <row r="2343" spans="8:15" x14ac:dyDescent="0.35">
      <c r="H2343" s="4" t="s">
        <v>263</v>
      </c>
      <c r="I2343">
        <f t="shared" ref="I2343" si="2441">I2327^2*I2328*I2329^3+4*I2327*I2329+3552</f>
        <v>0</v>
      </c>
      <c r="L2343" s="5"/>
    </row>
    <row r="2344" spans="8:15" x14ac:dyDescent="0.35">
      <c r="H2344" s="4"/>
      <c r="L2344" s="5"/>
    </row>
    <row r="2345" spans="8:15" x14ac:dyDescent="0.35">
      <c r="H2345" s="4"/>
      <c r="I2345">
        <f t="shared" ref="I2345:I2347" si="2442">I2327</f>
        <v>-6.0300955159643808</v>
      </c>
      <c r="J2345" t="s">
        <v>16</v>
      </c>
      <c r="K2345" cm="1">
        <f t="array" ref="K2345:K2347">MMULT(I2337:K2339,I2341:I2343)</f>
        <v>0</v>
      </c>
      <c r="L2345" s="5"/>
      <c r="M2345">
        <f t="shared" ref="M2345" si="2443">I2337*I2341+J2337*I2342+K2337*I2343</f>
        <v>0</v>
      </c>
    </row>
    <row r="2346" spans="8:15" x14ac:dyDescent="0.35">
      <c r="H2346" s="4"/>
      <c r="I2346">
        <f t="shared" si="2442"/>
        <v>7.8461575132286265</v>
      </c>
      <c r="J2346" t="s">
        <v>16</v>
      </c>
      <c r="K2346">
        <v>0</v>
      </c>
      <c r="L2346" s="5"/>
      <c r="M2346">
        <f t="shared" ref="M2346" si="2444">I2338*I2341+J2338*I2342+K2338* I2343</f>
        <v>0</v>
      </c>
    </row>
    <row r="2347" spans="8:15" x14ac:dyDescent="0.35">
      <c r="H2347" s="4"/>
      <c r="I2347">
        <f t="shared" si="2442"/>
        <v>-2.3298516839062571</v>
      </c>
      <c r="J2347" t="s">
        <v>16</v>
      </c>
      <c r="K2347">
        <v>0</v>
      </c>
      <c r="L2347" s="5"/>
      <c r="M2347">
        <f t="shared" ref="M2347" si="2445">I2339*I2341+J2339*I2342+K2339*I2343</f>
        <v>0</v>
      </c>
    </row>
    <row r="2348" spans="8:15" x14ac:dyDescent="0.35">
      <c r="H2348" s="4"/>
      <c r="L2348" s="5"/>
    </row>
    <row r="2349" spans="8:15" x14ac:dyDescent="0.35">
      <c r="H2349" s="4" t="s">
        <v>99</v>
      </c>
      <c r="I2349">
        <f t="shared" ref="I2349:I2351" si="2446">I2345-K2345</f>
        <v>-6.0300955159643808</v>
      </c>
      <c r="L2349" s="5"/>
    </row>
    <row r="2350" spans="8:15" x14ac:dyDescent="0.35">
      <c r="H2350" s="4" t="s">
        <v>100</v>
      </c>
      <c r="I2350">
        <f t="shared" si="2446"/>
        <v>7.8461575132286265</v>
      </c>
      <c r="L2350" s="5"/>
    </row>
    <row r="2351" spans="8:15" x14ac:dyDescent="0.35">
      <c r="H2351" s="4" t="s">
        <v>101</v>
      </c>
      <c r="I2351">
        <f t="shared" si="2446"/>
        <v>-2.3298516839062571</v>
      </c>
      <c r="L2351" s="5"/>
    </row>
    <row r="2352" spans="8:15" x14ac:dyDescent="0.35">
      <c r="H2352" s="4"/>
      <c r="L2352" s="5"/>
    </row>
    <row r="2353" spans="8:15" x14ac:dyDescent="0.35">
      <c r="H2353" s="4" t="s">
        <v>22</v>
      </c>
      <c r="I2353">
        <f t="shared" ref="I2353:I2355" si="2447">ABS(I2349-I2327)</f>
        <v>0</v>
      </c>
      <c r="L2353" s="5"/>
    </row>
    <row r="2354" spans="8:15" x14ac:dyDescent="0.35">
      <c r="H2354" s="4" t="s">
        <v>24</v>
      </c>
      <c r="I2354">
        <f t="shared" si="2447"/>
        <v>0</v>
      </c>
      <c r="L2354" s="5"/>
    </row>
    <row r="2355" spans="8:15" x14ac:dyDescent="0.35">
      <c r="H2355" s="7" t="s">
        <v>103</v>
      </c>
      <c r="I2355">
        <f t="shared" si="2447"/>
        <v>0</v>
      </c>
      <c r="J2355" s="8" t="s">
        <v>25</v>
      </c>
      <c r="K2355" s="8"/>
      <c r="L2355" s="9">
        <f t="shared" ref="L2355" si="2448">MAX(I2353:I2355)</f>
        <v>0</v>
      </c>
      <c r="M2355" t="str">
        <f t="shared" ref="M2355" si="2449">IF(L2355&gt;$G$6, "Continúa iterando","Listo. Aquí está la solución")</f>
        <v>Listo. Aquí está la solución</v>
      </c>
    </row>
    <row r="2357" spans="8:15" x14ac:dyDescent="0.35">
      <c r="H2357" s="1"/>
      <c r="I2357" s="2" t="s">
        <v>0</v>
      </c>
      <c r="J2357" s="2">
        <f t="shared" ref="J2357" si="2450">J2326+1</f>
        <v>77</v>
      </c>
      <c r="K2357" s="2"/>
      <c r="L2357" s="3"/>
    </row>
    <row r="2358" spans="8:15" x14ac:dyDescent="0.35">
      <c r="H2358" s="4" t="s">
        <v>1</v>
      </c>
      <c r="I2358">
        <f t="shared" ref="I2358:I2360" si="2451">I2349</f>
        <v>-6.0300955159643808</v>
      </c>
      <c r="L2358" s="5"/>
    </row>
    <row r="2359" spans="8:15" x14ac:dyDescent="0.35">
      <c r="H2359" s="4" t="s">
        <v>93</v>
      </c>
      <c r="I2359">
        <f t="shared" si="2451"/>
        <v>7.8461575132286265</v>
      </c>
      <c r="L2359" s="5"/>
    </row>
    <row r="2360" spans="8:15" x14ac:dyDescent="0.35">
      <c r="H2360" s="4" t="s">
        <v>2</v>
      </c>
      <c r="I2360">
        <f t="shared" si="2451"/>
        <v>-2.3298516839062571</v>
      </c>
      <c r="L2360" s="5"/>
    </row>
    <row r="2361" spans="8:15" x14ac:dyDescent="0.35">
      <c r="H2361" s="4"/>
      <c r="L2361" s="5"/>
    </row>
    <row r="2362" spans="8:15" x14ac:dyDescent="0.35">
      <c r="H2362" s="4"/>
      <c r="I2362">
        <f t="shared" ref="I2362" si="2452">1/I2358</f>
        <v>-0.16583485242523097</v>
      </c>
      <c r="J2362">
        <f t="shared" ref="J2362" si="2453">3/I2359-I2360^2</f>
        <v>-5.0458561065254317</v>
      </c>
      <c r="K2362">
        <f t="shared" ref="K2362" si="2454">-2*I2359*I2360</f>
        <v>36.56076658877889</v>
      </c>
      <c r="L2362" s="5"/>
    </row>
    <row r="2363" spans="8:15" x14ac:dyDescent="0.35">
      <c r="H2363" s="4" t="s">
        <v>26</v>
      </c>
      <c r="I2363">
        <f t="shared" ref="I2363" si="2455">(2*I2358/I2360)+4*I2360</f>
        <v>-4.1430295802738764</v>
      </c>
      <c r="J2363">
        <f t="shared" ref="J2363" si="2456">(2*I2359/I2360)</f>
        <v>-6.7353278901201685</v>
      </c>
      <c r="K2363">
        <f t="shared" ref="K2363" si="2457">-(I2359^2+I2358^2)/I2360^2+4*I2358</f>
        <v>-42.160262624325497</v>
      </c>
      <c r="L2363" s="5"/>
    </row>
    <row r="2364" spans="8:15" x14ac:dyDescent="0.35">
      <c r="H2364" s="4"/>
      <c r="I2364">
        <f t="shared" ref="I2364" si="2458">2*I2358*I2359*I2360^3+4*I2360</f>
        <v>1187.4101983644657</v>
      </c>
      <c r="J2364">
        <f t="shared" ref="J2364" si="2459">I2358^2*I2360^3</f>
        <v>-459.86801905066505</v>
      </c>
      <c r="K2364">
        <f t="shared" ref="K2364" si="2460">3*I2358^2*I2359*I2360^2+4*I2358</f>
        <v>4621.9224596655295</v>
      </c>
      <c r="L2364" s="5"/>
    </row>
    <row r="2365" spans="8:15" x14ac:dyDescent="0.35">
      <c r="H2365" s="4"/>
      <c r="L2365" s="5"/>
    </row>
    <row r="2366" spans="8:15" x14ac:dyDescent="0.35">
      <c r="H2366" s="4" t="s">
        <v>6</v>
      </c>
      <c r="I2366">
        <f t="shared" ref="I2366" si="2461">(I2362*J2363*K2364+I2363*J2364*K2362+J2362*K2363*I2364)-(I2364*J2363*K2362+J2364*K2363*I2362+K2364*I2363*J2362)</f>
        <v>526414.62070310838</v>
      </c>
      <c r="J2366" t="str">
        <f t="shared" ref="J2366" si="2462">IF(I2366&lt;&gt;0,"Continuar", "Agregar otros valores")</f>
        <v>Continuar</v>
      </c>
      <c r="L2366" s="5"/>
    </row>
    <row r="2367" spans="8:15" x14ac:dyDescent="0.35">
      <c r="H2367" s="4"/>
      <c r="L2367" s="5"/>
    </row>
    <row r="2368" spans="8:15" x14ac:dyDescent="0.35">
      <c r="H2368" s="4"/>
      <c r="I2368" cm="1">
        <f t="array" ref="I2368:K2370">MINVERSE(I2362:K2364)</f>
        <v>-9.5966786858593264E-2</v>
      </c>
      <c r="J2368">
        <v>1.2363692239668139E-2</v>
      </c>
      <c r="K2368">
        <v>8.7190467637886151E-4</v>
      </c>
      <c r="L2368" s="5"/>
      <c r="M2368">
        <f t="shared" ref="M2368" si="2463">(J2363*K2364-J2364*K2363)/I2366</f>
        <v>-9.596678685859325E-2</v>
      </c>
      <c r="N2368">
        <f t="shared" ref="N2368" si="2464">(J2362*K2364-J2364*K2362)/I2366</f>
        <v>-1.2363692239668137E-2</v>
      </c>
      <c r="O2368">
        <f t="shared" ref="O2368" si="2465">(J2362*K2363-J2363*K2362)/I2366</f>
        <v>8.7190467637886151E-4</v>
      </c>
    </row>
    <row r="2369" spans="8:15" x14ac:dyDescent="0.35">
      <c r="H2369" s="4" t="s">
        <v>9</v>
      </c>
      <c r="I2369">
        <v>-5.87232252334349E-2</v>
      </c>
      <c r="J2369">
        <v>-8.3924536285770956E-2</v>
      </c>
      <c r="K2369">
        <v>-3.0102503265137386E-4</v>
      </c>
      <c r="L2369" s="5"/>
      <c r="M2369">
        <f t="shared" ref="M2369" si="2466">(I2363*K2364-K2363*I2364)/I2366</f>
        <v>5.8723225233434879E-2</v>
      </c>
      <c r="N2369">
        <f t="shared" ref="N2369" si="2467">(I2362*K2364-I2364*K2362)/I2366</f>
        <v>-8.3924536285770943E-2</v>
      </c>
      <c r="O2369">
        <f t="shared" ref="O2369" si="2468">(I2362*K2363-I2363*K2362)/I2366</f>
        <v>3.010250326513738E-4</v>
      </c>
    </row>
    <row r="2370" spans="8:15" x14ac:dyDescent="0.35">
      <c r="H2370" s="4"/>
      <c r="I2370">
        <v>1.8811870800205702E-2</v>
      </c>
      <c r="J2370">
        <v>-1.1526585521765763E-2</v>
      </c>
      <c r="K2370">
        <v>-3.7590481385218048E-5</v>
      </c>
      <c r="L2370" s="5"/>
      <c r="M2370">
        <f t="shared" ref="M2370" si="2469">(I2363*J2364-I2364*J2363)/I2366</f>
        <v>1.8811870800205698E-2</v>
      </c>
      <c r="N2370">
        <f t="shared" ref="N2370" si="2470">(I2362*J2364-I2364*J2362)/I2366</f>
        <v>1.1526585521765761E-2</v>
      </c>
      <c r="O2370">
        <f t="shared" ref="O2370" si="2471">(I2362*J2363-I2363*J2362)/I2366</f>
        <v>-3.7590481385218048E-5</v>
      </c>
    </row>
    <row r="2371" spans="8:15" x14ac:dyDescent="0.35">
      <c r="H2371" s="4"/>
      <c r="L2371" s="5"/>
    </row>
    <row r="2372" spans="8:15" x14ac:dyDescent="0.35">
      <c r="H2372" s="4" t="s">
        <v>264</v>
      </c>
      <c r="I2372">
        <f t="shared" ref="I2372" si="2472">LN(ABS(2*I2358*I2359^3))-I2359*(I2360^2)+33.9206</f>
        <v>0</v>
      </c>
      <c r="L2372" s="5"/>
    </row>
    <row r="2373" spans="8:15" x14ac:dyDescent="0.35">
      <c r="H2373" s="4" t="s">
        <v>265</v>
      </c>
      <c r="I2373">
        <f t="shared" ref="I2373" si="2473">(I2358^2+I2359^2)/I2360+4*I2358*I2360-85/6</f>
        <v>0</v>
      </c>
      <c r="L2373" s="5"/>
    </row>
    <row r="2374" spans="8:15" x14ac:dyDescent="0.35">
      <c r="H2374" s="4" t="s">
        <v>266</v>
      </c>
      <c r="I2374">
        <f t="shared" ref="I2374" si="2474">I2358^2*I2359*I2360^3+4*I2358*I2360+3552</f>
        <v>0</v>
      </c>
      <c r="L2374" s="5"/>
    </row>
    <row r="2375" spans="8:15" x14ac:dyDescent="0.35">
      <c r="H2375" s="4"/>
      <c r="L2375" s="5"/>
    </row>
    <row r="2376" spans="8:15" x14ac:dyDescent="0.35">
      <c r="H2376" s="4"/>
      <c r="I2376">
        <f t="shared" ref="I2376:I2378" si="2475">I2358</f>
        <v>-6.0300955159643808</v>
      </c>
      <c r="J2376" t="s">
        <v>16</v>
      </c>
      <c r="K2376" cm="1">
        <f t="array" ref="K2376:K2378">MMULT(I2368:K2370,I2372:I2374)</f>
        <v>0</v>
      </c>
      <c r="L2376" s="5"/>
      <c r="M2376">
        <f t="shared" ref="M2376" si="2476">I2368*I2372+J2368*I2373+K2368*I2374</f>
        <v>0</v>
      </c>
    </row>
    <row r="2377" spans="8:15" x14ac:dyDescent="0.35">
      <c r="H2377" s="4"/>
      <c r="I2377">
        <f t="shared" si="2475"/>
        <v>7.8461575132286265</v>
      </c>
      <c r="J2377" t="s">
        <v>16</v>
      </c>
      <c r="K2377">
        <v>0</v>
      </c>
      <c r="L2377" s="5"/>
      <c r="M2377">
        <f t="shared" ref="M2377" si="2477">I2369*I2372+J2369*I2373+K2369* I2374</f>
        <v>0</v>
      </c>
    </row>
    <row r="2378" spans="8:15" x14ac:dyDescent="0.35">
      <c r="H2378" s="4"/>
      <c r="I2378">
        <f t="shared" si="2475"/>
        <v>-2.3298516839062571</v>
      </c>
      <c r="J2378" t="s">
        <v>16</v>
      </c>
      <c r="K2378">
        <v>0</v>
      </c>
      <c r="L2378" s="5"/>
      <c r="M2378">
        <f t="shared" ref="M2378" si="2478">I2370*I2372+J2370*I2373+K2370*I2374</f>
        <v>0</v>
      </c>
    </row>
    <row r="2379" spans="8:15" x14ac:dyDescent="0.35">
      <c r="H2379" s="4"/>
      <c r="L2379" s="5"/>
    </row>
    <row r="2380" spans="8:15" x14ac:dyDescent="0.35">
      <c r="H2380" s="4" t="s">
        <v>99</v>
      </c>
      <c r="I2380">
        <f t="shared" ref="I2380:I2382" si="2479">I2376-K2376</f>
        <v>-6.0300955159643808</v>
      </c>
      <c r="L2380" s="5"/>
    </row>
    <row r="2381" spans="8:15" x14ac:dyDescent="0.35">
      <c r="H2381" s="4" t="s">
        <v>100</v>
      </c>
      <c r="I2381">
        <f t="shared" si="2479"/>
        <v>7.8461575132286265</v>
      </c>
      <c r="L2381" s="5"/>
    </row>
    <row r="2382" spans="8:15" x14ac:dyDescent="0.35">
      <c r="H2382" s="4" t="s">
        <v>101</v>
      </c>
      <c r="I2382">
        <f t="shared" si="2479"/>
        <v>-2.3298516839062571</v>
      </c>
      <c r="L2382" s="5"/>
    </row>
    <row r="2383" spans="8:15" x14ac:dyDescent="0.35">
      <c r="H2383" s="4"/>
      <c r="L2383" s="5"/>
    </row>
    <row r="2384" spans="8:15" x14ac:dyDescent="0.35">
      <c r="H2384" s="4" t="s">
        <v>22</v>
      </c>
      <c r="I2384">
        <f t="shared" ref="I2384:I2386" si="2480">ABS(I2380-I2358)</f>
        <v>0</v>
      </c>
      <c r="L2384" s="5"/>
    </row>
    <row r="2385" spans="8:15" x14ac:dyDescent="0.35">
      <c r="H2385" s="4" t="s">
        <v>24</v>
      </c>
      <c r="I2385">
        <f t="shared" si="2480"/>
        <v>0</v>
      </c>
      <c r="L2385" s="5"/>
    </row>
    <row r="2386" spans="8:15" x14ac:dyDescent="0.35">
      <c r="H2386" s="7" t="s">
        <v>103</v>
      </c>
      <c r="I2386">
        <f t="shared" si="2480"/>
        <v>0</v>
      </c>
      <c r="J2386" s="8" t="s">
        <v>25</v>
      </c>
      <c r="K2386" s="8"/>
      <c r="L2386" s="9">
        <f t="shared" ref="L2386" si="2481">MAX(I2384:I2386)</f>
        <v>0</v>
      </c>
      <c r="M2386" t="str">
        <f t="shared" ref="M2386" si="2482">IF(L2386&gt;$G$6, "Continúa iterando","Listo. Aquí está la solución")</f>
        <v>Listo. Aquí está la solución</v>
      </c>
    </row>
    <row r="2388" spans="8:15" x14ac:dyDescent="0.35">
      <c r="H2388" s="1"/>
      <c r="I2388" s="2" t="s">
        <v>0</v>
      </c>
      <c r="J2388" s="2">
        <f t="shared" ref="J2388" si="2483">J2357+1</f>
        <v>78</v>
      </c>
      <c r="K2388" s="2"/>
      <c r="L2388" s="3"/>
    </row>
    <row r="2389" spans="8:15" x14ac:dyDescent="0.35">
      <c r="H2389" s="4" t="s">
        <v>1</v>
      </c>
      <c r="I2389">
        <f t="shared" ref="I2389:I2391" si="2484">I2380</f>
        <v>-6.0300955159643808</v>
      </c>
      <c r="L2389" s="5"/>
    </row>
    <row r="2390" spans="8:15" x14ac:dyDescent="0.35">
      <c r="H2390" s="4" t="s">
        <v>93</v>
      </c>
      <c r="I2390">
        <f t="shared" si="2484"/>
        <v>7.8461575132286265</v>
      </c>
      <c r="L2390" s="5"/>
    </row>
    <row r="2391" spans="8:15" x14ac:dyDescent="0.35">
      <c r="H2391" s="4" t="s">
        <v>2</v>
      </c>
      <c r="I2391">
        <f t="shared" si="2484"/>
        <v>-2.3298516839062571</v>
      </c>
      <c r="L2391" s="5"/>
    </row>
    <row r="2392" spans="8:15" x14ac:dyDescent="0.35">
      <c r="H2392" s="4"/>
      <c r="L2392" s="5"/>
    </row>
    <row r="2393" spans="8:15" x14ac:dyDescent="0.35">
      <c r="H2393" s="4"/>
      <c r="I2393">
        <f t="shared" ref="I2393" si="2485">1/I2389</f>
        <v>-0.16583485242523097</v>
      </c>
      <c r="J2393">
        <f t="shared" ref="J2393" si="2486">3/I2390-I2391^2</f>
        <v>-5.0458561065254317</v>
      </c>
      <c r="K2393">
        <f t="shared" ref="K2393" si="2487">-2*I2390*I2391</f>
        <v>36.56076658877889</v>
      </c>
      <c r="L2393" s="5"/>
    </row>
    <row r="2394" spans="8:15" x14ac:dyDescent="0.35">
      <c r="H2394" s="4" t="s">
        <v>26</v>
      </c>
      <c r="I2394">
        <f t="shared" ref="I2394" si="2488">(2*I2389/I2391)+4*I2391</f>
        <v>-4.1430295802738764</v>
      </c>
      <c r="J2394">
        <f t="shared" ref="J2394" si="2489">(2*I2390/I2391)</f>
        <v>-6.7353278901201685</v>
      </c>
      <c r="K2394">
        <f t="shared" ref="K2394" si="2490">-(I2390^2+I2389^2)/I2391^2+4*I2389</f>
        <v>-42.160262624325497</v>
      </c>
      <c r="L2394" s="5"/>
    </row>
    <row r="2395" spans="8:15" x14ac:dyDescent="0.35">
      <c r="H2395" s="4"/>
      <c r="I2395">
        <f t="shared" ref="I2395" si="2491">2*I2389*I2390*I2391^3+4*I2391</f>
        <v>1187.4101983644657</v>
      </c>
      <c r="J2395">
        <f t="shared" ref="J2395" si="2492">I2389^2*I2391^3</f>
        <v>-459.86801905066505</v>
      </c>
      <c r="K2395">
        <f t="shared" ref="K2395" si="2493">3*I2389^2*I2390*I2391^2+4*I2389</f>
        <v>4621.9224596655295</v>
      </c>
      <c r="L2395" s="5"/>
    </row>
    <row r="2396" spans="8:15" x14ac:dyDescent="0.35">
      <c r="H2396" s="4"/>
      <c r="L2396" s="5"/>
    </row>
    <row r="2397" spans="8:15" x14ac:dyDescent="0.35">
      <c r="H2397" s="4" t="s">
        <v>6</v>
      </c>
      <c r="I2397">
        <f t="shared" ref="I2397" si="2494">(I2393*J2394*K2395+I2394*J2395*K2393+J2393*K2394*I2395)-(I2395*J2394*K2393+J2395*K2394*I2393+K2395*I2394*J2393)</f>
        <v>526414.62070310838</v>
      </c>
      <c r="J2397" t="str">
        <f t="shared" ref="J2397" si="2495">IF(I2397&lt;&gt;0,"Continuar", "Agregar otros valores")</f>
        <v>Continuar</v>
      </c>
      <c r="L2397" s="5"/>
    </row>
    <row r="2398" spans="8:15" x14ac:dyDescent="0.35">
      <c r="H2398" s="4"/>
      <c r="L2398" s="5"/>
    </row>
    <row r="2399" spans="8:15" x14ac:dyDescent="0.35">
      <c r="H2399" s="4"/>
      <c r="I2399" cm="1">
        <f t="array" ref="I2399:K2401">MINVERSE(I2393:K2395)</f>
        <v>-9.5966786858593264E-2</v>
      </c>
      <c r="J2399">
        <v>1.2363692239668139E-2</v>
      </c>
      <c r="K2399">
        <v>8.7190467637886151E-4</v>
      </c>
      <c r="L2399" s="5"/>
      <c r="M2399">
        <f t="shared" ref="M2399" si="2496">(J2394*K2395-J2395*K2394)/I2397</f>
        <v>-9.596678685859325E-2</v>
      </c>
      <c r="N2399">
        <f t="shared" ref="N2399" si="2497">(J2393*K2395-J2395*K2393)/I2397</f>
        <v>-1.2363692239668137E-2</v>
      </c>
      <c r="O2399">
        <f t="shared" ref="O2399" si="2498">(J2393*K2394-J2394*K2393)/I2397</f>
        <v>8.7190467637886151E-4</v>
      </c>
    </row>
    <row r="2400" spans="8:15" x14ac:dyDescent="0.35">
      <c r="H2400" s="4" t="s">
        <v>9</v>
      </c>
      <c r="I2400">
        <v>-5.87232252334349E-2</v>
      </c>
      <c r="J2400">
        <v>-8.3924536285770956E-2</v>
      </c>
      <c r="K2400">
        <v>-3.0102503265137386E-4</v>
      </c>
      <c r="L2400" s="5"/>
      <c r="M2400">
        <f t="shared" ref="M2400" si="2499">(I2394*K2395-K2394*I2395)/I2397</f>
        <v>5.8723225233434879E-2</v>
      </c>
      <c r="N2400">
        <f t="shared" ref="N2400" si="2500">(I2393*K2395-I2395*K2393)/I2397</f>
        <v>-8.3924536285770943E-2</v>
      </c>
      <c r="O2400">
        <f t="shared" ref="O2400" si="2501">(I2393*K2394-I2394*K2393)/I2397</f>
        <v>3.010250326513738E-4</v>
      </c>
    </row>
    <row r="2401" spans="8:15" x14ac:dyDescent="0.35">
      <c r="H2401" s="4"/>
      <c r="I2401">
        <v>1.8811870800205702E-2</v>
      </c>
      <c r="J2401">
        <v>-1.1526585521765763E-2</v>
      </c>
      <c r="K2401">
        <v>-3.7590481385218048E-5</v>
      </c>
      <c r="L2401" s="5"/>
      <c r="M2401">
        <f t="shared" ref="M2401" si="2502">(I2394*J2395-I2395*J2394)/I2397</f>
        <v>1.8811870800205698E-2</v>
      </c>
      <c r="N2401">
        <f t="shared" ref="N2401" si="2503">(I2393*J2395-I2395*J2393)/I2397</f>
        <v>1.1526585521765761E-2</v>
      </c>
      <c r="O2401">
        <f t="shared" ref="O2401" si="2504">(I2393*J2394-I2394*J2393)/I2397</f>
        <v>-3.7590481385218048E-5</v>
      </c>
    </row>
    <row r="2402" spans="8:15" x14ac:dyDescent="0.35">
      <c r="H2402" s="4"/>
      <c r="L2402" s="5"/>
    </row>
    <row r="2403" spans="8:15" x14ac:dyDescent="0.35">
      <c r="H2403" s="4" t="s">
        <v>267</v>
      </c>
      <c r="I2403">
        <f t="shared" ref="I2403" si="2505">LN(ABS(2*I2389*I2390^3))-I2390*(I2391^2)+33.9206</f>
        <v>0</v>
      </c>
      <c r="L2403" s="5"/>
    </row>
    <row r="2404" spans="8:15" x14ac:dyDescent="0.35">
      <c r="H2404" s="4" t="s">
        <v>268</v>
      </c>
      <c r="I2404">
        <f t="shared" ref="I2404" si="2506">(I2389^2+I2390^2)/I2391+4*I2389*I2391-85/6</f>
        <v>0</v>
      </c>
      <c r="L2404" s="5"/>
    </row>
    <row r="2405" spans="8:15" x14ac:dyDescent="0.35">
      <c r="H2405" s="4" t="s">
        <v>269</v>
      </c>
      <c r="I2405">
        <f t="shared" ref="I2405" si="2507">I2389^2*I2390*I2391^3+4*I2389*I2391+3552</f>
        <v>0</v>
      </c>
      <c r="L2405" s="5"/>
    </row>
    <row r="2406" spans="8:15" x14ac:dyDescent="0.35">
      <c r="H2406" s="4"/>
      <c r="L2406" s="5"/>
    </row>
    <row r="2407" spans="8:15" x14ac:dyDescent="0.35">
      <c r="H2407" s="4"/>
      <c r="I2407">
        <f t="shared" ref="I2407:I2409" si="2508">I2389</f>
        <v>-6.0300955159643808</v>
      </c>
      <c r="J2407" t="s">
        <v>16</v>
      </c>
      <c r="K2407" cm="1">
        <f t="array" ref="K2407:K2409">MMULT(I2399:K2401,I2403:I2405)</f>
        <v>0</v>
      </c>
      <c r="L2407" s="5"/>
      <c r="M2407">
        <f t="shared" ref="M2407" si="2509">I2399*I2403+J2399*I2404+K2399*I2405</f>
        <v>0</v>
      </c>
    </row>
    <row r="2408" spans="8:15" x14ac:dyDescent="0.35">
      <c r="H2408" s="4"/>
      <c r="I2408">
        <f t="shared" si="2508"/>
        <v>7.8461575132286265</v>
      </c>
      <c r="J2408" t="s">
        <v>16</v>
      </c>
      <c r="K2408">
        <v>0</v>
      </c>
      <c r="L2408" s="5"/>
      <c r="M2408">
        <f t="shared" ref="M2408" si="2510">I2400*I2403+J2400*I2404+K2400* I2405</f>
        <v>0</v>
      </c>
    </row>
    <row r="2409" spans="8:15" x14ac:dyDescent="0.35">
      <c r="H2409" s="4"/>
      <c r="I2409">
        <f t="shared" si="2508"/>
        <v>-2.3298516839062571</v>
      </c>
      <c r="J2409" t="s">
        <v>16</v>
      </c>
      <c r="K2409">
        <v>0</v>
      </c>
      <c r="L2409" s="5"/>
      <c r="M2409">
        <f t="shared" ref="M2409" si="2511">I2401*I2403+J2401*I2404+K2401*I2405</f>
        <v>0</v>
      </c>
    </row>
    <row r="2410" spans="8:15" x14ac:dyDescent="0.35">
      <c r="H2410" s="4"/>
      <c r="L2410" s="5"/>
    </row>
    <row r="2411" spans="8:15" x14ac:dyDescent="0.35">
      <c r="H2411" s="4" t="s">
        <v>99</v>
      </c>
      <c r="I2411">
        <f t="shared" ref="I2411:I2413" si="2512">I2407-K2407</f>
        <v>-6.0300955159643808</v>
      </c>
      <c r="L2411" s="5"/>
    </row>
    <row r="2412" spans="8:15" x14ac:dyDescent="0.35">
      <c r="H2412" s="4" t="s">
        <v>100</v>
      </c>
      <c r="I2412">
        <f t="shared" si="2512"/>
        <v>7.8461575132286265</v>
      </c>
      <c r="L2412" s="5"/>
    </row>
    <row r="2413" spans="8:15" x14ac:dyDescent="0.35">
      <c r="H2413" s="4" t="s">
        <v>101</v>
      </c>
      <c r="I2413">
        <f t="shared" si="2512"/>
        <v>-2.3298516839062571</v>
      </c>
      <c r="L2413" s="5"/>
    </row>
    <row r="2414" spans="8:15" x14ac:dyDescent="0.35">
      <c r="H2414" s="4"/>
      <c r="L2414" s="5"/>
    </row>
    <row r="2415" spans="8:15" x14ac:dyDescent="0.35">
      <c r="H2415" s="4" t="s">
        <v>22</v>
      </c>
      <c r="I2415">
        <f t="shared" ref="I2415:I2417" si="2513">ABS(I2411-I2389)</f>
        <v>0</v>
      </c>
      <c r="L2415" s="5"/>
    </row>
    <row r="2416" spans="8:15" x14ac:dyDescent="0.35">
      <c r="H2416" s="4" t="s">
        <v>24</v>
      </c>
      <c r="I2416">
        <f t="shared" si="2513"/>
        <v>0</v>
      </c>
      <c r="L2416" s="5"/>
    </row>
    <row r="2417" spans="8:15" x14ac:dyDescent="0.35">
      <c r="H2417" s="7" t="s">
        <v>103</v>
      </c>
      <c r="I2417">
        <f t="shared" si="2513"/>
        <v>0</v>
      </c>
      <c r="J2417" s="8" t="s">
        <v>25</v>
      </c>
      <c r="K2417" s="8"/>
      <c r="L2417" s="9">
        <f t="shared" ref="L2417" si="2514">MAX(I2415:I2417)</f>
        <v>0</v>
      </c>
      <c r="M2417" t="str">
        <f t="shared" ref="M2417" si="2515">IF(L2417&gt;$G$6, "Continúa iterando","Listo. Aquí está la solución")</f>
        <v>Listo. Aquí está la solución</v>
      </c>
    </row>
    <row r="2419" spans="8:15" x14ac:dyDescent="0.35">
      <c r="H2419" s="1"/>
      <c r="I2419" s="2" t="s">
        <v>0</v>
      </c>
      <c r="J2419" s="2">
        <f t="shared" ref="J2419" si="2516">J2388+1</f>
        <v>79</v>
      </c>
      <c r="K2419" s="2"/>
      <c r="L2419" s="3"/>
    </row>
    <row r="2420" spans="8:15" x14ac:dyDescent="0.35">
      <c r="H2420" s="4" t="s">
        <v>1</v>
      </c>
      <c r="I2420">
        <f t="shared" ref="I2420:I2422" si="2517">I2411</f>
        <v>-6.0300955159643808</v>
      </c>
      <c r="L2420" s="5"/>
    </row>
    <row r="2421" spans="8:15" x14ac:dyDescent="0.35">
      <c r="H2421" s="4" t="s">
        <v>93</v>
      </c>
      <c r="I2421">
        <f t="shared" si="2517"/>
        <v>7.8461575132286265</v>
      </c>
      <c r="L2421" s="5"/>
    </row>
    <row r="2422" spans="8:15" x14ac:dyDescent="0.35">
      <c r="H2422" s="4" t="s">
        <v>2</v>
      </c>
      <c r="I2422">
        <f t="shared" si="2517"/>
        <v>-2.3298516839062571</v>
      </c>
      <c r="L2422" s="5"/>
    </row>
    <row r="2423" spans="8:15" x14ac:dyDescent="0.35">
      <c r="H2423" s="4"/>
      <c r="L2423" s="5"/>
    </row>
    <row r="2424" spans="8:15" x14ac:dyDescent="0.35">
      <c r="H2424" s="4"/>
      <c r="I2424">
        <f t="shared" ref="I2424" si="2518">1/I2420</f>
        <v>-0.16583485242523097</v>
      </c>
      <c r="J2424">
        <f t="shared" ref="J2424" si="2519">3/I2421-I2422^2</f>
        <v>-5.0458561065254317</v>
      </c>
      <c r="K2424">
        <f t="shared" ref="K2424" si="2520">-2*I2421*I2422</f>
        <v>36.56076658877889</v>
      </c>
      <c r="L2424" s="5"/>
    </row>
    <row r="2425" spans="8:15" x14ac:dyDescent="0.35">
      <c r="H2425" s="4" t="s">
        <v>26</v>
      </c>
      <c r="I2425">
        <f t="shared" ref="I2425" si="2521">(2*I2420/I2422)+4*I2422</f>
        <v>-4.1430295802738764</v>
      </c>
      <c r="J2425">
        <f t="shared" ref="J2425" si="2522">(2*I2421/I2422)</f>
        <v>-6.7353278901201685</v>
      </c>
      <c r="K2425">
        <f t="shared" ref="K2425" si="2523">-(I2421^2+I2420^2)/I2422^2+4*I2420</f>
        <v>-42.160262624325497</v>
      </c>
      <c r="L2425" s="5"/>
    </row>
    <row r="2426" spans="8:15" x14ac:dyDescent="0.35">
      <c r="H2426" s="4"/>
      <c r="I2426">
        <f t="shared" ref="I2426" si="2524">2*I2420*I2421*I2422^3+4*I2422</f>
        <v>1187.4101983644657</v>
      </c>
      <c r="J2426">
        <f t="shared" ref="J2426" si="2525">I2420^2*I2422^3</f>
        <v>-459.86801905066505</v>
      </c>
      <c r="K2426">
        <f t="shared" ref="K2426" si="2526">3*I2420^2*I2421*I2422^2+4*I2420</f>
        <v>4621.9224596655295</v>
      </c>
      <c r="L2426" s="5"/>
    </row>
    <row r="2427" spans="8:15" x14ac:dyDescent="0.35">
      <c r="H2427" s="4"/>
      <c r="L2427" s="5"/>
    </row>
    <row r="2428" spans="8:15" x14ac:dyDescent="0.35">
      <c r="H2428" s="4" t="s">
        <v>6</v>
      </c>
      <c r="I2428">
        <f t="shared" ref="I2428" si="2527">(I2424*J2425*K2426+I2425*J2426*K2424+J2424*K2425*I2426)-(I2426*J2425*K2424+J2426*K2425*I2424+K2426*I2425*J2424)</f>
        <v>526414.62070310838</v>
      </c>
      <c r="J2428" t="str">
        <f t="shared" ref="J2428" si="2528">IF(I2428&lt;&gt;0,"Continuar", "Agregar otros valores")</f>
        <v>Continuar</v>
      </c>
      <c r="L2428" s="5"/>
    </row>
    <row r="2429" spans="8:15" x14ac:dyDescent="0.35">
      <c r="H2429" s="4"/>
      <c r="L2429" s="5"/>
    </row>
    <row r="2430" spans="8:15" x14ac:dyDescent="0.35">
      <c r="H2430" s="4"/>
      <c r="I2430" cm="1">
        <f t="array" ref="I2430:K2432">MINVERSE(I2424:K2426)</f>
        <v>-9.5966786858593264E-2</v>
      </c>
      <c r="J2430">
        <v>1.2363692239668139E-2</v>
      </c>
      <c r="K2430">
        <v>8.7190467637886151E-4</v>
      </c>
      <c r="L2430" s="5"/>
      <c r="M2430">
        <f t="shared" ref="M2430" si="2529">(J2425*K2426-J2426*K2425)/I2428</f>
        <v>-9.596678685859325E-2</v>
      </c>
      <c r="N2430">
        <f t="shared" ref="N2430" si="2530">(J2424*K2426-J2426*K2424)/I2428</f>
        <v>-1.2363692239668137E-2</v>
      </c>
      <c r="O2430">
        <f t="shared" ref="O2430" si="2531">(J2424*K2425-J2425*K2424)/I2428</f>
        <v>8.7190467637886151E-4</v>
      </c>
    </row>
    <row r="2431" spans="8:15" x14ac:dyDescent="0.35">
      <c r="H2431" s="4" t="s">
        <v>9</v>
      </c>
      <c r="I2431">
        <v>-5.87232252334349E-2</v>
      </c>
      <c r="J2431">
        <v>-8.3924536285770956E-2</v>
      </c>
      <c r="K2431">
        <v>-3.0102503265137386E-4</v>
      </c>
      <c r="L2431" s="5"/>
      <c r="M2431">
        <f t="shared" ref="M2431" si="2532">(I2425*K2426-K2425*I2426)/I2428</f>
        <v>5.8723225233434879E-2</v>
      </c>
      <c r="N2431">
        <f t="shared" ref="N2431" si="2533">(I2424*K2426-I2426*K2424)/I2428</f>
        <v>-8.3924536285770943E-2</v>
      </c>
      <c r="O2431">
        <f t="shared" ref="O2431" si="2534">(I2424*K2425-I2425*K2424)/I2428</f>
        <v>3.010250326513738E-4</v>
      </c>
    </row>
    <row r="2432" spans="8:15" x14ac:dyDescent="0.35">
      <c r="H2432" s="4"/>
      <c r="I2432">
        <v>1.8811870800205702E-2</v>
      </c>
      <c r="J2432">
        <v>-1.1526585521765763E-2</v>
      </c>
      <c r="K2432">
        <v>-3.7590481385218048E-5</v>
      </c>
      <c r="L2432" s="5"/>
      <c r="M2432">
        <f t="shared" ref="M2432" si="2535">(I2425*J2426-I2426*J2425)/I2428</f>
        <v>1.8811870800205698E-2</v>
      </c>
      <c r="N2432">
        <f t="shared" ref="N2432" si="2536">(I2424*J2426-I2426*J2424)/I2428</f>
        <v>1.1526585521765761E-2</v>
      </c>
      <c r="O2432">
        <f t="shared" ref="O2432" si="2537">(I2424*J2425-I2425*J2424)/I2428</f>
        <v>-3.7590481385218048E-5</v>
      </c>
    </row>
    <row r="2433" spans="8:13" x14ac:dyDescent="0.35">
      <c r="H2433" s="4"/>
      <c r="L2433" s="5"/>
    </row>
    <row r="2434" spans="8:13" x14ac:dyDescent="0.35">
      <c r="H2434" s="4" t="s">
        <v>270</v>
      </c>
      <c r="I2434">
        <f t="shared" ref="I2434" si="2538">LN(ABS(2*I2420*I2421^3))-I2421*(I2422^2)+33.9206</f>
        <v>0</v>
      </c>
      <c r="L2434" s="5"/>
    </row>
    <row r="2435" spans="8:13" x14ac:dyDescent="0.35">
      <c r="H2435" s="4" t="s">
        <v>271</v>
      </c>
      <c r="I2435">
        <f t="shared" ref="I2435" si="2539">(I2420^2+I2421^2)/I2422+4*I2420*I2422-85/6</f>
        <v>0</v>
      </c>
      <c r="L2435" s="5"/>
    </row>
    <row r="2436" spans="8:13" x14ac:dyDescent="0.35">
      <c r="H2436" s="4" t="s">
        <v>272</v>
      </c>
      <c r="I2436">
        <f t="shared" ref="I2436" si="2540">I2420^2*I2421*I2422^3+4*I2420*I2422+3552</f>
        <v>0</v>
      </c>
      <c r="L2436" s="5"/>
    </row>
    <row r="2437" spans="8:13" x14ac:dyDescent="0.35">
      <c r="H2437" s="4"/>
      <c r="L2437" s="5"/>
    </row>
    <row r="2438" spans="8:13" x14ac:dyDescent="0.35">
      <c r="H2438" s="4"/>
      <c r="I2438">
        <f t="shared" ref="I2438:I2440" si="2541">I2420</f>
        <v>-6.0300955159643808</v>
      </c>
      <c r="J2438" t="s">
        <v>16</v>
      </c>
      <c r="K2438" cm="1">
        <f t="array" ref="K2438:K2440">MMULT(I2430:K2432,I2434:I2436)</f>
        <v>0</v>
      </c>
      <c r="L2438" s="5"/>
      <c r="M2438">
        <f t="shared" ref="M2438" si="2542">I2430*I2434+J2430*I2435+K2430*I2436</f>
        <v>0</v>
      </c>
    </row>
    <row r="2439" spans="8:13" x14ac:dyDescent="0.35">
      <c r="H2439" s="4"/>
      <c r="I2439">
        <f t="shared" si="2541"/>
        <v>7.8461575132286265</v>
      </c>
      <c r="J2439" t="s">
        <v>16</v>
      </c>
      <c r="K2439">
        <v>0</v>
      </c>
      <c r="L2439" s="5"/>
      <c r="M2439">
        <f t="shared" ref="M2439" si="2543">I2431*I2434+J2431*I2435+K2431* I2436</f>
        <v>0</v>
      </c>
    </row>
    <row r="2440" spans="8:13" x14ac:dyDescent="0.35">
      <c r="H2440" s="4"/>
      <c r="I2440">
        <f t="shared" si="2541"/>
        <v>-2.3298516839062571</v>
      </c>
      <c r="J2440" t="s">
        <v>16</v>
      </c>
      <c r="K2440">
        <v>0</v>
      </c>
      <c r="L2440" s="5"/>
      <c r="M2440">
        <f t="shared" ref="M2440" si="2544">I2432*I2434+J2432*I2435+K2432*I2436</f>
        <v>0</v>
      </c>
    </row>
    <row r="2441" spans="8:13" x14ac:dyDescent="0.35">
      <c r="H2441" s="4"/>
      <c r="L2441" s="5"/>
    </row>
    <row r="2442" spans="8:13" x14ac:dyDescent="0.35">
      <c r="H2442" s="4" t="s">
        <v>99</v>
      </c>
      <c r="I2442">
        <f t="shared" ref="I2442:I2444" si="2545">I2438-K2438</f>
        <v>-6.0300955159643808</v>
      </c>
      <c r="L2442" s="5"/>
    </row>
    <row r="2443" spans="8:13" x14ac:dyDescent="0.35">
      <c r="H2443" s="4" t="s">
        <v>100</v>
      </c>
      <c r="I2443">
        <f t="shared" si="2545"/>
        <v>7.8461575132286265</v>
      </c>
      <c r="L2443" s="5"/>
    </row>
    <row r="2444" spans="8:13" x14ac:dyDescent="0.35">
      <c r="H2444" s="4" t="s">
        <v>101</v>
      </c>
      <c r="I2444">
        <f t="shared" si="2545"/>
        <v>-2.3298516839062571</v>
      </c>
      <c r="L2444" s="5"/>
    </row>
    <row r="2445" spans="8:13" x14ac:dyDescent="0.35">
      <c r="H2445" s="4"/>
      <c r="L2445" s="5"/>
    </row>
    <row r="2446" spans="8:13" x14ac:dyDescent="0.35">
      <c r="H2446" s="4" t="s">
        <v>22</v>
      </c>
      <c r="I2446">
        <f t="shared" ref="I2446:I2448" si="2546">ABS(I2442-I2420)</f>
        <v>0</v>
      </c>
      <c r="L2446" s="5"/>
    </row>
    <row r="2447" spans="8:13" x14ac:dyDescent="0.35">
      <c r="H2447" s="4" t="s">
        <v>24</v>
      </c>
      <c r="I2447">
        <f t="shared" si="2546"/>
        <v>0</v>
      </c>
      <c r="L2447" s="5"/>
    </row>
    <row r="2448" spans="8:13" x14ac:dyDescent="0.35">
      <c r="H2448" s="7" t="s">
        <v>103</v>
      </c>
      <c r="I2448">
        <f t="shared" si="2546"/>
        <v>0</v>
      </c>
      <c r="J2448" s="8" t="s">
        <v>25</v>
      </c>
      <c r="K2448" s="8"/>
      <c r="L2448" s="9">
        <f t="shared" ref="L2448" si="2547">MAX(I2446:I2448)</f>
        <v>0</v>
      </c>
      <c r="M2448" t="str">
        <f t="shared" ref="M2448" si="2548">IF(L2448&gt;$G$6, "Continúa iterando","Listo. Aquí está la solución")</f>
        <v>Listo. Aquí está la solución</v>
      </c>
    </row>
    <row r="2450" spans="8:15" x14ac:dyDescent="0.35">
      <c r="H2450" s="1"/>
      <c r="I2450" s="2" t="s">
        <v>0</v>
      </c>
      <c r="J2450" s="2">
        <f t="shared" ref="J2450" si="2549">J2419+1</f>
        <v>80</v>
      </c>
      <c r="K2450" s="2"/>
      <c r="L2450" s="3"/>
    </row>
    <row r="2451" spans="8:15" x14ac:dyDescent="0.35">
      <c r="H2451" s="4" t="s">
        <v>1</v>
      </c>
      <c r="I2451">
        <f t="shared" ref="I2451:I2453" si="2550">I2442</f>
        <v>-6.0300955159643808</v>
      </c>
      <c r="L2451" s="5"/>
    </row>
    <row r="2452" spans="8:15" x14ac:dyDescent="0.35">
      <c r="H2452" s="4" t="s">
        <v>93</v>
      </c>
      <c r="I2452">
        <f t="shared" si="2550"/>
        <v>7.8461575132286265</v>
      </c>
      <c r="L2452" s="5"/>
    </row>
    <row r="2453" spans="8:15" x14ac:dyDescent="0.35">
      <c r="H2453" s="4" t="s">
        <v>2</v>
      </c>
      <c r="I2453">
        <f t="shared" si="2550"/>
        <v>-2.3298516839062571</v>
      </c>
      <c r="L2453" s="5"/>
    </row>
    <row r="2454" spans="8:15" x14ac:dyDescent="0.35">
      <c r="H2454" s="4"/>
      <c r="L2454" s="5"/>
    </row>
    <row r="2455" spans="8:15" x14ac:dyDescent="0.35">
      <c r="H2455" s="4"/>
      <c r="I2455">
        <f t="shared" ref="I2455" si="2551">1/I2451</f>
        <v>-0.16583485242523097</v>
      </c>
      <c r="J2455">
        <f t="shared" ref="J2455" si="2552">3/I2452-I2453^2</f>
        <v>-5.0458561065254317</v>
      </c>
      <c r="K2455">
        <f t="shared" ref="K2455" si="2553">-2*I2452*I2453</f>
        <v>36.56076658877889</v>
      </c>
      <c r="L2455" s="5"/>
    </row>
    <row r="2456" spans="8:15" x14ac:dyDescent="0.35">
      <c r="H2456" s="4" t="s">
        <v>26</v>
      </c>
      <c r="I2456">
        <f t="shared" ref="I2456" si="2554">(2*I2451/I2453)+4*I2453</f>
        <v>-4.1430295802738764</v>
      </c>
      <c r="J2456">
        <f t="shared" ref="J2456" si="2555">(2*I2452/I2453)</f>
        <v>-6.7353278901201685</v>
      </c>
      <c r="K2456">
        <f t="shared" ref="K2456" si="2556">-(I2452^2+I2451^2)/I2453^2+4*I2451</f>
        <v>-42.160262624325497</v>
      </c>
      <c r="L2456" s="5"/>
    </row>
    <row r="2457" spans="8:15" x14ac:dyDescent="0.35">
      <c r="H2457" s="4"/>
      <c r="I2457">
        <f t="shared" ref="I2457" si="2557">2*I2451*I2452*I2453^3+4*I2453</f>
        <v>1187.4101983644657</v>
      </c>
      <c r="J2457">
        <f t="shared" ref="J2457" si="2558">I2451^2*I2453^3</f>
        <v>-459.86801905066505</v>
      </c>
      <c r="K2457">
        <f t="shared" ref="K2457" si="2559">3*I2451^2*I2452*I2453^2+4*I2451</f>
        <v>4621.9224596655295</v>
      </c>
      <c r="L2457" s="5"/>
    </row>
    <row r="2458" spans="8:15" x14ac:dyDescent="0.35">
      <c r="H2458" s="4"/>
      <c r="L2458" s="5"/>
    </row>
    <row r="2459" spans="8:15" x14ac:dyDescent="0.35">
      <c r="H2459" s="4" t="s">
        <v>6</v>
      </c>
      <c r="I2459">
        <f t="shared" ref="I2459" si="2560">(I2455*J2456*K2457+I2456*J2457*K2455+J2455*K2456*I2457)-(I2457*J2456*K2455+J2457*K2456*I2455+K2457*I2456*J2455)</f>
        <v>526414.62070310838</v>
      </c>
      <c r="J2459" t="str">
        <f t="shared" ref="J2459" si="2561">IF(I2459&lt;&gt;0,"Continuar", "Agregar otros valores")</f>
        <v>Continuar</v>
      </c>
      <c r="L2459" s="5"/>
    </row>
    <row r="2460" spans="8:15" x14ac:dyDescent="0.35">
      <c r="H2460" s="4"/>
      <c r="L2460" s="5"/>
    </row>
    <row r="2461" spans="8:15" x14ac:dyDescent="0.35">
      <c r="H2461" s="4"/>
      <c r="I2461" cm="1">
        <f t="array" ref="I2461:K2463">MINVERSE(I2455:K2457)</f>
        <v>-9.5966786858593264E-2</v>
      </c>
      <c r="J2461">
        <v>1.2363692239668139E-2</v>
      </c>
      <c r="K2461">
        <v>8.7190467637886151E-4</v>
      </c>
      <c r="L2461" s="5"/>
      <c r="M2461">
        <f t="shared" ref="M2461" si="2562">(J2456*K2457-J2457*K2456)/I2459</f>
        <v>-9.596678685859325E-2</v>
      </c>
      <c r="N2461">
        <f t="shared" ref="N2461" si="2563">(J2455*K2457-J2457*K2455)/I2459</f>
        <v>-1.2363692239668137E-2</v>
      </c>
      <c r="O2461">
        <f t="shared" ref="O2461" si="2564">(J2455*K2456-J2456*K2455)/I2459</f>
        <v>8.7190467637886151E-4</v>
      </c>
    </row>
    <row r="2462" spans="8:15" x14ac:dyDescent="0.35">
      <c r="H2462" s="4" t="s">
        <v>9</v>
      </c>
      <c r="I2462">
        <v>-5.87232252334349E-2</v>
      </c>
      <c r="J2462">
        <v>-8.3924536285770956E-2</v>
      </c>
      <c r="K2462">
        <v>-3.0102503265137386E-4</v>
      </c>
      <c r="L2462" s="5"/>
      <c r="M2462">
        <f t="shared" ref="M2462" si="2565">(I2456*K2457-K2456*I2457)/I2459</f>
        <v>5.8723225233434879E-2</v>
      </c>
      <c r="N2462">
        <f t="shared" ref="N2462" si="2566">(I2455*K2457-I2457*K2455)/I2459</f>
        <v>-8.3924536285770943E-2</v>
      </c>
      <c r="O2462">
        <f t="shared" ref="O2462" si="2567">(I2455*K2456-I2456*K2455)/I2459</f>
        <v>3.010250326513738E-4</v>
      </c>
    </row>
    <row r="2463" spans="8:15" x14ac:dyDescent="0.35">
      <c r="H2463" s="4"/>
      <c r="I2463">
        <v>1.8811870800205702E-2</v>
      </c>
      <c r="J2463">
        <v>-1.1526585521765763E-2</v>
      </c>
      <c r="K2463">
        <v>-3.7590481385218048E-5</v>
      </c>
      <c r="L2463" s="5"/>
      <c r="M2463">
        <f t="shared" ref="M2463" si="2568">(I2456*J2457-I2457*J2456)/I2459</f>
        <v>1.8811870800205698E-2</v>
      </c>
      <c r="N2463">
        <f t="shared" ref="N2463" si="2569">(I2455*J2457-I2457*J2455)/I2459</f>
        <v>1.1526585521765761E-2</v>
      </c>
      <c r="O2463">
        <f t="shared" ref="O2463" si="2570">(I2455*J2456-I2456*J2455)/I2459</f>
        <v>-3.7590481385218048E-5</v>
      </c>
    </row>
    <row r="2464" spans="8:15" x14ac:dyDescent="0.35">
      <c r="H2464" s="4"/>
      <c r="L2464" s="5"/>
    </row>
    <row r="2465" spans="8:13" x14ac:dyDescent="0.35">
      <c r="H2465" s="4" t="s">
        <v>273</v>
      </c>
      <c r="I2465">
        <f t="shared" ref="I2465" si="2571">LN(ABS(2*I2451*I2452^3))-I2452*(I2453^2)+33.9206</f>
        <v>0</v>
      </c>
      <c r="L2465" s="5"/>
    </row>
    <row r="2466" spans="8:13" x14ac:dyDescent="0.35">
      <c r="H2466" s="4" t="s">
        <v>274</v>
      </c>
      <c r="I2466">
        <f t="shared" ref="I2466" si="2572">(I2451^2+I2452^2)/I2453+4*I2451*I2453-85/6</f>
        <v>0</v>
      </c>
      <c r="L2466" s="5"/>
    </row>
    <row r="2467" spans="8:13" x14ac:dyDescent="0.35">
      <c r="H2467" s="4" t="s">
        <v>275</v>
      </c>
      <c r="I2467">
        <f t="shared" ref="I2467" si="2573">I2451^2*I2452*I2453^3+4*I2451*I2453+3552</f>
        <v>0</v>
      </c>
      <c r="L2467" s="5"/>
    </row>
    <row r="2468" spans="8:13" x14ac:dyDescent="0.35">
      <c r="H2468" s="4"/>
      <c r="L2468" s="5"/>
    </row>
    <row r="2469" spans="8:13" x14ac:dyDescent="0.35">
      <c r="H2469" s="4"/>
      <c r="I2469">
        <f t="shared" ref="I2469:I2471" si="2574">I2451</f>
        <v>-6.0300955159643808</v>
      </c>
      <c r="J2469" t="s">
        <v>16</v>
      </c>
      <c r="K2469" cm="1">
        <f t="array" ref="K2469:K2471">MMULT(I2461:K2463,I2465:I2467)</f>
        <v>0</v>
      </c>
      <c r="L2469" s="5"/>
      <c r="M2469">
        <f t="shared" ref="M2469" si="2575">I2461*I2465+J2461*I2466+K2461*I2467</f>
        <v>0</v>
      </c>
    </row>
    <row r="2470" spans="8:13" x14ac:dyDescent="0.35">
      <c r="H2470" s="4"/>
      <c r="I2470">
        <f t="shared" si="2574"/>
        <v>7.8461575132286265</v>
      </c>
      <c r="J2470" t="s">
        <v>16</v>
      </c>
      <c r="K2470">
        <v>0</v>
      </c>
      <c r="L2470" s="5"/>
      <c r="M2470">
        <f t="shared" ref="M2470" si="2576">I2462*I2465+J2462*I2466+K2462* I2467</f>
        <v>0</v>
      </c>
    </row>
    <row r="2471" spans="8:13" x14ac:dyDescent="0.35">
      <c r="H2471" s="4"/>
      <c r="I2471">
        <f t="shared" si="2574"/>
        <v>-2.3298516839062571</v>
      </c>
      <c r="J2471" t="s">
        <v>16</v>
      </c>
      <c r="K2471">
        <v>0</v>
      </c>
      <c r="L2471" s="5"/>
      <c r="M2471">
        <f t="shared" ref="M2471" si="2577">I2463*I2465+J2463*I2466+K2463*I2467</f>
        <v>0</v>
      </c>
    </row>
    <row r="2472" spans="8:13" x14ac:dyDescent="0.35">
      <c r="H2472" s="4"/>
      <c r="L2472" s="5"/>
    </row>
    <row r="2473" spans="8:13" x14ac:dyDescent="0.35">
      <c r="H2473" s="4" t="s">
        <v>99</v>
      </c>
      <c r="I2473">
        <f t="shared" ref="I2473:I2475" si="2578">I2469-K2469</f>
        <v>-6.0300955159643808</v>
      </c>
      <c r="L2473" s="5"/>
    </row>
    <row r="2474" spans="8:13" x14ac:dyDescent="0.35">
      <c r="H2474" s="4" t="s">
        <v>100</v>
      </c>
      <c r="I2474">
        <f t="shared" si="2578"/>
        <v>7.8461575132286265</v>
      </c>
      <c r="L2474" s="5"/>
    </row>
    <row r="2475" spans="8:13" x14ac:dyDescent="0.35">
      <c r="H2475" s="4" t="s">
        <v>101</v>
      </c>
      <c r="I2475">
        <f t="shared" si="2578"/>
        <v>-2.3298516839062571</v>
      </c>
      <c r="L2475" s="5"/>
    </row>
    <row r="2476" spans="8:13" x14ac:dyDescent="0.35">
      <c r="H2476" s="4"/>
      <c r="L2476" s="5"/>
    </row>
    <row r="2477" spans="8:13" x14ac:dyDescent="0.35">
      <c r="H2477" s="4" t="s">
        <v>22</v>
      </c>
      <c r="I2477">
        <f t="shared" ref="I2477:I2479" si="2579">ABS(I2473-I2451)</f>
        <v>0</v>
      </c>
      <c r="L2477" s="5"/>
    </row>
    <row r="2478" spans="8:13" x14ac:dyDescent="0.35">
      <c r="H2478" s="4" t="s">
        <v>24</v>
      </c>
      <c r="I2478">
        <f t="shared" si="2579"/>
        <v>0</v>
      </c>
      <c r="L2478" s="5"/>
    </row>
    <row r="2479" spans="8:13" x14ac:dyDescent="0.35">
      <c r="H2479" s="7" t="s">
        <v>103</v>
      </c>
      <c r="I2479">
        <f t="shared" si="2579"/>
        <v>0</v>
      </c>
      <c r="J2479" s="8" t="s">
        <v>25</v>
      </c>
      <c r="K2479" s="8"/>
      <c r="L2479" s="9">
        <f t="shared" ref="L2479" si="2580">MAX(I2477:I2479)</f>
        <v>0</v>
      </c>
      <c r="M2479" t="str">
        <f t="shared" ref="M2479" si="2581">IF(L2479&gt;$G$6, "Continúa iterando","Listo. Aquí está la solución")</f>
        <v>Listo. Aquí está la solución</v>
      </c>
    </row>
    <row r="2481" spans="8:15" x14ac:dyDescent="0.35">
      <c r="H2481" s="1"/>
      <c r="I2481" s="2" t="s">
        <v>0</v>
      </c>
      <c r="J2481" s="2">
        <f t="shared" ref="J2481" si="2582">J2450+1</f>
        <v>81</v>
      </c>
      <c r="K2481" s="2"/>
      <c r="L2481" s="3"/>
    </row>
    <row r="2482" spans="8:15" x14ac:dyDescent="0.35">
      <c r="H2482" s="4" t="s">
        <v>1</v>
      </c>
      <c r="I2482">
        <f t="shared" ref="I2482:I2484" si="2583">I2473</f>
        <v>-6.0300955159643808</v>
      </c>
      <c r="L2482" s="5"/>
    </row>
    <row r="2483" spans="8:15" x14ac:dyDescent="0.35">
      <c r="H2483" s="4" t="s">
        <v>93</v>
      </c>
      <c r="I2483">
        <f t="shared" si="2583"/>
        <v>7.8461575132286265</v>
      </c>
      <c r="L2483" s="5"/>
    </row>
    <row r="2484" spans="8:15" x14ac:dyDescent="0.35">
      <c r="H2484" s="4" t="s">
        <v>2</v>
      </c>
      <c r="I2484">
        <f t="shared" si="2583"/>
        <v>-2.3298516839062571</v>
      </c>
      <c r="L2484" s="5"/>
    </row>
    <row r="2485" spans="8:15" x14ac:dyDescent="0.35">
      <c r="H2485" s="4"/>
      <c r="L2485" s="5"/>
    </row>
    <row r="2486" spans="8:15" x14ac:dyDescent="0.35">
      <c r="H2486" s="4"/>
      <c r="I2486">
        <f t="shared" ref="I2486" si="2584">1/I2482</f>
        <v>-0.16583485242523097</v>
      </c>
      <c r="J2486">
        <f t="shared" ref="J2486" si="2585">3/I2483-I2484^2</f>
        <v>-5.0458561065254317</v>
      </c>
      <c r="K2486">
        <f t="shared" ref="K2486" si="2586">-2*I2483*I2484</f>
        <v>36.56076658877889</v>
      </c>
      <c r="L2486" s="5"/>
    </row>
    <row r="2487" spans="8:15" x14ac:dyDescent="0.35">
      <c r="H2487" s="4" t="s">
        <v>26</v>
      </c>
      <c r="I2487">
        <f t="shared" ref="I2487" si="2587">(2*I2482/I2484)+4*I2484</f>
        <v>-4.1430295802738764</v>
      </c>
      <c r="J2487">
        <f t="shared" ref="J2487" si="2588">(2*I2483/I2484)</f>
        <v>-6.7353278901201685</v>
      </c>
      <c r="K2487">
        <f t="shared" ref="K2487" si="2589">-(I2483^2+I2482^2)/I2484^2+4*I2482</f>
        <v>-42.160262624325497</v>
      </c>
      <c r="L2487" s="5"/>
    </row>
    <row r="2488" spans="8:15" x14ac:dyDescent="0.35">
      <c r="H2488" s="4"/>
      <c r="I2488">
        <f t="shared" ref="I2488" si="2590">2*I2482*I2483*I2484^3+4*I2484</f>
        <v>1187.4101983644657</v>
      </c>
      <c r="J2488">
        <f t="shared" ref="J2488" si="2591">I2482^2*I2484^3</f>
        <v>-459.86801905066505</v>
      </c>
      <c r="K2488">
        <f t="shared" ref="K2488" si="2592">3*I2482^2*I2483*I2484^2+4*I2482</f>
        <v>4621.9224596655295</v>
      </c>
      <c r="L2488" s="5"/>
    </row>
    <row r="2489" spans="8:15" x14ac:dyDescent="0.35">
      <c r="H2489" s="4"/>
      <c r="L2489" s="5"/>
    </row>
    <row r="2490" spans="8:15" x14ac:dyDescent="0.35">
      <c r="H2490" s="4" t="s">
        <v>6</v>
      </c>
      <c r="I2490">
        <f t="shared" ref="I2490" si="2593">(I2486*J2487*K2488+I2487*J2488*K2486+J2486*K2487*I2488)-(I2488*J2487*K2486+J2488*K2487*I2486+K2488*I2487*J2486)</f>
        <v>526414.62070310838</v>
      </c>
      <c r="J2490" t="str">
        <f t="shared" ref="J2490" si="2594">IF(I2490&lt;&gt;0,"Continuar", "Agregar otros valores")</f>
        <v>Continuar</v>
      </c>
      <c r="L2490" s="5"/>
    </row>
    <row r="2491" spans="8:15" x14ac:dyDescent="0.35">
      <c r="H2491" s="4"/>
      <c r="L2491" s="5"/>
    </row>
    <row r="2492" spans="8:15" x14ac:dyDescent="0.35">
      <c r="H2492" s="4"/>
      <c r="I2492" cm="1">
        <f t="array" ref="I2492:K2494">MINVERSE(I2486:K2488)</f>
        <v>-9.5966786858593264E-2</v>
      </c>
      <c r="J2492">
        <v>1.2363692239668139E-2</v>
      </c>
      <c r="K2492">
        <v>8.7190467637886151E-4</v>
      </c>
      <c r="L2492" s="5"/>
      <c r="M2492">
        <f t="shared" ref="M2492" si="2595">(J2487*K2488-J2488*K2487)/I2490</f>
        <v>-9.596678685859325E-2</v>
      </c>
      <c r="N2492">
        <f t="shared" ref="N2492" si="2596">(J2486*K2488-J2488*K2486)/I2490</f>
        <v>-1.2363692239668137E-2</v>
      </c>
      <c r="O2492">
        <f t="shared" ref="O2492" si="2597">(J2486*K2487-J2487*K2486)/I2490</f>
        <v>8.7190467637886151E-4</v>
      </c>
    </row>
    <row r="2493" spans="8:15" x14ac:dyDescent="0.35">
      <c r="H2493" s="4" t="s">
        <v>9</v>
      </c>
      <c r="I2493">
        <v>-5.87232252334349E-2</v>
      </c>
      <c r="J2493">
        <v>-8.3924536285770956E-2</v>
      </c>
      <c r="K2493">
        <v>-3.0102503265137386E-4</v>
      </c>
      <c r="L2493" s="5"/>
      <c r="M2493">
        <f t="shared" ref="M2493" si="2598">(I2487*K2488-K2487*I2488)/I2490</f>
        <v>5.8723225233434879E-2</v>
      </c>
      <c r="N2493">
        <f t="shared" ref="N2493" si="2599">(I2486*K2488-I2488*K2486)/I2490</f>
        <v>-8.3924536285770943E-2</v>
      </c>
      <c r="O2493">
        <f t="shared" ref="O2493" si="2600">(I2486*K2487-I2487*K2486)/I2490</f>
        <v>3.010250326513738E-4</v>
      </c>
    </row>
    <row r="2494" spans="8:15" x14ac:dyDescent="0.35">
      <c r="H2494" s="4"/>
      <c r="I2494">
        <v>1.8811870800205702E-2</v>
      </c>
      <c r="J2494">
        <v>-1.1526585521765763E-2</v>
      </c>
      <c r="K2494">
        <v>-3.7590481385218048E-5</v>
      </c>
      <c r="L2494" s="5"/>
      <c r="M2494">
        <f t="shared" ref="M2494" si="2601">(I2487*J2488-I2488*J2487)/I2490</f>
        <v>1.8811870800205698E-2</v>
      </c>
      <c r="N2494">
        <f t="shared" ref="N2494" si="2602">(I2486*J2488-I2488*J2486)/I2490</f>
        <v>1.1526585521765761E-2</v>
      </c>
      <c r="O2494">
        <f t="shared" ref="O2494" si="2603">(I2486*J2487-I2487*J2486)/I2490</f>
        <v>-3.7590481385218048E-5</v>
      </c>
    </row>
    <row r="2495" spans="8:15" x14ac:dyDescent="0.35">
      <c r="H2495" s="4"/>
      <c r="L2495" s="5"/>
    </row>
    <row r="2496" spans="8:15" x14ac:dyDescent="0.35">
      <c r="H2496" s="4" t="s">
        <v>276</v>
      </c>
      <c r="I2496">
        <f t="shared" ref="I2496" si="2604">LN(ABS(2*I2482*I2483^3))-I2483*(I2484^2)+33.9206</f>
        <v>0</v>
      </c>
      <c r="L2496" s="5"/>
    </row>
    <row r="2497" spans="8:13" x14ac:dyDescent="0.35">
      <c r="H2497" s="4" t="s">
        <v>277</v>
      </c>
      <c r="I2497">
        <f t="shared" ref="I2497" si="2605">(I2482^2+I2483^2)/I2484+4*I2482*I2484-85/6</f>
        <v>0</v>
      </c>
      <c r="L2497" s="5"/>
    </row>
    <row r="2498" spans="8:13" x14ac:dyDescent="0.35">
      <c r="H2498" s="4" t="s">
        <v>278</v>
      </c>
      <c r="I2498">
        <f t="shared" ref="I2498" si="2606">I2482^2*I2483*I2484^3+4*I2482*I2484+3552</f>
        <v>0</v>
      </c>
      <c r="L2498" s="5"/>
    </row>
    <row r="2499" spans="8:13" x14ac:dyDescent="0.35">
      <c r="H2499" s="4"/>
      <c r="L2499" s="5"/>
    </row>
    <row r="2500" spans="8:13" x14ac:dyDescent="0.35">
      <c r="H2500" s="4"/>
      <c r="I2500">
        <f t="shared" ref="I2500:I2502" si="2607">I2482</f>
        <v>-6.0300955159643808</v>
      </c>
      <c r="J2500" t="s">
        <v>16</v>
      </c>
      <c r="K2500" cm="1">
        <f t="array" ref="K2500:K2502">MMULT(I2492:K2494,I2496:I2498)</f>
        <v>0</v>
      </c>
      <c r="L2500" s="5"/>
      <c r="M2500">
        <f t="shared" ref="M2500" si="2608">I2492*I2496+J2492*I2497+K2492*I2498</f>
        <v>0</v>
      </c>
    </row>
    <row r="2501" spans="8:13" x14ac:dyDescent="0.35">
      <c r="H2501" s="4"/>
      <c r="I2501">
        <f t="shared" si="2607"/>
        <v>7.8461575132286265</v>
      </c>
      <c r="J2501" t="s">
        <v>16</v>
      </c>
      <c r="K2501">
        <v>0</v>
      </c>
      <c r="L2501" s="5"/>
      <c r="M2501">
        <f t="shared" ref="M2501" si="2609">I2493*I2496+J2493*I2497+K2493* I2498</f>
        <v>0</v>
      </c>
    </row>
    <row r="2502" spans="8:13" x14ac:dyDescent="0.35">
      <c r="H2502" s="4"/>
      <c r="I2502">
        <f t="shared" si="2607"/>
        <v>-2.3298516839062571</v>
      </c>
      <c r="J2502" t="s">
        <v>16</v>
      </c>
      <c r="K2502">
        <v>0</v>
      </c>
      <c r="L2502" s="5"/>
      <c r="M2502">
        <f t="shared" ref="M2502" si="2610">I2494*I2496+J2494*I2497+K2494*I2498</f>
        <v>0</v>
      </c>
    </row>
    <row r="2503" spans="8:13" x14ac:dyDescent="0.35">
      <c r="H2503" s="4"/>
      <c r="L2503" s="5"/>
    </row>
    <row r="2504" spans="8:13" x14ac:dyDescent="0.35">
      <c r="H2504" s="4" t="s">
        <v>99</v>
      </c>
      <c r="I2504">
        <f t="shared" ref="I2504:I2506" si="2611">I2500-K2500</f>
        <v>-6.0300955159643808</v>
      </c>
      <c r="L2504" s="5"/>
    </row>
    <row r="2505" spans="8:13" x14ac:dyDescent="0.35">
      <c r="H2505" s="4" t="s">
        <v>100</v>
      </c>
      <c r="I2505">
        <f t="shared" si="2611"/>
        <v>7.8461575132286265</v>
      </c>
      <c r="L2505" s="5"/>
    </row>
    <row r="2506" spans="8:13" x14ac:dyDescent="0.35">
      <c r="H2506" s="4" t="s">
        <v>101</v>
      </c>
      <c r="I2506">
        <f t="shared" si="2611"/>
        <v>-2.3298516839062571</v>
      </c>
      <c r="L2506" s="5"/>
    </row>
    <row r="2507" spans="8:13" x14ac:dyDescent="0.35">
      <c r="H2507" s="4"/>
      <c r="L2507" s="5"/>
    </row>
    <row r="2508" spans="8:13" x14ac:dyDescent="0.35">
      <c r="H2508" s="4" t="s">
        <v>22</v>
      </c>
      <c r="I2508">
        <f t="shared" ref="I2508:I2510" si="2612">ABS(I2504-I2482)</f>
        <v>0</v>
      </c>
      <c r="L2508" s="5"/>
    </row>
    <row r="2509" spans="8:13" x14ac:dyDescent="0.35">
      <c r="H2509" s="4" t="s">
        <v>24</v>
      </c>
      <c r="I2509">
        <f t="shared" si="2612"/>
        <v>0</v>
      </c>
      <c r="L2509" s="5"/>
    </row>
    <row r="2510" spans="8:13" x14ac:dyDescent="0.35">
      <c r="H2510" s="7" t="s">
        <v>103</v>
      </c>
      <c r="I2510">
        <f t="shared" si="2612"/>
        <v>0</v>
      </c>
      <c r="J2510" s="8" t="s">
        <v>25</v>
      </c>
      <c r="K2510" s="8"/>
      <c r="L2510" s="9">
        <f t="shared" ref="L2510" si="2613">MAX(I2508:I2510)</f>
        <v>0</v>
      </c>
      <c r="M2510" t="str">
        <f t="shared" ref="M2510" si="2614">IF(L2510&gt;$G$6, "Continúa iterando","Listo. Aquí está la solución")</f>
        <v>Listo. Aquí está la solución</v>
      </c>
    </row>
    <row r="2512" spans="8:13" x14ac:dyDescent="0.35">
      <c r="H2512" s="1"/>
      <c r="I2512" s="2" t="s">
        <v>0</v>
      </c>
      <c r="J2512" s="2">
        <f t="shared" ref="J2512" si="2615">J2481+1</f>
        <v>82</v>
      </c>
      <c r="K2512" s="2"/>
      <c r="L2512" s="3"/>
    </row>
    <row r="2513" spans="8:15" x14ac:dyDescent="0.35">
      <c r="H2513" s="4" t="s">
        <v>1</v>
      </c>
      <c r="I2513">
        <f t="shared" ref="I2513:I2515" si="2616">I2504</f>
        <v>-6.0300955159643808</v>
      </c>
      <c r="L2513" s="5"/>
    </row>
    <row r="2514" spans="8:15" x14ac:dyDescent="0.35">
      <c r="H2514" s="4" t="s">
        <v>93</v>
      </c>
      <c r="I2514">
        <f t="shared" si="2616"/>
        <v>7.8461575132286265</v>
      </c>
      <c r="L2514" s="5"/>
    </row>
    <row r="2515" spans="8:15" x14ac:dyDescent="0.35">
      <c r="H2515" s="4" t="s">
        <v>2</v>
      </c>
      <c r="I2515">
        <f t="shared" si="2616"/>
        <v>-2.3298516839062571</v>
      </c>
      <c r="L2515" s="5"/>
    </row>
    <row r="2516" spans="8:15" x14ac:dyDescent="0.35">
      <c r="H2516" s="4"/>
      <c r="L2516" s="5"/>
    </row>
    <row r="2517" spans="8:15" x14ac:dyDescent="0.35">
      <c r="H2517" s="4"/>
      <c r="I2517">
        <f t="shared" ref="I2517" si="2617">1/I2513</f>
        <v>-0.16583485242523097</v>
      </c>
      <c r="J2517">
        <f t="shared" ref="J2517" si="2618">3/I2514-I2515^2</f>
        <v>-5.0458561065254317</v>
      </c>
      <c r="K2517">
        <f t="shared" ref="K2517" si="2619">-2*I2514*I2515</f>
        <v>36.56076658877889</v>
      </c>
      <c r="L2517" s="5"/>
    </row>
    <row r="2518" spans="8:15" x14ac:dyDescent="0.35">
      <c r="H2518" s="4" t="s">
        <v>26</v>
      </c>
      <c r="I2518">
        <f t="shared" ref="I2518" si="2620">(2*I2513/I2515)+4*I2515</f>
        <v>-4.1430295802738764</v>
      </c>
      <c r="J2518">
        <f t="shared" ref="J2518" si="2621">(2*I2514/I2515)</f>
        <v>-6.7353278901201685</v>
      </c>
      <c r="K2518">
        <f t="shared" ref="K2518" si="2622">-(I2514^2+I2513^2)/I2515^2+4*I2513</f>
        <v>-42.160262624325497</v>
      </c>
      <c r="L2518" s="5"/>
    </row>
    <row r="2519" spans="8:15" x14ac:dyDescent="0.35">
      <c r="H2519" s="4"/>
      <c r="I2519">
        <f t="shared" ref="I2519" si="2623">2*I2513*I2514*I2515^3+4*I2515</f>
        <v>1187.4101983644657</v>
      </c>
      <c r="J2519">
        <f t="shared" ref="J2519" si="2624">I2513^2*I2515^3</f>
        <v>-459.86801905066505</v>
      </c>
      <c r="K2519">
        <f t="shared" ref="K2519" si="2625">3*I2513^2*I2514*I2515^2+4*I2513</f>
        <v>4621.9224596655295</v>
      </c>
      <c r="L2519" s="5"/>
    </row>
    <row r="2520" spans="8:15" x14ac:dyDescent="0.35">
      <c r="H2520" s="4"/>
      <c r="L2520" s="5"/>
    </row>
    <row r="2521" spans="8:15" x14ac:dyDescent="0.35">
      <c r="H2521" s="4" t="s">
        <v>6</v>
      </c>
      <c r="I2521">
        <f t="shared" ref="I2521" si="2626">(I2517*J2518*K2519+I2518*J2519*K2517+J2517*K2518*I2519)-(I2519*J2518*K2517+J2519*K2518*I2517+K2519*I2518*J2517)</f>
        <v>526414.62070310838</v>
      </c>
      <c r="J2521" t="str">
        <f t="shared" ref="J2521" si="2627">IF(I2521&lt;&gt;0,"Continuar", "Agregar otros valores")</f>
        <v>Continuar</v>
      </c>
      <c r="L2521" s="5"/>
    </row>
    <row r="2522" spans="8:15" x14ac:dyDescent="0.35">
      <c r="H2522" s="4"/>
      <c r="L2522" s="5"/>
    </row>
    <row r="2523" spans="8:15" x14ac:dyDescent="0.35">
      <c r="H2523" s="4"/>
      <c r="I2523" cm="1">
        <f t="array" ref="I2523:K2525">MINVERSE(I2517:K2519)</f>
        <v>-9.5966786858593264E-2</v>
      </c>
      <c r="J2523">
        <v>1.2363692239668139E-2</v>
      </c>
      <c r="K2523">
        <v>8.7190467637886151E-4</v>
      </c>
      <c r="L2523" s="5"/>
      <c r="M2523">
        <f t="shared" ref="M2523" si="2628">(J2518*K2519-J2519*K2518)/I2521</f>
        <v>-9.596678685859325E-2</v>
      </c>
      <c r="N2523">
        <f t="shared" ref="N2523" si="2629">(J2517*K2519-J2519*K2517)/I2521</f>
        <v>-1.2363692239668137E-2</v>
      </c>
      <c r="O2523">
        <f t="shared" ref="O2523" si="2630">(J2517*K2518-J2518*K2517)/I2521</f>
        <v>8.7190467637886151E-4</v>
      </c>
    </row>
    <row r="2524" spans="8:15" x14ac:dyDescent="0.35">
      <c r="H2524" s="4" t="s">
        <v>9</v>
      </c>
      <c r="I2524">
        <v>-5.87232252334349E-2</v>
      </c>
      <c r="J2524">
        <v>-8.3924536285770956E-2</v>
      </c>
      <c r="K2524">
        <v>-3.0102503265137386E-4</v>
      </c>
      <c r="L2524" s="5"/>
      <c r="M2524">
        <f t="shared" ref="M2524" si="2631">(I2518*K2519-K2518*I2519)/I2521</f>
        <v>5.8723225233434879E-2</v>
      </c>
      <c r="N2524">
        <f t="shared" ref="N2524" si="2632">(I2517*K2519-I2519*K2517)/I2521</f>
        <v>-8.3924536285770943E-2</v>
      </c>
      <c r="O2524">
        <f t="shared" ref="O2524" si="2633">(I2517*K2518-I2518*K2517)/I2521</f>
        <v>3.010250326513738E-4</v>
      </c>
    </row>
    <row r="2525" spans="8:15" x14ac:dyDescent="0.35">
      <c r="H2525" s="4"/>
      <c r="I2525">
        <v>1.8811870800205702E-2</v>
      </c>
      <c r="J2525">
        <v>-1.1526585521765763E-2</v>
      </c>
      <c r="K2525">
        <v>-3.7590481385218048E-5</v>
      </c>
      <c r="L2525" s="5"/>
      <c r="M2525">
        <f t="shared" ref="M2525" si="2634">(I2518*J2519-I2519*J2518)/I2521</f>
        <v>1.8811870800205698E-2</v>
      </c>
      <c r="N2525">
        <f t="shared" ref="N2525" si="2635">(I2517*J2519-I2519*J2517)/I2521</f>
        <v>1.1526585521765761E-2</v>
      </c>
      <c r="O2525">
        <f t="shared" ref="O2525" si="2636">(I2517*J2518-I2518*J2517)/I2521</f>
        <v>-3.7590481385218048E-5</v>
      </c>
    </row>
    <row r="2526" spans="8:15" x14ac:dyDescent="0.35">
      <c r="H2526" s="4"/>
      <c r="L2526" s="5"/>
    </row>
    <row r="2527" spans="8:15" x14ac:dyDescent="0.35">
      <c r="H2527" s="4" t="s">
        <v>279</v>
      </c>
      <c r="I2527">
        <f t="shared" ref="I2527" si="2637">LN(ABS(2*I2513*I2514^3))-I2514*(I2515^2)+33.9206</f>
        <v>0</v>
      </c>
      <c r="L2527" s="5"/>
    </row>
    <row r="2528" spans="8:15" x14ac:dyDescent="0.35">
      <c r="H2528" s="4" t="s">
        <v>280</v>
      </c>
      <c r="I2528">
        <f t="shared" ref="I2528" si="2638">(I2513^2+I2514^2)/I2515+4*I2513*I2515-85/6</f>
        <v>0</v>
      </c>
      <c r="L2528" s="5"/>
    </row>
    <row r="2529" spans="8:13" x14ac:dyDescent="0.35">
      <c r="H2529" s="4" t="s">
        <v>281</v>
      </c>
      <c r="I2529">
        <f t="shared" ref="I2529" si="2639">I2513^2*I2514*I2515^3+4*I2513*I2515+3552</f>
        <v>0</v>
      </c>
      <c r="L2529" s="5"/>
    </row>
    <row r="2530" spans="8:13" x14ac:dyDescent="0.35">
      <c r="H2530" s="4"/>
      <c r="L2530" s="5"/>
    </row>
    <row r="2531" spans="8:13" x14ac:dyDescent="0.35">
      <c r="H2531" s="4"/>
      <c r="I2531">
        <f t="shared" ref="I2531:I2533" si="2640">I2513</f>
        <v>-6.0300955159643808</v>
      </c>
      <c r="J2531" t="s">
        <v>16</v>
      </c>
      <c r="K2531" cm="1">
        <f t="array" ref="K2531:K2533">MMULT(I2523:K2525,I2527:I2529)</f>
        <v>0</v>
      </c>
      <c r="L2531" s="5"/>
      <c r="M2531">
        <f t="shared" ref="M2531" si="2641">I2523*I2527+J2523*I2528+K2523*I2529</f>
        <v>0</v>
      </c>
    </row>
    <row r="2532" spans="8:13" x14ac:dyDescent="0.35">
      <c r="H2532" s="4"/>
      <c r="I2532">
        <f t="shared" si="2640"/>
        <v>7.8461575132286265</v>
      </c>
      <c r="J2532" t="s">
        <v>16</v>
      </c>
      <c r="K2532">
        <v>0</v>
      </c>
      <c r="L2532" s="5"/>
      <c r="M2532">
        <f t="shared" ref="M2532" si="2642">I2524*I2527+J2524*I2528+K2524* I2529</f>
        <v>0</v>
      </c>
    </row>
    <row r="2533" spans="8:13" x14ac:dyDescent="0.35">
      <c r="H2533" s="4"/>
      <c r="I2533">
        <f t="shared" si="2640"/>
        <v>-2.3298516839062571</v>
      </c>
      <c r="J2533" t="s">
        <v>16</v>
      </c>
      <c r="K2533">
        <v>0</v>
      </c>
      <c r="L2533" s="5"/>
      <c r="M2533">
        <f t="shared" ref="M2533" si="2643">I2525*I2527+J2525*I2528+K2525*I2529</f>
        <v>0</v>
      </c>
    </row>
    <row r="2534" spans="8:13" x14ac:dyDescent="0.35">
      <c r="H2534" s="4"/>
      <c r="L2534" s="5"/>
    </row>
    <row r="2535" spans="8:13" x14ac:dyDescent="0.35">
      <c r="H2535" s="4" t="s">
        <v>99</v>
      </c>
      <c r="I2535">
        <f t="shared" ref="I2535:I2537" si="2644">I2531-K2531</f>
        <v>-6.0300955159643808</v>
      </c>
      <c r="L2535" s="5"/>
    </row>
    <row r="2536" spans="8:13" x14ac:dyDescent="0.35">
      <c r="H2536" s="4" t="s">
        <v>100</v>
      </c>
      <c r="I2536">
        <f t="shared" si="2644"/>
        <v>7.8461575132286265</v>
      </c>
      <c r="L2536" s="5"/>
    </row>
    <row r="2537" spans="8:13" x14ac:dyDescent="0.35">
      <c r="H2537" s="4" t="s">
        <v>101</v>
      </c>
      <c r="I2537">
        <f t="shared" si="2644"/>
        <v>-2.3298516839062571</v>
      </c>
      <c r="L2537" s="5"/>
    </row>
    <row r="2538" spans="8:13" x14ac:dyDescent="0.35">
      <c r="H2538" s="4"/>
      <c r="L2538" s="5"/>
    </row>
    <row r="2539" spans="8:13" x14ac:dyDescent="0.35">
      <c r="H2539" s="4" t="s">
        <v>22</v>
      </c>
      <c r="I2539">
        <f t="shared" ref="I2539:I2541" si="2645">ABS(I2535-I2513)</f>
        <v>0</v>
      </c>
      <c r="L2539" s="5"/>
    </row>
    <row r="2540" spans="8:13" x14ac:dyDescent="0.35">
      <c r="H2540" s="4" t="s">
        <v>24</v>
      </c>
      <c r="I2540">
        <f t="shared" si="2645"/>
        <v>0</v>
      </c>
      <c r="L2540" s="5"/>
    </row>
    <row r="2541" spans="8:13" x14ac:dyDescent="0.35">
      <c r="H2541" s="7" t="s">
        <v>103</v>
      </c>
      <c r="I2541">
        <f t="shared" si="2645"/>
        <v>0</v>
      </c>
      <c r="J2541" s="8" t="s">
        <v>25</v>
      </c>
      <c r="K2541" s="8"/>
      <c r="L2541" s="9">
        <f t="shared" ref="L2541" si="2646">MAX(I2539:I2541)</f>
        <v>0</v>
      </c>
      <c r="M2541" t="str">
        <f t="shared" ref="M2541" si="2647">IF(L2541&gt;$G$6, "Continúa iterando","Listo. Aquí está la solución")</f>
        <v>Listo. Aquí está la solución</v>
      </c>
    </row>
    <row r="2543" spans="8:13" x14ac:dyDescent="0.35">
      <c r="H2543" s="1"/>
      <c r="I2543" s="2" t="s">
        <v>0</v>
      </c>
      <c r="J2543" s="2">
        <f t="shared" ref="J2543" si="2648">J2512+1</f>
        <v>83</v>
      </c>
      <c r="K2543" s="2"/>
      <c r="L2543" s="3"/>
    </row>
    <row r="2544" spans="8:13" x14ac:dyDescent="0.35">
      <c r="H2544" s="4" t="s">
        <v>1</v>
      </c>
      <c r="I2544">
        <f t="shared" ref="I2544:I2546" si="2649">I2535</f>
        <v>-6.0300955159643808</v>
      </c>
      <c r="L2544" s="5"/>
    </row>
    <row r="2545" spans="8:15" x14ac:dyDescent="0.35">
      <c r="H2545" s="4" t="s">
        <v>93</v>
      </c>
      <c r="I2545">
        <f t="shared" si="2649"/>
        <v>7.8461575132286265</v>
      </c>
      <c r="L2545" s="5"/>
    </row>
    <row r="2546" spans="8:15" x14ac:dyDescent="0.35">
      <c r="H2546" s="4" t="s">
        <v>2</v>
      </c>
      <c r="I2546">
        <f t="shared" si="2649"/>
        <v>-2.3298516839062571</v>
      </c>
      <c r="L2546" s="5"/>
    </row>
    <row r="2547" spans="8:15" x14ac:dyDescent="0.35">
      <c r="H2547" s="4"/>
      <c r="L2547" s="5"/>
    </row>
    <row r="2548" spans="8:15" x14ac:dyDescent="0.35">
      <c r="H2548" s="4"/>
      <c r="I2548">
        <f t="shared" ref="I2548" si="2650">1/I2544</f>
        <v>-0.16583485242523097</v>
      </c>
      <c r="J2548">
        <f t="shared" ref="J2548" si="2651">3/I2545-I2546^2</f>
        <v>-5.0458561065254317</v>
      </c>
      <c r="K2548">
        <f t="shared" ref="K2548" si="2652">-2*I2545*I2546</f>
        <v>36.56076658877889</v>
      </c>
      <c r="L2548" s="5"/>
    </row>
    <row r="2549" spans="8:15" x14ac:dyDescent="0.35">
      <c r="H2549" s="4" t="s">
        <v>26</v>
      </c>
      <c r="I2549">
        <f t="shared" ref="I2549" si="2653">(2*I2544/I2546)+4*I2546</f>
        <v>-4.1430295802738764</v>
      </c>
      <c r="J2549">
        <f t="shared" ref="J2549" si="2654">(2*I2545/I2546)</f>
        <v>-6.7353278901201685</v>
      </c>
      <c r="K2549">
        <f t="shared" ref="K2549" si="2655">-(I2545^2+I2544^2)/I2546^2+4*I2544</f>
        <v>-42.160262624325497</v>
      </c>
      <c r="L2549" s="5"/>
    </row>
    <row r="2550" spans="8:15" x14ac:dyDescent="0.35">
      <c r="H2550" s="4"/>
      <c r="I2550">
        <f t="shared" ref="I2550" si="2656">2*I2544*I2545*I2546^3+4*I2546</f>
        <v>1187.4101983644657</v>
      </c>
      <c r="J2550">
        <f t="shared" ref="J2550" si="2657">I2544^2*I2546^3</f>
        <v>-459.86801905066505</v>
      </c>
      <c r="K2550">
        <f t="shared" ref="K2550" si="2658">3*I2544^2*I2545*I2546^2+4*I2544</f>
        <v>4621.9224596655295</v>
      </c>
      <c r="L2550" s="5"/>
    </row>
    <row r="2551" spans="8:15" x14ac:dyDescent="0.35">
      <c r="H2551" s="4"/>
      <c r="L2551" s="5"/>
    </row>
    <row r="2552" spans="8:15" x14ac:dyDescent="0.35">
      <c r="H2552" s="4" t="s">
        <v>6</v>
      </c>
      <c r="I2552">
        <f t="shared" ref="I2552" si="2659">(I2548*J2549*K2550+I2549*J2550*K2548+J2548*K2549*I2550)-(I2550*J2549*K2548+J2550*K2549*I2548+K2550*I2549*J2548)</f>
        <v>526414.62070310838</v>
      </c>
      <c r="J2552" t="str">
        <f t="shared" ref="J2552" si="2660">IF(I2552&lt;&gt;0,"Continuar", "Agregar otros valores")</f>
        <v>Continuar</v>
      </c>
      <c r="L2552" s="5"/>
    </row>
    <row r="2553" spans="8:15" x14ac:dyDescent="0.35">
      <c r="H2553" s="4"/>
      <c r="L2553" s="5"/>
    </row>
    <row r="2554" spans="8:15" x14ac:dyDescent="0.35">
      <c r="H2554" s="4"/>
      <c r="I2554" cm="1">
        <f t="array" ref="I2554:K2556">MINVERSE(I2548:K2550)</f>
        <v>-9.5966786858593264E-2</v>
      </c>
      <c r="J2554">
        <v>1.2363692239668139E-2</v>
      </c>
      <c r="K2554">
        <v>8.7190467637886151E-4</v>
      </c>
      <c r="L2554" s="5"/>
      <c r="M2554">
        <f t="shared" ref="M2554" si="2661">(J2549*K2550-J2550*K2549)/I2552</f>
        <v>-9.596678685859325E-2</v>
      </c>
      <c r="N2554">
        <f t="shared" ref="N2554" si="2662">(J2548*K2550-J2550*K2548)/I2552</f>
        <v>-1.2363692239668137E-2</v>
      </c>
      <c r="O2554">
        <f t="shared" ref="O2554" si="2663">(J2548*K2549-J2549*K2548)/I2552</f>
        <v>8.7190467637886151E-4</v>
      </c>
    </row>
    <row r="2555" spans="8:15" x14ac:dyDescent="0.35">
      <c r="H2555" s="4" t="s">
        <v>9</v>
      </c>
      <c r="I2555">
        <v>-5.87232252334349E-2</v>
      </c>
      <c r="J2555">
        <v>-8.3924536285770956E-2</v>
      </c>
      <c r="K2555">
        <v>-3.0102503265137386E-4</v>
      </c>
      <c r="L2555" s="5"/>
      <c r="M2555">
        <f t="shared" ref="M2555" si="2664">(I2549*K2550-K2549*I2550)/I2552</f>
        <v>5.8723225233434879E-2</v>
      </c>
      <c r="N2555">
        <f t="shared" ref="N2555" si="2665">(I2548*K2550-I2550*K2548)/I2552</f>
        <v>-8.3924536285770943E-2</v>
      </c>
      <c r="O2555">
        <f t="shared" ref="O2555" si="2666">(I2548*K2549-I2549*K2548)/I2552</f>
        <v>3.010250326513738E-4</v>
      </c>
    </row>
    <row r="2556" spans="8:15" x14ac:dyDescent="0.35">
      <c r="H2556" s="4"/>
      <c r="I2556">
        <v>1.8811870800205702E-2</v>
      </c>
      <c r="J2556">
        <v>-1.1526585521765763E-2</v>
      </c>
      <c r="K2556">
        <v>-3.7590481385218048E-5</v>
      </c>
      <c r="L2556" s="5"/>
      <c r="M2556">
        <f t="shared" ref="M2556" si="2667">(I2549*J2550-I2550*J2549)/I2552</f>
        <v>1.8811870800205698E-2</v>
      </c>
      <c r="N2556">
        <f t="shared" ref="N2556" si="2668">(I2548*J2550-I2550*J2548)/I2552</f>
        <v>1.1526585521765761E-2</v>
      </c>
      <c r="O2556">
        <f t="shared" ref="O2556" si="2669">(I2548*J2549-I2549*J2548)/I2552</f>
        <v>-3.7590481385218048E-5</v>
      </c>
    </row>
    <row r="2557" spans="8:15" x14ac:dyDescent="0.35">
      <c r="H2557" s="4"/>
      <c r="L2557" s="5"/>
    </row>
    <row r="2558" spans="8:15" x14ac:dyDescent="0.35">
      <c r="H2558" s="4" t="s">
        <v>282</v>
      </c>
      <c r="I2558">
        <f t="shared" ref="I2558" si="2670">LN(ABS(2*I2544*I2545^3))-I2545*(I2546^2)+33.9206</f>
        <v>0</v>
      </c>
      <c r="L2558" s="5"/>
    </row>
    <row r="2559" spans="8:15" x14ac:dyDescent="0.35">
      <c r="H2559" s="4" t="s">
        <v>283</v>
      </c>
      <c r="I2559">
        <f t="shared" ref="I2559" si="2671">(I2544^2+I2545^2)/I2546+4*I2544*I2546-85/6</f>
        <v>0</v>
      </c>
      <c r="L2559" s="5"/>
    </row>
    <row r="2560" spans="8:15" x14ac:dyDescent="0.35">
      <c r="H2560" s="4" t="s">
        <v>284</v>
      </c>
      <c r="I2560">
        <f t="shared" ref="I2560" si="2672">I2544^2*I2545*I2546^3+4*I2544*I2546+3552</f>
        <v>0</v>
      </c>
      <c r="L2560" s="5"/>
    </row>
    <row r="2561" spans="8:13" x14ac:dyDescent="0.35">
      <c r="H2561" s="4"/>
      <c r="L2561" s="5"/>
    </row>
    <row r="2562" spans="8:13" x14ac:dyDescent="0.35">
      <c r="H2562" s="4"/>
      <c r="I2562">
        <f t="shared" ref="I2562:I2564" si="2673">I2544</f>
        <v>-6.0300955159643808</v>
      </c>
      <c r="J2562" t="s">
        <v>16</v>
      </c>
      <c r="K2562" cm="1">
        <f t="array" ref="K2562:K2564">MMULT(I2554:K2556,I2558:I2560)</f>
        <v>0</v>
      </c>
      <c r="L2562" s="5"/>
      <c r="M2562">
        <f t="shared" ref="M2562" si="2674">I2554*I2558+J2554*I2559+K2554*I2560</f>
        <v>0</v>
      </c>
    </row>
    <row r="2563" spans="8:13" x14ac:dyDescent="0.35">
      <c r="H2563" s="4"/>
      <c r="I2563">
        <f t="shared" si="2673"/>
        <v>7.8461575132286265</v>
      </c>
      <c r="J2563" t="s">
        <v>16</v>
      </c>
      <c r="K2563">
        <v>0</v>
      </c>
      <c r="L2563" s="5"/>
      <c r="M2563">
        <f t="shared" ref="M2563" si="2675">I2555*I2558+J2555*I2559+K2555* I2560</f>
        <v>0</v>
      </c>
    </row>
    <row r="2564" spans="8:13" x14ac:dyDescent="0.35">
      <c r="H2564" s="4"/>
      <c r="I2564">
        <f t="shared" si="2673"/>
        <v>-2.3298516839062571</v>
      </c>
      <c r="J2564" t="s">
        <v>16</v>
      </c>
      <c r="K2564">
        <v>0</v>
      </c>
      <c r="L2564" s="5"/>
      <c r="M2564">
        <f t="shared" ref="M2564" si="2676">I2556*I2558+J2556*I2559+K2556*I2560</f>
        <v>0</v>
      </c>
    </row>
    <row r="2565" spans="8:13" x14ac:dyDescent="0.35">
      <c r="H2565" s="4"/>
      <c r="L2565" s="5"/>
    </row>
    <row r="2566" spans="8:13" x14ac:dyDescent="0.35">
      <c r="H2566" s="4" t="s">
        <v>99</v>
      </c>
      <c r="I2566">
        <f t="shared" ref="I2566:I2568" si="2677">I2562-K2562</f>
        <v>-6.0300955159643808</v>
      </c>
      <c r="L2566" s="5"/>
    </row>
    <row r="2567" spans="8:13" x14ac:dyDescent="0.35">
      <c r="H2567" s="4" t="s">
        <v>100</v>
      </c>
      <c r="I2567">
        <f t="shared" si="2677"/>
        <v>7.8461575132286265</v>
      </c>
      <c r="L2567" s="5"/>
    </row>
    <row r="2568" spans="8:13" x14ac:dyDescent="0.35">
      <c r="H2568" s="4" t="s">
        <v>101</v>
      </c>
      <c r="I2568">
        <f t="shared" si="2677"/>
        <v>-2.3298516839062571</v>
      </c>
      <c r="L2568" s="5"/>
    </row>
    <row r="2569" spans="8:13" x14ac:dyDescent="0.35">
      <c r="H2569" s="4"/>
      <c r="L2569" s="5"/>
    </row>
    <row r="2570" spans="8:13" x14ac:dyDescent="0.35">
      <c r="H2570" s="4" t="s">
        <v>22</v>
      </c>
      <c r="I2570">
        <f t="shared" ref="I2570:I2572" si="2678">ABS(I2566-I2544)</f>
        <v>0</v>
      </c>
      <c r="L2570" s="5"/>
    </row>
    <row r="2571" spans="8:13" x14ac:dyDescent="0.35">
      <c r="H2571" s="4" t="s">
        <v>24</v>
      </c>
      <c r="I2571">
        <f t="shared" si="2678"/>
        <v>0</v>
      </c>
      <c r="L2571" s="5"/>
    </row>
    <row r="2572" spans="8:13" x14ac:dyDescent="0.35">
      <c r="H2572" s="7" t="s">
        <v>103</v>
      </c>
      <c r="I2572">
        <f t="shared" si="2678"/>
        <v>0</v>
      </c>
      <c r="J2572" s="8" t="s">
        <v>25</v>
      </c>
      <c r="K2572" s="8"/>
      <c r="L2572" s="9">
        <f t="shared" ref="L2572" si="2679">MAX(I2570:I2572)</f>
        <v>0</v>
      </c>
      <c r="M2572" t="str">
        <f t="shared" ref="M2572" si="2680">IF(L2572&gt;$G$6, "Continúa iterando","Listo. Aquí está la solución")</f>
        <v>Listo. Aquí está la solución</v>
      </c>
    </row>
    <row r="2574" spans="8:13" x14ac:dyDescent="0.35">
      <c r="H2574" s="1"/>
      <c r="I2574" s="2" t="s">
        <v>0</v>
      </c>
      <c r="J2574" s="2">
        <f t="shared" ref="J2574" si="2681">J2543+1</f>
        <v>84</v>
      </c>
      <c r="K2574" s="2"/>
      <c r="L2574" s="3"/>
    </row>
    <row r="2575" spans="8:13" x14ac:dyDescent="0.35">
      <c r="H2575" s="4" t="s">
        <v>1</v>
      </c>
      <c r="I2575">
        <f t="shared" ref="I2575:I2577" si="2682">I2566</f>
        <v>-6.0300955159643808</v>
      </c>
      <c r="L2575" s="5"/>
    </row>
    <row r="2576" spans="8:13" x14ac:dyDescent="0.35">
      <c r="H2576" s="4" t="s">
        <v>93</v>
      </c>
      <c r="I2576">
        <f t="shared" si="2682"/>
        <v>7.8461575132286265</v>
      </c>
      <c r="L2576" s="5"/>
    </row>
    <row r="2577" spans="8:15" x14ac:dyDescent="0.35">
      <c r="H2577" s="4" t="s">
        <v>2</v>
      </c>
      <c r="I2577">
        <f t="shared" si="2682"/>
        <v>-2.3298516839062571</v>
      </c>
      <c r="L2577" s="5"/>
    </row>
    <row r="2578" spans="8:15" x14ac:dyDescent="0.35">
      <c r="H2578" s="4"/>
      <c r="L2578" s="5"/>
    </row>
    <row r="2579" spans="8:15" x14ac:dyDescent="0.35">
      <c r="H2579" s="4"/>
      <c r="I2579">
        <f t="shared" ref="I2579" si="2683">1/I2575</f>
        <v>-0.16583485242523097</v>
      </c>
      <c r="J2579">
        <f t="shared" ref="J2579" si="2684">3/I2576-I2577^2</f>
        <v>-5.0458561065254317</v>
      </c>
      <c r="K2579">
        <f t="shared" ref="K2579" si="2685">-2*I2576*I2577</f>
        <v>36.56076658877889</v>
      </c>
      <c r="L2579" s="5"/>
    </row>
    <row r="2580" spans="8:15" x14ac:dyDescent="0.35">
      <c r="H2580" s="4" t="s">
        <v>26</v>
      </c>
      <c r="I2580">
        <f t="shared" ref="I2580" si="2686">(2*I2575/I2577)+4*I2577</f>
        <v>-4.1430295802738764</v>
      </c>
      <c r="J2580">
        <f t="shared" ref="J2580" si="2687">(2*I2576/I2577)</f>
        <v>-6.7353278901201685</v>
      </c>
      <c r="K2580">
        <f t="shared" ref="K2580" si="2688">-(I2576^2+I2575^2)/I2577^2+4*I2575</f>
        <v>-42.160262624325497</v>
      </c>
      <c r="L2580" s="5"/>
    </row>
    <row r="2581" spans="8:15" x14ac:dyDescent="0.35">
      <c r="H2581" s="4"/>
      <c r="I2581">
        <f t="shared" ref="I2581" si="2689">2*I2575*I2576*I2577^3+4*I2577</f>
        <v>1187.4101983644657</v>
      </c>
      <c r="J2581">
        <f t="shared" ref="J2581" si="2690">I2575^2*I2577^3</f>
        <v>-459.86801905066505</v>
      </c>
      <c r="K2581">
        <f t="shared" ref="K2581" si="2691">3*I2575^2*I2576*I2577^2+4*I2575</f>
        <v>4621.9224596655295</v>
      </c>
      <c r="L2581" s="5"/>
    </row>
    <row r="2582" spans="8:15" x14ac:dyDescent="0.35">
      <c r="H2582" s="4"/>
      <c r="L2582" s="5"/>
    </row>
    <row r="2583" spans="8:15" x14ac:dyDescent="0.35">
      <c r="H2583" s="4" t="s">
        <v>6</v>
      </c>
      <c r="I2583">
        <f t="shared" ref="I2583" si="2692">(I2579*J2580*K2581+I2580*J2581*K2579+J2579*K2580*I2581)-(I2581*J2580*K2579+J2581*K2580*I2579+K2581*I2580*J2579)</f>
        <v>526414.62070310838</v>
      </c>
      <c r="J2583" t="str">
        <f t="shared" ref="J2583" si="2693">IF(I2583&lt;&gt;0,"Continuar", "Agregar otros valores")</f>
        <v>Continuar</v>
      </c>
      <c r="L2583" s="5"/>
    </row>
    <row r="2584" spans="8:15" x14ac:dyDescent="0.35">
      <c r="H2584" s="4"/>
      <c r="L2584" s="5"/>
    </row>
    <row r="2585" spans="8:15" x14ac:dyDescent="0.35">
      <c r="H2585" s="4"/>
      <c r="I2585" cm="1">
        <f t="array" ref="I2585:K2587">MINVERSE(I2579:K2581)</f>
        <v>-9.5966786858593264E-2</v>
      </c>
      <c r="J2585">
        <v>1.2363692239668139E-2</v>
      </c>
      <c r="K2585">
        <v>8.7190467637886151E-4</v>
      </c>
      <c r="L2585" s="5"/>
      <c r="M2585">
        <f t="shared" ref="M2585" si="2694">(J2580*K2581-J2581*K2580)/I2583</f>
        <v>-9.596678685859325E-2</v>
      </c>
      <c r="N2585">
        <f t="shared" ref="N2585" si="2695">(J2579*K2581-J2581*K2579)/I2583</f>
        <v>-1.2363692239668137E-2</v>
      </c>
      <c r="O2585">
        <f t="shared" ref="O2585" si="2696">(J2579*K2580-J2580*K2579)/I2583</f>
        <v>8.7190467637886151E-4</v>
      </c>
    </row>
    <row r="2586" spans="8:15" x14ac:dyDescent="0.35">
      <c r="H2586" s="4" t="s">
        <v>9</v>
      </c>
      <c r="I2586">
        <v>-5.87232252334349E-2</v>
      </c>
      <c r="J2586">
        <v>-8.3924536285770956E-2</v>
      </c>
      <c r="K2586">
        <v>-3.0102503265137386E-4</v>
      </c>
      <c r="L2586" s="5"/>
      <c r="M2586">
        <f t="shared" ref="M2586" si="2697">(I2580*K2581-K2580*I2581)/I2583</f>
        <v>5.8723225233434879E-2</v>
      </c>
      <c r="N2586">
        <f t="shared" ref="N2586" si="2698">(I2579*K2581-I2581*K2579)/I2583</f>
        <v>-8.3924536285770943E-2</v>
      </c>
      <c r="O2586">
        <f t="shared" ref="O2586" si="2699">(I2579*K2580-I2580*K2579)/I2583</f>
        <v>3.010250326513738E-4</v>
      </c>
    </row>
    <row r="2587" spans="8:15" x14ac:dyDescent="0.35">
      <c r="H2587" s="4"/>
      <c r="I2587">
        <v>1.8811870800205702E-2</v>
      </c>
      <c r="J2587">
        <v>-1.1526585521765763E-2</v>
      </c>
      <c r="K2587">
        <v>-3.7590481385218048E-5</v>
      </c>
      <c r="L2587" s="5"/>
      <c r="M2587">
        <f t="shared" ref="M2587" si="2700">(I2580*J2581-I2581*J2580)/I2583</f>
        <v>1.8811870800205698E-2</v>
      </c>
      <c r="N2587">
        <f t="shared" ref="N2587" si="2701">(I2579*J2581-I2581*J2579)/I2583</f>
        <v>1.1526585521765761E-2</v>
      </c>
      <c r="O2587">
        <f t="shared" ref="O2587" si="2702">(I2579*J2580-I2580*J2579)/I2583</f>
        <v>-3.7590481385218048E-5</v>
      </c>
    </row>
    <row r="2588" spans="8:15" x14ac:dyDescent="0.35">
      <c r="H2588" s="4"/>
      <c r="L2588" s="5"/>
    </row>
    <row r="2589" spans="8:15" x14ac:dyDescent="0.35">
      <c r="H2589" s="4" t="s">
        <v>285</v>
      </c>
      <c r="I2589">
        <f t="shared" ref="I2589" si="2703">LN(ABS(2*I2575*I2576^3))-I2576*(I2577^2)+33.9206</f>
        <v>0</v>
      </c>
      <c r="L2589" s="5"/>
    </row>
    <row r="2590" spans="8:15" x14ac:dyDescent="0.35">
      <c r="H2590" s="4" t="s">
        <v>286</v>
      </c>
      <c r="I2590">
        <f t="shared" ref="I2590" si="2704">(I2575^2+I2576^2)/I2577+4*I2575*I2577-85/6</f>
        <v>0</v>
      </c>
      <c r="L2590" s="5"/>
    </row>
    <row r="2591" spans="8:15" x14ac:dyDescent="0.35">
      <c r="H2591" s="4" t="s">
        <v>287</v>
      </c>
      <c r="I2591">
        <f t="shared" ref="I2591" si="2705">I2575^2*I2576*I2577^3+4*I2575*I2577+3552</f>
        <v>0</v>
      </c>
      <c r="L2591" s="5"/>
    </row>
    <row r="2592" spans="8:15" x14ac:dyDescent="0.35">
      <c r="H2592" s="4"/>
      <c r="L2592" s="5"/>
    </row>
    <row r="2593" spans="8:13" x14ac:dyDescent="0.35">
      <c r="H2593" s="4"/>
      <c r="I2593">
        <f t="shared" ref="I2593:I2595" si="2706">I2575</f>
        <v>-6.0300955159643808</v>
      </c>
      <c r="J2593" t="s">
        <v>16</v>
      </c>
      <c r="K2593" cm="1">
        <f t="array" ref="K2593:K2595">MMULT(I2585:K2587,I2589:I2591)</f>
        <v>0</v>
      </c>
      <c r="L2593" s="5"/>
      <c r="M2593">
        <f t="shared" ref="M2593" si="2707">I2585*I2589+J2585*I2590+K2585*I2591</f>
        <v>0</v>
      </c>
    </row>
    <row r="2594" spans="8:13" x14ac:dyDescent="0.35">
      <c r="H2594" s="4"/>
      <c r="I2594">
        <f t="shared" si="2706"/>
        <v>7.8461575132286265</v>
      </c>
      <c r="J2594" t="s">
        <v>16</v>
      </c>
      <c r="K2594">
        <v>0</v>
      </c>
      <c r="L2594" s="5"/>
      <c r="M2594">
        <f t="shared" ref="M2594" si="2708">I2586*I2589+J2586*I2590+K2586* I2591</f>
        <v>0</v>
      </c>
    </row>
    <row r="2595" spans="8:13" x14ac:dyDescent="0.35">
      <c r="H2595" s="4"/>
      <c r="I2595">
        <f t="shared" si="2706"/>
        <v>-2.3298516839062571</v>
      </c>
      <c r="J2595" t="s">
        <v>16</v>
      </c>
      <c r="K2595">
        <v>0</v>
      </c>
      <c r="L2595" s="5"/>
      <c r="M2595">
        <f t="shared" ref="M2595" si="2709">I2587*I2589+J2587*I2590+K2587*I2591</f>
        <v>0</v>
      </c>
    </row>
    <row r="2596" spans="8:13" x14ac:dyDescent="0.35">
      <c r="H2596" s="4"/>
      <c r="L2596" s="5"/>
    </row>
    <row r="2597" spans="8:13" x14ac:dyDescent="0.35">
      <c r="H2597" s="4" t="s">
        <v>99</v>
      </c>
      <c r="I2597">
        <f t="shared" ref="I2597:I2599" si="2710">I2593-K2593</f>
        <v>-6.0300955159643808</v>
      </c>
      <c r="L2597" s="5"/>
    </row>
    <row r="2598" spans="8:13" x14ac:dyDescent="0.35">
      <c r="H2598" s="4" t="s">
        <v>100</v>
      </c>
      <c r="I2598">
        <f t="shared" si="2710"/>
        <v>7.8461575132286265</v>
      </c>
      <c r="L2598" s="5"/>
    </row>
    <row r="2599" spans="8:13" x14ac:dyDescent="0.35">
      <c r="H2599" s="4" t="s">
        <v>101</v>
      </c>
      <c r="I2599">
        <f t="shared" si="2710"/>
        <v>-2.3298516839062571</v>
      </c>
      <c r="L2599" s="5"/>
    </row>
    <row r="2600" spans="8:13" x14ac:dyDescent="0.35">
      <c r="H2600" s="4"/>
      <c r="L2600" s="5"/>
    </row>
    <row r="2601" spans="8:13" x14ac:dyDescent="0.35">
      <c r="H2601" s="4" t="s">
        <v>22</v>
      </c>
      <c r="I2601">
        <f t="shared" ref="I2601:I2603" si="2711">ABS(I2597-I2575)</f>
        <v>0</v>
      </c>
      <c r="L2601" s="5"/>
    </row>
    <row r="2602" spans="8:13" x14ac:dyDescent="0.35">
      <c r="H2602" s="4" t="s">
        <v>24</v>
      </c>
      <c r="I2602">
        <f t="shared" si="2711"/>
        <v>0</v>
      </c>
      <c r="L2602" s="5"/>
    </row>
    <row r="2603" spans="8:13" x14ac:dyDescent="0.35">
      <c r="H2603" s="7" t="s">
        <v>103</v>
      </c>
      <c r="I2603">
        <f t="shared" si="2711"/>
        <v>0</v>
      </c>
      <c r="J2603" s="8" t="s">
        <v>25</v>
      </c>
      <c r="K2603" s="8"/>
      <c r="L2603" s="9">
        <f t="shared" ref="L2603" si="2712">MAX(I2601:I2603)</f>
        <v>0</v>
      </c>
      <c r="M2603" t="str">
        <f t="shared" ref="M2603" si="2713">IF(L2603&gt;$G$6, "Continúa iterando","Listo. Aquí está la solución")</f>
        <v>Listo. Aquí está la solución</v>
      </c>
    </row>
    <row r="2605" spans="8:13" x14ac:dyDescent="0.35">
      <c r="H2605" s="1"/>
      <c r="I2605" s="2" t="s">
        <v>0</v>
      </c>
      <c r="J2605" s="2">
        <f t="shared" ref="J2605" si="2714">J2574+1</f>
        <v>85</v>
      </c>
      <c r="K2605" s="2"/>
      <c r="L2605" s="3"/>
    </row>
    <row r="2606" spans="8:13" x14ac:dyDescent="0.35">
      <c r="H2606" s="4" t="s">
        <v>1</v>
      </c>
      <c r="I2606">
        <f t="shared" ref="I2606:I2608" si="2715">I2597</f>
        <v>-6.0300955159643808</v>
      </c>
      <c r="L2606" s="5"/>
    </row>
    <row r="2607" spans="8:13" x14ac:dyDescent="0.35">
      <c r="H2607" s="4" t="s">
        <v>93</v>
      </c>
      <c r="I2607">
        <f t="shared" si="2715"/>
        <v>7.8461575132286265</v>
      </c>
      <c r="L2607" s="5"/>
    </row>
    <row r="2608" spans="8:13" x14ac:dyDescent="0.35">
      <c r="H2608" s="4" t="s">
        <v>2</v>
      </c>
      <c r="I2608">
        <f t="shared" si="2715"/>
        <v>-2.3298516839062571</v>
      </c>
      <c r="L2608" s="5"/>
    </row>
    <row r="2609" spans="8:15" x14ac:dyDescent="0.35">
      <c r="H2609" s="4"/>
      <c r="L2609" s="5"/>
    </row>
    <row r="2610" spans="8:15" x14ac:dyDescent="0.35">
      <c r="H2610" s="4"/>
      <c r="I2610">
        <f t="shared" ref="I2610" si="2716">1/I2606</f>
        <v>-0.16583485242523097</v>
      </c>
      <c r="J2610">
        <f t="shared" ref="J2610" si="2717">3/I2607-I2608^2</f>
        <v>-5.0458561065254317</v>
      </c>
      <c r="K2610">
        <f t="shared" ref="K2610" si="2718">-2*I2607*I2608</f>
        <v>36.56076658877889</v>
      </c>
      <c r="L2610" s="5"/>
    </row>
    <row r="2611" spans="8:15" x14ac:dyDescent="0.35">
      <c r="H2611" s="4" t="s">
        <v>26</v>
      </c>
      <c r="I2611">
        <f t="shared" ref="I2611" si="2719">(2*I2606/I2608)+4*I2608</f>
        <v>-4.1430295802738764</v>
      </c>
      <c r="J2611">
        <f t="shared" ref="J2611" si="2720">(2*I2607/I2608)</f>
        <v>-6.7353278901201685</v>
      </c>
      <c r="K2611">
        <f t="shared" ref="K2611" si="2721">-(I2607^2+I2606^2)/I2608^2+4*I2606</f>
        <v>-42.160262624325497</v>
      </c>
      <c r="L2611" s="5"/>
    </row>
    <row r="2612" spans="8:15" x14ac:dyDescent="0.35">
      <c r="H2612" s="4"/>
      <c r="I2612">
        <f t="shared" ref="I2612" si="2722">2*I2606*I2607*I2608^3+4*I2608</f>
        <v>1187.4101983644657</v>
      </c>
      <c r="J2612">
        <f t="shared" ref="J2612" si="2723">I2606^2*I2608^3</f>
        <v>-459.86801905066505</v>
      </c>
      <c r="K2612">
        <f t="shared" ref="K2612" si="2724">3*I2606^2*I2607*I2608^2+4*I2606</f>
        <v>4621.9224596655295</v>
      </c>
      <c r="L2612" s="5"/>
    </row>
    <row r="2613" spans="8:15" x14ac:dyDescent="0.35">
      <c r="H2613" s="4"/>
      <c r="L2613" s="5"/>
    </row>
    <row r="2614" spans="8:15" x14ac:dyDescent="0.35">
      <c r="H2614" s="4" t="s">
        <v>6</v>
      </c>
      <c r="I2614">
        <f t="shared" ref="I2614" si="2725">(I2610*J2611*K2612+I2611*J2612*K2610+J2610*K2611*I2612)-(I2612*J2611*K2610+J2612*K2611*I2610+K2612*I2611*J2610)</f>
        <v>526414.62070310838</v>
      </c>
      <c r="J2614" t="str">
        <f t="shared" ref="J2614" si="2726">IF(I2614&lt;&gt;0,"Continuar", "Agregar otros valores")</f>
        <v>Continuar</v>
      </c>
      <c r="L2614" s="5"/>
    </row>
    <row r="2615" spans="8:15" x14ac:dyDescent="0.35">
      <c r="H2615" s="4"/>
      <c r="L2615" s="5"/>
    </row>
    <row r="2616" spans="8:15" x14ac:dyDescent="0.35">
      <c r="H2616" s="4"/>
      <c r="I2616" cm="1">
        <f t="array" ref="I2616:K2618">MINVERSE(I2610:K2612)</f>
        <v>-9.5966786858593264E-2</v>
      </c>
      <c r="J2616">
        <v>1.2363692239668139E-2</v>
      </c>
      <c r="K2616">
        <v>8.7190467637886151E-4</v>
      </c>
      <c r="L2616" s="5"/>
      <c r="M2616">
        <f t="shared" ref="M2616" si="2727">(J2611*K2612-J2612*K2611)/I2614</f>
        <v>-9.596678685859325E-2</v>
      </c>
      <c r="N2616">
        <f t="shared" ref="N2616" si="2728">(J2610*K2612-J2612*K2610)/I2614</f>
        <v>-1.2363692239668137E-2</v>
      </c>
      <c r="O2616">
        <f t="shared" ref="O2616" si="2729">(J2610*K2611-J2611*K2610)/I2614</f>
        <v>8.7190467637886151E-4</v>
      </c>
    </row>
    <row r="2617" spans="8:15" x14ac:dyDescent="0.35">
      <c r="H2617" s="4" t="s">
        <v>9</v>
      </c>
      <c r="I2617">
        <v>-5.87232252334349E-2</v>
      </c>
      <c r="J2617">
        <v>-8.3924536285770956E-2</v>
      </c>
      <c r="K2617">
        <v>-3.0102503265137386E-4</v>
      </c>
      <c r="L2617" s="5"/>
      <c r="M2617">
        <f t="shared" ref="M2617" si="2730">(I2611*K2612-K2611*I2612)/I2614</f>
        <v>5.8723225233434879E-2</v>
      </c>
      <c r="N2617">
        <f t="shared" ref="N2617" si="2731">(I2610*K2612-I2612*K2610)/I2614</f>
        <v>-8.3924536285770943E-2</v>
      </c>
      <c r="O2617">
        <f t="shared" ref="O2617" si="2732">(I2610*K2611-I2611*K2610)/I2614</f>
        <v>3.010250326513738E-4</v>
      </c>
    </row>
    <row r="2618" spans="8:15" x14ac:dyDescent="0.35">
      <c r="H2618" s="4"/>
      <c r="I2618">
        <v>1.8811870800205702E-2</v>
      </c>
      <c r="J2618">
        <v>-1.1526585521765763E-2</v>
      </c>
      <c r="K2618">
        <v>-3.7590481385218048E-5</v>
      </c>
      <c r="L2618" s="5"/>
      <c r="M2618">
        <f t="shared" ref="M2618" si="2733">(I2611*J2612-I2612*J2611)/I2614</f>
        <v>1.8811870800205698E-2</v>
      </c>
      <c r="N2618">
        <f t="shared" ref="N2618" si="2734">(I2610*J2612-I2612*J2610)/I2614</f>
        <v>1.1526585521765761E-2</v>
      </c>
      <c r="O2618">
        <f t="shared" ref="O2618" si="2735">(I2610*J2611-I2611*J2610)/I2614</f>
        <v>-3.7590481385218048E-5</v>
      </c>
    </row>
    <row r="2619" spans="8:15" x14ac:dyDescent="0.35">
      <c r="H2619" s="4"/>
      <c r="L2619" s="5"/>
    </row>
    <row r="2620" spans="8:15" x14ac:dyDescent="0.35">
      <c r="H2620" s="4" t="s">
        <v>288</v>
      </c>
      <c r="I2620">
        <f t="shared" ref="I2620" si="2736">LN(ABS(2*I2606*I2607^3))-I2607*(I2608^2)+33.9206</f>
        <v>0</v>
      </c>
      <c r="L2620" s="5"/>
    </row>
    <row r="2621" spans="8:15" x14ac:dyDescent="0.35">
      <c r="H2621" s="4" t="s">
        <v>289</v>
      </c>
      <c r="I2621">
        <f t="shared" ref="I2621" si="2737">(I2606^2+I2607^2)/I2608+4*I2606*I2608-85/6</f>
        <v>0</v>
      </c>
      <c r="L2621" s="5"/>
    </row>
    <row r="2622" spans="8:15" x14ac:dyDescent="0.35">
      <c r="H2622" s="4" t="s">
        <v>290</v>
      </c>
      <c r="I2622">
        <f t="shared" ref="I2622" si="2738">I2606^2*I2607*I2608^3+4*I2606*I2608+3552</f>
        <v>0</v>
      </c>
      <c r="L2622" s="5"/>
    </row>
    <row r="2623" spans="8:15" x14ac:dyDescent="0.35">
      <c r="H2623" s="4"/>
      <c r="L2623" s="5"/>
    </row>
    <row r="2624" spans="8:15" x14ac:dyDescent="0.35">
      <c r="H2624" s="4"/>
      <c r="I2624">
        <f t="shared" ref="I2624:I2626" si="2739">I2606</f>
        <v>-6.0300955159643808</v>
      </c>
      <c r="J2624" t="s">
        <v>16</v>
      </c>
      <c r="K2624" cm="1">
        <f t="array" ref="K2624:K2626">MMULT(I2616:K2618,I2620:I2622)</f>
        <v>0</v>
      </c>
      <c r="L2624" s="5"/>
      <c r="M2624">
        <f t="shared" ref="M2624" si="2740">I2616*I2620+J2616*I2621+K2616*I2622</f>
        <v>0</v>
      </c>
    </row>
    <row r="2625" spans="8:13" x14ac:dyDescent="0.35">
      <c r="H2625" s="4"/>
      <c r="I2625">
        <f t="shared" si="2739"/>
        <v>7.8461575132286265</v>
      </c>
      <c r="J2625" t="s">
        <v>16</v>
      </c>
      <c r="K2625">
        <v>0</v>
      </c>
      <c r="L2625" s="5"/>
      <c r="M2625">
        <f t="shared" ref="M2625" si="2741">I2617*I2620+J2617*I2621+K2617* I2622</f>
        <v>0</v>
      </c>
    </row>
    <row r="2626" spans="8:13" x14ac:dyDescent="0.35">
      <c r="H2626" s="4"/>
      <c r="I2626">
        <f t="shared" si="2739"/>
        <v>-2.3298516839062571</v>
      </c>
      <c r="J2626" t="s">
        <v>16</v>
      </c>
      <c r="K2626">
        <v>0</v>
      </c>
      <c r="L2626" s="5"/>
      <c r="M2626">
        <f t="shared" ref="M2626" si="2742">I2618*I2620+J2618*I2621+K2618*I2622</f>
        <v>0</v>
      </c>
    </row>
    <row r="2627" spans="8:13" x14ac:dyDescent="0.35">
      <c r="H2627" s="4"/>
      <c r="L2627" s="5"/>
    </row>
    <row r="2628" spans="8:13" x14ac:dyDescent="0.35">
      <c r="H2628" s="4" t="s">
        <v>99</v>
      </c>
      <c r="I2628">
        <f t="shared" ref="I2628:I2630" si="2743">I2624-K2624</f>
        <v>-6.0300955159643808</v>
      </c>
      <c r="L2628" s="5"/>
    </row>
    <row r="2629" spans="8:13" x14ac:dyDescent="0.35">
      <c r="H2629" s="4" t="s">
        <v>100</v>
      </c>
      <c r="I2629">
        <f t="shared" si="2743"/>
        <v>7.8461575132286265</v>
      </c>
      <c r="L2629" s="5"/>
    </row>
    <row r="2630" spans="8:13" x14ac:dyDescent="0.35">
      <c r="H2630" s="4" t="s">
        <v>101</v>
      </c>
      <c r="I2630">
        <f t="shared" si="2743"/>
        <v>-2.3298516839062571</v>
      </c>
      <c r="L2630" s="5"/>
    </row>
    <row r="2631" spans="8:13" x14ac:dyDescent="0.35">
      <c r="H2631" s="4"/>
      <c r="L2631" s="5"/>
    </row>
    <row r="2632" spans="8:13" x14ac:dyDescent="0.35">
      <c r="H2632" s="4" t="s">
        <v>22</v>
      </c>
      <c r="I2632">
        <f t="shared" ref="I2632:I2634" si="2744">ABS(I2628-I2606)</f>
        <v>0</v>
      </c>
      <c r="L2632" s="5"/>
    </row>
    <row r="2633" spans="8:13" x14ac:dyDescent="0.35">
      <c r="H2633" s="4" t="s">
        <v>24</v>
      </c>
      <c r="I2633">
        <f t="shared" si="2744"/>
        <v>0</v>
      </c>
      <c r="L2633" s="5"/>
    </row>
    <row r="2634" spans="8:13" x14ac:dyDescent="0.35">
      <c r="H2634" s="7" t="s">
        <v>103</v>
      </c>
      <c r="I2634">
        <f t="shared" si="2744"/>
        <v>0</v>
      </c>
      <c r="J2634" s="8" t="s">
        <v>25</v>
      </c>
      <c r="K2634" s="8"/>
      <c r="L2634" s="9">
        <f t="shared" ref="L2634" si="2745">MAX(I2632:I2634)</f>
        <v>0</v>
      </c>
      <c r="M2634" t="str">
        <f t="shared" ref="M2634" si="2746">IF(L2634&gt;$G$6, "Continúa iterando","Listo. Aquí está la solución")</f>
        <v>Listo. Aquí está la solución</v>
      </c>
    </row>
    <row r="2636" spans="8:13" x14ac:dyDescent="0.35">
      <c r="H2636" s="1"/>
      <c r="I2636" s="2" t="s">
        <v>0</v>
      </c>
      <c r="J2636" s="2">
        <f t="shared" ref="J2636" si="2747">J2605+1</f>
        <v>86</v>
      </c>
      <c r="K2636" s="2"/>
      <c r="L2636" s="3"/>
    </row>
    <row r="2637" spans="8:13" x14ac:dyDescent="0.35">
      <c r="H2637" s="4" t="s">
        <v>1</v>
      </c>
      <c r="I2637">
        <f t="shared" ref="I2637:I2639" si="2748">I2628</f>
        <v>-6.0300955159643808</v>
      </c>
      <c r="L2637" s="5"/>
    </row>
    <row r="2638" spans="8:13" x14ac:dyDescent="0.35">
      <c r="H2638" s="4" t="s">
        <v>93</v>
      </c>
      <c r="I2638">
        <f t="shared" si="2748"/>
        <v>7.8461575132286265</v>
      </c>
      <c r="L2638" s="5"/>
    </row>
    <row r="2639" spans="8:13" x14ac:dyDescent="0.35">
      <c r="H2639" s="4" t="s">
        <v>2</v>
      </c>
      <c r="I2639">
        <f t="shared" si="2748"/>
        <v>-2.3298516839062571</v>
      </c>
      <c r="L2639" s="5"/>
    </row>
    <row r="2640" spans="8:13" x14ac:dyDescent="0.35">
      <c r="H2640" s="4"/>
      <c r="L2640" s="5"/>
    </row>
    <row r="2641" spans="8:15" x14ac:dyDescent="0.35">
      <c r="H2641" s="4"/>
      <c r="I2641">
        <f t="shared" ref="I2641" si="2749">1/I2637</f>
        <v>-0.16583485242523097</v>
      </c>
      <c r="J2641">
        <f t="shared" ref="J2641" si="2750">3/I2638-I2639^2</f>
        <v>-5.0458561065254317</v>
      </c>
      <c r="K2641">
        <f t="shared" ref="K2641" si="2751">-2*I2638*I2639</f>
        <v>36.56076658877889</v>
      </c>
      <c r="L2641" s="5"/>
    </row>
    <row r="2642" spans="8:15" x14ac:dyDescent="0.35">
      <c r="H2642" s="4" t="s">
        <v>26</v>
      </c>
      <c r="I2642">
        <f t="shared" ref="I2642" si="2752">(2*I2637/I2639)+4*I2639</f>
        <v>-4.1430295802738764</v>
      </c>
      <c r="J2642">
        <f t="shared" ref="J2642" si="2753">(2*I2638/I2639)</f>
        <v>-6.7353278901201685</v>
      </c>
      <c r="K2642">
        <f t="shared" ref="K2642" si="2754">-(I2638^2+I2637^2)/I2639^2+4*I2637</f>
        <v>-42.160262624325497</v>
      </c>
      <c r="L2642" s="5"/>
    </row>
    <row r="2643" spans="8:15" x14ac:dyDescent="0.35">
      <c r="H2643" s="4"/>
      <c r="I2643">
        <f t="shared" ref="I2643" si="2755">2*I2637*I2638*I2639^3+4*I2639</f>
        <v>1187.4101983644657</v>
      </c>
      <c r="J2643">
        <f t="shared" ref="J2643" si="2756">I2637^2*I2639^3</f>
        <v>-459.86801905066505</v>
      </c>
      <c r="K2643">
        <f t="shared" ref="K2643" si="2757">3*I2637^2*I2638*I2639^2+4*I2637</f>
        <v>4621.9224596655295</v>
      </c>
      <c r="L2643" s="5"/>
    </row>
    <row r="2644" spans="8:15" x14ac:dyDescent="0.35">
      <c r="H2644" s="4"/>
      <c r="L2644" s="5"/>
    </row>
    <row r="2645" spans="8:15" x14ac:dyDescent="0.35">
      <c r="H2645" s="4" t="s">
        <v>6</v>
      </c>
      <c r="I2645">
        <f t="shared" ref="I2645" si="2758">(I2641*J2642*K2643+I2642*J2643*K2641+J2641*K2642*I2643)-(I2643*J2642*K2641+J2643*K2642*I2641+K2643*I2642*J2641)</f>
        <v>526414.62070310838</v>
      </c>
      <c r="J2645" t="str">
        <f t="shared" ref="J2645" si="2759">IF(I2645&lt;&gt;0,"Continuar", "Agregar otros valores")</f>
        <v>Continuar</v>
      </c>
      <c r="L2645" s="5"/>
    </row>
    <row r="2646" spans="8:15" x14ac:dyDescent="0.35">
      <c r="H2646" s="4"/>
      <c r="L2646" s="5"/>
    </row>
    <row r="2647" spans="8:15" x14ac:dyDescent="0.35">
      <c r="H2647" s="4"/>
      <c r="I2647" cm="1">
        <f t="array" ref="I2647:K2649">MINVERSE(I2641:K2643)</f>
        <v>-9.5966786858593264E-2</v>
      </c>
      <c r="J2647">
        <v>1.2363692239668139E-2</v>
      </c>
      <c r="K2647">
        <v>8.7190467637886151E-4</v>
      </c>
      <c r="L2647" s="5"/>
      <c r="M2647">
        <f t="shared" ref="M2647" si="2760">(J2642*K2643-J2643*K2642)/I2645</f>
        <v>-9.596678685859325E-2</v>
      </c>
      <c r="N2647">
        <f t="shared" ref="N2647" si="2761">(J2641*K2643-J2643*K2641)/I2645</f>
        <v>-1.2363692239668137E-2</v>
      </c>
      <c r="O2647">
        <f t="shared" ref="O2647" si="2762">(J2641*K2642-J2642*K2641)/I2645</f>
        <v>8.7190467637886151E-4</v>
      </c>
    </row>
    <row r="2648" spans="8:15" x14ac:dyDescent="0.35">
      <c r="H2648" s="4" t="s">
        <v>9</v>
      </c>
      <c r="I2648">
        <v>-5.87232252334349E-2</v>
      </c>
      <c r="J2648">
        <v>-8.3924536285770956E-2</v>
      </c>
      <c r="K2648">
        <v>-3.0102503265137386E-4</v>
      </c>
      <c r="L2648" s="5"/>
      <c r="M2648">
        <f t="shared" ref="M2648" si="2763">(I2642*K2643-K2642*I2643)/I2645</f>
        <v>5.8723225233434879E-2</v>
      </c>
      <c r="N2648">
        <f t="shared" ref="N2648" si="2764">(I2641*K2643-I2643*K2641)/I2645</f>
        <v>-8.3924536285770943E-2</v>
      </c>
      <c r="O2648">
        <f t="shared" ref="O2648" si="2765">(I2641*K2642-I2642*K2641)/I2645</f>
        <v>3.010250326513738E-4</v>
      </c>
    </row>
    <row r="2649" spans="8:15" x14ac:dyDescent="0.35">
      <c r="H2649" s="4"/>
      <c r="I2649">
        <v>1.8811870800205702E-2</v>
      </c>
      <c r="J2649">
        <v>-1.1526585521765763E-2</v>
      </c>
      <c r="K2649">
        <v>-3.7590481385218048E-5</v>
      </c>
      <c r="L2649" s="5"/>
      <c r="M2649">
        <f t="shared" ref="M2649" si="2766">(I2642*J2643-I2643*J2642)/I2645</f>
        <v>1.8811870800205698E-2</v>
      </c>
      <c r="N2649">
        <f t="shared" ref="N2649" si="2767">(I2641*J2643-I2643*J2641)/I2645</f>
        <v>1.1526585521765761E-2</v>
      </c>
      <c r="O2649">
        <f t="shared" ref="O2649" si="2768">(I2641*J2642-I2642*J2641)/I2645</f>
        <v>-3.7590481385218048E-5</v>
      </c>
    </row>
    <row r="2650" spans="8:15" x14ac:dyDescent="0.35">
      <c r="H2650" s="4"/>
      <c r="L2650" s="5"/>
    </row>
    <row r="2651" spans="8:15" x14ac:dyDescent="0.35">
      <c r="H2651" s="4" t="s">
        <v>291</v>
      </c>
      <c r="I2651">
        <f t="shared" ref="I2651" si="2769">LN(ABS(2*I2637*I2638^3))-I2638*(I2639^2)+33.9206</f>
        <v>0</v>
      </c>
      <c r="L2651" s="5"/>
    </row>
    <row r="2652" spans="8:15" x14ac:dyDescent="0.35">
      <c r="H2652" s="4" t="s">
        <v>292</v>
      </c>
      <c r="I2652">
        <f t="shared" ref="I2652" si="2770">(I2637^2+I2638^2)/I2639+4*I2637*I2639-85/6</f>
        <v>0</v>
      </c>
      <c r="L2652" s="5"/>
    </row>
    <row r="2653" spans="8:15" x14ac:dyDescent="0.35">
      <c r="H2653" s="4" t="s">
        <v>293</v>
      </c>
      <c r="I2653">
        <f t="shared" ref="I2653" si="2771">I2637^2*I2638*I2639^3+4*I2637*I2639+3552</f>
        <v>0</v>
      </c>
      <c r="L2653" s="5"/>
    </row>
    <row r="2654" spans="8:15" x14ac:dyDescent="0.35">
      <c r="H2654" s="4"/>
      <c r="L2654" s="5"/>
    </row>
    <row r="2655" spans="8:15" x14ac:dyDescent="0.35">
      <c r="H2655" s="4"/>
      <c r="I2655">
        <f t="shared" ref="I2655:I2657" si="2772">I2637</f>
        <v>-6.0300955159643808</v>
      </c>
      <c r="J2655" t="s">
        <v>16</v>
      </c>
      <c r="K2655" cm="1">
        <f t="array" ref="K2655:K2657">MMULT(I2647:K2649,I2651:I2653)</f>
        <v>0</v>
      </c>
      <c r="L2655" s="5"/>
      <c r="M2655">
        <f t="shared" ref="M2655" si="2773">I2647*I2651+J2647*I2652+K2647*I2653</f>
        <v>0</v>
      </c>
    </row>
    <row r="2656" spans="8:15" x14ac:dyDescent="0.35">
      <c r="H2656" s="4"/>
      <c r="I2656">
        <f t="shared" si="2772"/>
        <v>7.8461575132286265</v>
      </c>
      <c r="J2656" t="s">
        <v>16</v>
      </c>
      <c r="K2656">
        <v>0</v>
      </c>
      <c r="L2656" s="5"/>
      <c r="M2656">
        <f t="shared" ref="M2656" si="2774">I2648*I2651+J2648*I2652+K2648* I2653</f>
        <v>0</v>
      </c>
    </row>
    <row r="2657" spans="8:13" x14ac:dyDescent="0.35">
      <c r="H2657" s="4"/>
      <c r="I2657">
        <f t="shared" si="2772"/>
        <v>-2.3298516839062571</v>
      </c>
      <c r="J2657" t="s">
        <v>16</v>
      </c>
      <c r="K2657">
        <v>0</v>
      </c>
      <c r="L2657" s="5"/>
      <c r="M2657">
        <f t="shared" ref="M2657" si="2775">I2649*I2651+J2649*I2652+K2649*I2653</f>
        <v>0</v>
      </c>
    </row>
    <row r="2658" spans="8:13" x14ac:dyDescent="0.35">
      <c r="H2658" s="4"/>
      <c r="L2658" s="5"/>
    </row>
    <row r="2659" spans="8:13" x14ac:dyDescent="0.35">
      <c r="H2659" s="4" t="s">
        <v>99</v>
      </c>
      <c r="I2659">
        <f t="shared" ref="I2659:I2661" si="2776">I2655-K2655</f>
        <v>-6.0300955159643808</v>
      </c>
      <c r="L2659" s="5"/>
    </row>
    <row r="2660" spans="8:13" x14ac:dyDescent="0.35">
      <c r="H2660" s="4" t="s">
        <v>100</v>
      </c>
      <c r="I2660">
        <f t="shared" si="2776"/>
        <v>7.8461575132286265</v>
      </c>
      <c r="L2660" s="5"/>
    </row>
    <row r="2661" spans="8:13" x14ac:dyDescent="0.35">
      <c r="H2661" s="4" t="s">
        <v>101</v>
      </c>
      <c r="I2661">
        <f t="shared" si="2776"/>
        <v>-2.3298516839062571</v>
      </c>
      <c r="L2661" s="5"/>
    </row>
    <row r="2662" spans="8:13" x14ac:dyDescent="0.35">
      <c r="H2662" s="4"/>
      <c r="L2662" s="5"/>
    </row>
    <row r="2663" spans="8:13" x14ac:dyDescent="0.35">
      <c r="H2663" s="4" t="s">
        <v>22</v>
      </c>
      <c r="I2663">
        <f t="shared" ref="I2663:I2665" si="2777">ABS(I2659-I2637)</f>
        <v>0</v>
      </c>
      <c r="L2663" s="5"/>
    </row>
    <row r="2664" spans="8:13" x14ac:dyDescent="0.35">
      <c r="H2664" s="4" t="s">
        <v>24</v>
      </c>
      <c r="I2664">
        <f t="shared" si="2777"/>
        <v>0</v>
      </c>
      <c r="L2664" s="5"/>
    </row>
    <row r="2665" spans="8:13" x14ac:dyDescent="0.35">
      <c r="H2665" s="7" t="s">
        <v>103</v>
      </c>
      <c r="I2665">
        <f t="shared" si="2777"/>
        <v>0</v>
      </c>
      <c r="J2665" s="8" t="s">
        <v>25</v>
      </c>
      <c r="K2665" s="8"/>
      <c r="L2665" s="9">
        <f t="shared" ref="L2665" si="2778">MAX(I2663:I2665)</f>
        <v>0</v>
      </c>
      <c r="M2665" t="str">
        <f t="shared" ref="M2665" si="2779">IF(L2665&gt;$G$6, "Continúa iterando","Listo. Aquí está la solución")</f>
        <v>Listo. Aquí está la solución</v>
      </c>
    </row>
    <row r="2667" spans="8:13" x14ac:dyDescent="0.35">
      <c r="H2667" s="1"/>
      <c r="I2667" s="2" t="s">
        <v>0</v>
      </c>
      <c r="J2667" s="2">
        <f t="shared" ref="J2667" si="2780">J2636+1</f>
        <v>87</v>
      </c>
      <c r="K2667" s="2"/>
      <c r="L2667" s="3"/>
    </row>
    <row r="2668" spans="8:13" x14ac:dyDescent="0.35">
      <c r="H2668" s="4" t="s">
        <v>1</v>
      </c>
      <c r="I2668">
        <f t="shared" ref="I2668:I2670" si="2781">I2659</f>
        <v>-6.0300955159643808</v>
      </c>
      <c r="L2668" s="5"/>
    </row>
    <row r="2669" spans="8:13" x14ac:dyDescent="0.35">
      <c r="H2669" s="4" t="s">
        <v>93</v>
      </c>
      <c r="I2669">
        <f t="shared" si="2781"/>
        <v>7.8461575132286265</v>
      </c>
      <c r="L2669" s="5"/>
    </row>
    <row r="2670" spans="8:13" x14ac:dyDescent="0.35">
      <c r="H2670" s="4" t="s">
        <v>2</v>
      </c>
      <c r="I2670">
        <f t="shared" si="2781"/>
        <v>-2.3298516839062571</v>
      </c>
      <c r="L2670" s="5"/>
    </row>
    <row r="2671" spans="8:13" x14ac:dyDescent="0.35">
      <c r="H2671" s="4"/>
      <c r="L2671" s="5"/>
    </row>
    <row r="2672" spans="8:13" x14ac:dyDescent="0.35">
      <c r="H2672" s="4"/>
      <c r="I2672">
        <f t="shared" ref="I2672" si="2782">1/I2668</f>
        <v>-0.16583485242523097</v>
      </c>
      <c r="J2672">
        <f t="shared" ref="J2672" si="2783">3/I2669-I2670^2</f>
        <v>-5.0458561065254317</v>
      </c>
      <c r="K2672">
        <f t="shared" ref="K2672" si="2784">-2*I2669*I2670</f>
        <v>36.56076658877889</v>
      </c>
      <c r="L2672" s="5"/>
    </row>
    <row r="2673" spans="8:15" x14ac:dyDescent="0.35">
      <c r="H2673" s="4" t="s">
        <v>26</v>
      </c>
      <c r="I2673">
        <f t="shared" ref="I2673" si="2785">(2*I2668/I2670)+4*I2670</f>
        <v>-4.1430295802738764</v>
      </c>
      <c r="J2673">
        <f t="shared" ref="J2673" si="2786">(2*I2669/I2670)</f>
        <v>-6.7353278901201685</v>
      </c>
      <c r="K2673">
        <f t="shared" ref="K2673" si="2787">-(I2669^2+I2668^2)/I2670^2+4*I2668</f>
        <v>-42.160262624325497</v>
      </c>
      <c r="L2673" s="5"/>
    </row>
    <row r="2674" spans="8:15" x14ac:dyDescent="0.35">
      <c r="H2674" s="4"/>
      <c r="I2674">
        <f t="shared" ref="I2674" si="2788">2*I2668*I2669*I2670^3+4*I2670</f>
        <v>1187.4101983644657</v>
      </c>
      <c r="J2674">
        <f t="shared" ref="J2674" si="2789">I2668^2*I2670^3</f>
        <v>-459.86801905066505</v>
      </c>
      <c r="K2674">
        <f t="shared" ref="K2674" si="2790">3*I2668^2*I2669*I2670^2+4*I2668</f>
        <v>4621.9224596655295</v>
      </c>
      <c r="L2674" s="5"/>
    </row>
    <row r="2675" spans="8:15" x14ac:dyDescent="0.35">
      <c r="H2675" s="4"/>
      <c r="L2675" s="5"/>
    </row>
    <row r="2676" spans="8:15" x14ac:dyDescent="0.35">
      <c r="H2676" s="4" t="s">
        <v>6</v>
      </c>
      <c r="I2676">
        <f t="shared" ref="I2676" si="2791">(I2672*J2673*K2674+I2673*J2674*K2672+J2672*K2673*I2674)-(I2674*J2673*K2672+J2674*K2673*I2672+K2674*I2673*J2672)</f>
        <v>526414.62070310838</v>
      </c>
      <c r="J2676" t="str">
        <f t="shared" ref="J2676" si="2792">IF(I2676&lt;&gt;0,"Continuar", "Agregar otros valores")</f>
        <v>Continuar</v>
      </c>
      <c r="L2676" s="5"/>
    </row>
    <row r="2677" spans="8:15" x14ac:dyDescent="0.35">
      <c r="H2677" s="4"/>
      <c r="L2677" s="5"/>
    </row>
    <row r="2678" spans="8:15" x14ac:dyDescent="0.35">
      <c r="H2678" s="4"/>
      <c r="I2678" cm="1">
        <f t="array" ref="I2678:K2680">MINVERSE(I2672:K2674)</f>
        <v>-9.5966786858593264E-2</v>
      </c>
      <c r="J2678">
        <v>1.2363692239668139E-2</v>
      </c>
      <c r="K2678">
        <v>8.7190467637886151E-4</v>
      </c>
      <c r="L2678" s="5"/>
      <c r="M2678">
        <f t="shared" ref="M2678" si="2793">(J2673*K2674-J2674*K2673)/I2676</f>
        <v>-9.596678685859325E-2</v>
      </c>
      <c r="N2678">
        <f t="shared" ref="N2678" si="2794">(J2672*K2674-J2674*K2672)/I2676</f>
        <v>-1.2363692239668137E-2</v>
      </c>
      <c r="O2678">
        <f t="shared" ref="O2678" si="2795">(J2672*K2673-J2673*K2672)/I2676</f>
        <v>8.7190467637886151E-4</v>
      </c>
    </row>
    <row r="2679" spans="8:15" x14ac:dyDescent="0.35">
      <c r="H2679" s="4" t="s">
        <v>9</v>
      </c>
      <c r="I2679">
        <v>-5.87232252334349E-2</v>
      </c>
      <c r="J2679">
        <v>-8.3924536285770956E-2</v>
      </c>
      <c r="K2679">
        <v>-3.0102503265137386E-4</v>
      </c>
      <c r="L2679" s="5"/>
      <c r="M2679">
        <f t="shared" ref="M2679" si="2796">(I2673*K2674-K2673*I2674)/I2676</f>
        <v>5.8723225233434879E-2</v>
      </c>
      <c r="N2679">
        <f t="shared" ref="N2679" si="2797">(I2672*K2674-I2674*K2672)/I2676</f>
        <v>-8.3924536285770943E-2</v>
      </c>
      <c r="O2679">
        <f t="shared" ref="O2679" si="2798">(I2672*K2673-I2673*K2672)/I2676</f>
        <v>3.010250326513738E-4</v>
      </c>
    </row>
    <row r="2680" spans="8:15" x14ac:dyDescent="0.35">
      <c r="H2680" s="4"/>
      <c r="I2680">
        <v>1.8811870800205702E-2</v>
      </c>
      <c r="J2680">
        <v>-1.1526585521765763E-2</v>
      </c>
      <c r="K2680">
        <v>-3.7590481385218048E-5</v>
      </c>
      <c r="L2680" s="5"/>
      <c r="M2680">
        <f t="shared" ref="M2680" si="2799">(I2673*J2674-I2674*J2673)/I2676</f>
        <v>1.8811870800205698E-2</v>
      </c>
      <c r="N2680">
        <f t="shared" ref="N2680" si="2800">(I2672*J2674-I2674*J2672)/I2676</f>
        <v>1.1526585521765761E-2</v>
      </c>
      <c r="O2680">
        <f t="shared" ref="O2680" si="2801">(I2672*J2673-I2673*J2672)/I2676</f>
        <v>-3.7590481385218048E-5</v>
      </c>
    </row>
    <row r="2681" spans="8:15" x14ac:dyDescent="0.35">
      <c r="H2681" s="4"/>
      <c r="L2681" s="5"/>
    </row>
    <row r="2682" spans="8:15" x14ac:dyDescent="0.35">
      <c r="H2682" s="4" t="s">
        <v>294</v>
      </c>
      <c r="I2682">
        <f t="shared" ref="I2682" si="2802">LN(ABS(2*I2668*I2669^3))-I2669*(I2670^2)+33.9206</f>
        <v>0</v>
      </c>
      <c r="L2682" s="5"/>
    </row>
    <row r="2683" spans="8:15" x14ac:dyDescent="0.35">
      <c r="H2683" s="4" t="s">
        <v>295</v>
      </c>
      <c r="I2683">
        <f t="shared" ref="I2683" si="2803">(I2668^2+I2669^2)/I2670+4*I2668*I2670-85/6</f>
        <v>0</v>
      </c>
      <c r="L2683" s="5"/>
    </row>
    <row r="2684" spans="8:15" x14ac:dyDescent="0.35">
      <c r="H2684" s="4" t="s">
        <v>296</v>
      </c>
      <c r="I2684">
        <f t="shared" ref="I2684" si="2804">I2668^2*I2669*I2670^3+4*I2668*I2670+3552</f>
        <v>0</v>
      </c>
      <c r="L2684" s="5"/>
    </row>
    <row r="2685" spans="8:15" x14ac:dyDescent="0.35">
      <c r="H2685" s="4"/>
      <c r="L2685" s="5"/>
    </row>
    <row r="2686" spans="8:15" x14ac:dyDescent="0.35">
      <c r="H2686" s="4"/>
      <c r="I2686">
        <f t="shared" ref="I2686:I2688" si="2805">I2668</f>
        <v>-6.0300955159643808</v>
      </c>
      <c r="J2686" t="s">
        <v>16</v>
      </c>
      <c r="K2686" cm="1">
        <f t="array" ref="K2686:K2688">MMULT(I2678:K2680,I2682:I2684)</f>
        <v>0</v>
      </c>
      <c r="L2686" s="5"/>
      <c r="M2686">
        <f t="shared" ref="M2686" si="2806">I2678*I2682+J2678*I2683+K2678*I2684</f>
        <v>0</v>
      </c>
    </row>
    <row r="2687" spans="8:15" x14ac:dyDescent="0.35">
      <c r="H2687" s="4"/>
      <c r="I2687">
        <f t="shared" si="2805"/>
        <v>7.8461575132286265</v>
      </c>
      <c r="J2687" t="s">
        <v>16</v>
      </c>
      <c r="K2687">
        <v>0</v>
      </c>
      <c r="L2687" s="5"/>
      <c r="M2687">
        <f t="shared" ref="M2687" si="2807">I2679*I2682+J2679*I2683+K2679* I2684</f>
        <v>0</v>
      </c>
    </row>
    <row r="2688" spans="8:15" x14ac:dyDescent="0.35">
      <c r="H2688" s="4"/>
      <c r="I2688">
        <f t="shared" si="2805"/>
        <v>-2.3298516839062571</v>
      </c>
      <c r="J2688" t="s">
        <v>16</v>
      </c>
      <c r="K2688">
        <v>0</v>
      </c>
      <c r="L2688" s="5"/>
      <c r="M2688">
        <f t="shared" ref="M2688" si="2808">I2680*I2682+J2680*I2683+K2680*I2684</f>
        <v>0</v>
      </c>
    </row>
    <row r="2689" spans="8:13" x14ac:dyDescent="0.35">
      <c r="H2689" s="4"/>
      <c r="L2689" s="5"/>
    </row>
    <row r="2690" spans="8:13" x14ac:dyDescent="0.35">
      <c r="H2690" s="4" t="s">
        <v>99</v>
      </c>
      <c r="I2690">
        <f t="shared" ref="I2690:I2692" si="2809">I2686-K2686</f>
        <v>-6.0300955159643808</v>
      </c>
      <c r="L2690" s="5"/>
    </row>
    <row r="2691" spans="8:13" x14ac:dyDescent="0.35">
      <c r="H2691" s="4" t="s">
        <v>100</v>
      </c>
      <c r="I2691">
        <f t="shared" si="2809"/>
        <v>7.8461575132286265</v>
      </c>
      <c r="L2691" s="5"/>
    </row>
    <row r="2692" spans="8:13" x14ac:dyDescent="0.35">
      <c r="H2692" s="4" t="s">
        <v>101</v>
      </c>
      <c r="I2692">
        <f t="shared" si="2809"/>
        <v>-2.3298516839062571</v>
      </c>
      <c r="L2692" s="5"/>
    </row>
    <row r="2693" spans="8:13" x14ac:dyDescent="0.35">
      <c r="H2693" s="4"/>
      <c r="L2693" s="5"/>
    </row>
    <row r="2694" spans="8:13" x14ac:dyDescent="0.35">
      <c r="H2694" s="4" t="s">
        <v>22</v>
      </c>
      <c r="I2694">
        <f t="shared" ref="I2694:I2696" si="2810">ABS(I2690-I2668)</f>
        <v>0</v>
      </c>
      <c r="L2694" s="5"/>
    </row>
    <row r="2695" spans="8:13" x14ac:dyDescent="0.35">
      <c r="H2695" s="4" t="s">
        <v>24</v>
      </c>
      <c r="I2695">
        <f t="shared" si="2810"/>
        <v>0</v>
      </c>
      <c r="L2695" s="5"/>
    </row>
    <row r="2696" spans="8:13" x14ac:dyDescent="0.35">
      <c r="H2696" s="7" t="s">
        <v>103</v>
      </c>
      <c r="I2696">
        <f t="shared" si="2810"/>
        <v>0</v>
      </c>
      <c r="J2696" s="8" t="s">
        <v>25</v>
      </c>
      <c r="K2696" s="8"/>
      <c r="L2696" s="9">
        <f t="shared" ref="L2696" si="2811">MAX(I2694:I2696)</f>
        <v>0</v>
      </c>
      <c r="M2696" t="str">
        <f t="shared" ref="M2696" si="2812">IF(L2696&gt;$G$6, "Continúa iterando","Listo. Aquí está la solución")</f>
        <v>Listo. Aquí está la solución</v>
      </c>
    </row>
    <row r="2698" spans="8:13" x14ac:dyDescent="0.35">
      <c r="H2698" s="1"/>
      <c r="I2698" s="2" t="s">
        <v>0</v>
      </c>
      <c r="J2698" s="2">
        <f t="shared" ref="J2698" si="2813">J2667+1</f>
        <v>88</v>
      </c>
      <c r="K2698" s="2"/>
      <c r="L2698" s="3"/>
    </row>
    <row r="2699" spans="8:13" x14ac:dyDescent="0.35">
      <c r="H2699" s="4" t="s">
        <v>1</v>
      </c>
      <c r="I2699">
        <f t="shared" ref="I2699:I2701" si="2814">I2690</f>
        <v>-6.0300955159643808</v>
      </c>
      <c r="L2699" s="5"/>
    </row>
    <row r="2700" spans="8:13" x14ac:dyDescent="0.35">
      <c r="H2700" s="4" t="s">
        <v>93</v>
      </c>
      <c r="I2700">
        <f t="shared" si="2814"/>
        <v>7.8461575132286265</v>
      </c>
      <c r="L2700" s="5"/>
    </row>
    <row r="2701" spans="8:13" x14ac:dyDescent="0.35">
      <c r="H2701" s="4" t="s">
        <v>2</v>
      </c>
      <c r="I2701">
        <f t="shared" si="2814"/>
        <v>-2.3298516839062571</v>
      </c>
      <c r="L2701" s="5"/>
    </row>
    <row r="2702" spans="8:13" x14ac:dyDescent="0.35">
      <c r="H2702" s="4"/>
      <c r="L2702" s="5"/>
    </row>
    <row r="2703" spans="8:13" x14ac:dyDescent="0.35">
      <c r="H2703" s="4"/>
      <c r="I2703">
        <f t="shared" ref="I2703" si="2815">1/I2699</f>
        <v>-0.16583485242523097</v>
      </c>
      <c r="J2703">
        <f t="shared" ref="J2703" si="2816">3/I2700-I2701^2</f>
        <v>-5.0458561065254317</v>
      </c>
      <c r="K2703">
        <f t="shared" ref="K2703" si="2817">-2*I2700*I2701</f>
        <v>36.56076658877889</v>
      </c>
      <c r="L2703" s="5"/>
    </row>
    <row r="2704" spans="8:13" x14ac:dyDescent="0.35">
      <c r="H2704" s="4" t="s">
        <v>26</v>
      </c>
      <c r="I2704">
        <f t="shared" ref="I2704" si="2818">(2*I2699/I2701)+4*I2701</f>
        <v>-4.1430295802738764</v>
      </c>
      <c r="J2704">
        <f t="shared" ref="J2704" si="2819">(2*I2700/I2701)</f>
        <v>-6.7353278901201685</v>
      </c>
      <c r="K2704">
        <f t="shared" ref="K2704" si="2820">-(I2700^2+I2699^2)/I2701^2+4*I2699</f>
        <v>-42.160262624325497</v>
      </c>
      <c r="L2704" s="5"/>
    </row>
    <row r="2705" spans="8:15" x14ac:dyDescent="0.35">
      <c r="H2705" s="4"/>
      <c r="I2705">
        <f t="shared" ref="I2705" si="2821">2*I2699*I2700*I2701^3+4*I2701</f>
        <v>1187.4101983644657</v>
      </c>
      <c r="J2705">
        <f t="shared" ref="J2705" si="2822">I2699^2*I2701^3</f>
        <v>-459.86801905066505</v>
      </c>
      <c r="K2705">
        <f t="shared" ref="K2705" si="2823">3*I2699^2*I2700*I2701^2+4*I2699</f>
        <v>4621.9224596655295</v>
      </c>
      <c r="L2705" s="5"/>
    </row>
    <row r="2706" spans="8:15" x14ac:dyDescent="0.35">
      <c r="H2706" s="4"/>
      <c r="L2706" s="5"/>
    </row>
    <row r="2707" spans="8:15" x14ac:dyDescent="0.35">
      <c r="H2707" s="4" t="s">
        <v>6</v>
      </c>
      <c r="I2707">
        <f t="shared" ref="I2707" si="2824">(I2703*J2704*K2705+I2704*J2705*K2703+J2703*K2704*I2705)-(I2705*J2704*K2703+J2705*K2704*I2703+K2705*I2704*J2703)</f>
        <v>526414.62070310838</v>
      </c>
      <c r="J2707" t="str">
        <f t="shared" ref="J2707" si="2825">IF(I2707&lt;&gt;0,"Continuar", "Agregar otros valores")</f>
        <v>Continuar</v>
      </c>
      <c r="L2707" s="5"/>
    </row>
    <row r="2708" spans="8:15" x14ac:dyDescent="0.35">
      <c r="H2708" s="4"/>
      <c r="L2708" s="5"/>
    </row>
    <row r="2709" spans="8:15" x14ac:dyDescent="0.35">
      <c r="H2709" s="4"/>
      <c r="I2709" cm="1">
        <f t="array" ref="I2709:K2711">MINVERSE(I2703:K2705)</f>
        <v>-9.5966786858593264E-2</v>
      </c>
      <c r="J2709">
        <v>1.2363692239668139E-2</v>
      </c>
      <c r="K2709">
        <v>8.7190467637886151E-4</v>
      </c>
      <c r="L2709" s="5"/>
      <c r="M2709">
        <f t="shared" ref="M2709" si="2826">(J2704*K2705-J2705*K2704)/I2707</f>
        <v>-9.596678685859325E-2</v>
      </c>
      <c r="N2709">
        <f t="shared" ref="N2709" si="2827">(J2703*K2705-J2705*K2703)/I2707</f>
        <v>-1.2363692239668137E-2</v>
      </c>
      <c r="O2709">
        <f t="shared" ref="O2709" si="2828">(J2703*K2704-J2704*K2703)/I2707</f>
        <v>8.7190467637886151E-4</v>
      </c>
    </row>
    <row r="2710" spans="8:15" x14ac:dyDescent="0.35">
      <c r="H2710" s="4" t="s">
        <v>9</v>
      </c>
      <c r="I2710">
        <v>-5.87232252334349E-2</v>
      </c>
      <c r="J2710">
        <v>-8.3924536285770956E-2</v>
      </c>
      <c r="K2710">
        <v>-3.0102503265137386E-4</v>
      </c>
      <c r="L2710" s="5"/>
      <c r="M2710">
        <f t="shared" ref="M2710" si="2829">(I2704*K2705-K2704*I2705)/I2707</f>
        <v>5.8723225233434879E-2</v>
      </c>
      <c r="N2710">
        <f t="shared" ref="N2710" si="2830">(I2703*K2705-I2705*K2703)/I2707</f>
        <v>-8.3924536285770943E-2</v>
      </c>
      <c r="O2710">
        <f t="shared" ref="O2710" si="2831">(I2703*K2704-I2704*K2703)/I2707</f>
        <v>3.010250326513738E-4</v>
      </c>
    </row>
    <row r="2711" spans="8:15" x14ac:dyDescent="0.35">
      <c r="H2711" s="4"/>
      <c r="I2711">
        <v>1.8811870800205702E-2</v>
      </c>
      <c r="J2711">
        <v>-1.1526585521765763E-2</v>
      </c>
      <c r="K2711">
        <v>-3.7590481385218048E-5</v>
      </c>
      <c r="L2711" s="5"/>
      <c r="M2711">
        <f t="shared" ref="M2711" si="2832">(I2704*J2705-I2705*J2704)/I2707</f>
        <v>1.8811870800205698E-2</v>
      </c>
      <c r="N2711">
        <f t="shared" ref="N2711" si="2833">(I2703*J2705-I2705*J2703)/I2707</f>
        <v>1.1526585521765761E-2</v>
      </c>
      <c r="O2711">
        <f t="shared" ref="O2711" si="2834">(I2703*J2704-I2704*J2703)/I2707</f>
        <v>-3.7590481385218048E-5</v>
      </c>
    </row>
    <row r="2712" spans="8:15" x14ac:dyDescent="0.35">
      <c r="H2712" s="4"/>
      <c r="L2712" s="5"/>
    </row>
    <row r="2713" spans="8:15" x14ac:dyDescent="0.35">
      <c r="H2713" s="4" t="s">
        <v>297</v>
      </c>
      <c r="I2713">
        <f t="shared" ref="I2713" si="2835">LN(ABS(2*I2699*I2700^3))-I2700*(I2701^2)+33.9206</f>
        <v>0</v>
      </c>
      <c r="L2713" s="5"/>
    </row>
    <row r="2714" spans="8:15" x14ac:dyDescent="0.35">
      <c r="H2714" s="4" t="s">
        <v>298</v>
      </c>
      <c r="I2714">
        <f t="shared" ref="I2714" si="2836">(I2699^2+I2700^2)/I2701+4*I2699*I2701-85/6</f>
        <v>0</v>
      </c>
      <c r="L2714" s="5"/>
    </row>
    <row r="2715" spans="8:15" x14ac:dyDescent="0.35">
      <c r="H2715" s="4" t="s">
        <v>299</v>
      </c>
      <c r="I2715">
        <f t="shared" ref="I2715" si="2837">I2699^2*I2700*I2701^3+4*I2699*I2701+3552</f>
        <v>0</v>
      </c>
      <c r="L2715" s="5"/>
    </row>
    <row r="2716" spans="8:15" x14ac:dyDescent="0.35">
      <c r="H2716" s="4"/>
      <c r="L2716" s="5"/>
    </row>
    <row r="2717" spans="8:15" x14ac:dyDescent="0.35">
      <c r="H2717" s="4"/>
      <c r="I2717">
        <f t="shared" ref="I2717:I2719" si="2838">I2699</f>
        <v>-6.0300955159643808</v>
      </c>
      <c r="J2717" t="s">
        <v>16</v>
      </c>
      <c r="K2717" cm="1">
        <f t="array" ref="K2717:K2719">MMULT(I2709:K2711,I2713:I2715)</f>
        <v>0</v>
      </c>
      <c r="L2717" s="5"/>
      <c r="M2717">
        <f t="shared" ref="M2717" si="2839">I2709*I2713+J2709*I2714+K2709*I2715</f>
        <v>0</v>
      </c>
    </row>
    <row r="2718" spans="8:15" x14ac:dyDescent="0.35">
      <c r="H2718" s="4"/>
      <c r="I2718">
        <f t="shared" si="2838"/>
        <v>7.8461575132286265</v>
      </c>
      <c r="J2718" t="s">
        <v>16</v>
      </c>
      <c r="K2718">
        <v>0</v>
      </c>
      <c r="L2718" s="5"/>
      <c r="M2718">
        <f t="shared" ref="M2718" si="2840">I2710*I2713+J2710*I2714+K2710* I2715</f>
        <v>0</v>
      </c>
    </row>
    <row r="2719" spans="8:15" x14ac:dyDescent="0.35">
      <c r="H2719" s="4"/>
      <c r="I2719">
        <f t="shared" si="2838"/>
        <v>-2.3298516839062571</v>
      </c>
      <c r="J2719" t="s">
        <v>16</v>
      </c>
      <c r="K2719">
        <v>0</v>
      </c>
      <c r="L2719" s="5"/>
      <c r="M2719">
        <f t="shared" ref="M2719" si="2841">I2711*I2713+J2711*I2714+K2711*I2715</f>
        <v>0</v>
      </c>
    </row>
    <row r="2720" spans="8:15" x14ac:dyDescent="0.35">
      <c r="H2720" s="4"/>
      <c r="L2720" s="5"/>
    </row>
    <row r="2721" spans="8:13" x14ac:dyDescent="0.35">
      <c r="H2721" s="4" t="s">
        <v>99</v>
      </c>
      <c r="I2721">
        <f t="shared" ref="I2721:I2723" si="2842">I2717-K2717</f>
        <v>-6.0300955159643808</v>
      </c>
      <c r="L2721" s="5"/>
    </row>
    <row r="2722" spans="8:13" x14ac:dyDescent="0.35">
      <c r="H2722" s="4" t="s">
        <v>100</v>
      </c>
      <c r="I2722">
        <f t="shared" si="2842"/>
        <v>7.8461575132286265</v>
      </c>
      <c r="L2722" s="5"/>
    </row>
    <row r="2723" spans="8:13" x14ac:dyDescent="0.35">
      <c r="H2723" s="4" t="s">
        <v>101</v>
      </c>
      <c r="I2723">
        <f t="shared" si="2842"/>
        <v>-2.3298516839062571</v>
      </c>
      <c r="L2723" s="5"/>
    </row>
    <row r="2724" spans="8:13" x14ac:dyDescent="0.35">
      <c r="H2724" s="4"/>
      <c r="L2724" s="5"/>
    </row>
    <row r="2725" spans="8:13" x14ac:dyDescent="0.35">
      <c r="H2725" s="4" t="s">
        <v>22</v>
      </c>
      <c r="I2725">
        <f t="shared" ref="I2725:I2727" si="2843">ABS(I2721-I2699)</f>
        <v>0</v>
      </c>
      <c r="L2725" s="5"/>
    </row>
    <row r="2726" spans="8:13" x14ac:dyDescent="0.35">
      <c r="H2726" s="4" t="s">
        <v>24</v>
      </c>
      <c r="I2726">
        <f t="shared" si="2843"/>
        <v>0</v>
      </c>
      <c r="L2726" s="5"/>
    </row>
    <row r="2727" spans="8:13" x14ac:dyDescent="0.35">
      <c r="H2727" s="7" t="s">
        <v>103</v>
      </c>
      <c r="I2727">
        <f t="shared" si="2843"/>
        <v>0</v>
      </c>
      <c r="J2727" s="8" t="s">
        <v>25</v>
      </c>
      <c r="K2727" s="8"/>
      <c r="L2727" s="9">
        <f t="shared" ref="L2727" si="2844">MAX(I2725:I2727)</f>
        <v>0</v>
      </c>
      <c r="M2727" t="str">
        <f t="shared" ref="M2727" si="2845">IF(L2727&gt;$G$6, "Continúa iterando","Listo. Aquí está la solución")</f>
        <v>Listo. Aquí está la solución</v>
      </c>
    </row>
    <row r="2729" spans="8:13" x14ac:dyDescent="0.35">
      <c r="H2729" s="1"/>
      <c r="I2729" s="2" t="s">
        <v>0</v>
      </c>
      <c r="J2729" s="2">
        <f t="shared" ref="J2729" si="2846">J2698+1</f>
        <v>89</v>
      </c>
      <c r="K2729" s="2"/>
      <c r="L2729" s="3"/>
    </row>
    <row r="2730" spans="8:13" x14ac:dyDescent="0.35">
      <c r="H2730" s="4" t="s">
        <v>1</v>
      </c>
      <c r="I2730">
        <f t="shared" ref="I2730:I2732" si="2847">I2721</f>
        <v>-6.0300955159643808</v>
      </c>
      <c r="L2730" s="5"/>
    </row>
    <row r="2731" spans="8:13" x14ac:dyDescent="0.35">
      <c r="H2731" s="4" t="s">
        <v>93</v>
      </c>
      <c r="I2731">
        <f t="shared" si="2847"/>
        <v>7.8461575132286265</v>
      </c>
      <c r="L2731" s="5"/>
    </row>
    <row r="2732" spans="8:13" x14ac:dyDescent="0.35">
      <c r="H2732" s="4" t="s">
        <v>2</v>
      </c>
      <c r="I2732">
        <f t="shared" si="2847"/>
        <v>-2.3298516839062571</v>
      </c>
      <c r="L2732" s="5"/>
    </row>
    <row r="2733" spans="8:13" x14ac:dyDescent="0.35">
      <c r="H2733" s="4"/>
      <c r="L2733" s="5"/>
    </row>
    <row r="2734" spans="8:13" x14ac:dyDescent="0.35">
      <c r="H2734" s="4"/>
      <c r="I2734">
        <f t="shared" ref="I2734" si="2848">1/I2730</f>
        <v>-0.16583485242523097</v>
      </c>
      <c r="J2734">
        <f t="shared" ref="J2734" si="2849">3/I2731-I2732^2</f>
        <v>-5.0458561065254317</v>
      </c>
      <c r="K2734">
        <f t="shared" ref="K2734" si="2850">-2*I2731*I2732</f>
        <v>36.56076658877889</v>
      </c>
      <c r="L2734" s="5"/>
    </row>
    <row r="2735" spans="8:13" x14ac:dyDescent="0.35">
      <c r="H2735" s="4" t="s">
        <v>26</v>
      </c>
      <c r="I2735">
        <f t="shared" ref="I2735" si="2851">(2*I2730/I2732)+4*I2732</f>
        <v>-4.1430295802738764</v>
      </c>
      <c r="J2735">
        <f t="shared" ref="J2735" si="2852">(2*I2731/I2732)</f>
        <v>-6.7353278901201685</v>
      </c>
      <c r="K2735">
        <f t="shared" ref="K2735" si="2853">-(I2731^2+I2730^2)/I2732^2+4*I2730</f>
        <v>-42.160262624325497</v>
      </c>
      <c r="L2735" s="5"/>
    </row>
    <row r="2736" spans="8:13" x14ac:dyDescent="0.35">
      <c r="H2736" s="4"/>
      <c r="I2736">
        <f t="shared" ref="I2736" si="2854">2*I2730*I2731*I2732^3+4*I2732</f>
        <v>1187.4101983644657</v>
      </c>
      <c r="J2736">
        <f t="shared" ref="J2736" si="2855">I2730^2*I2732^3</f>
        <v>-459.86801905066505</v>
      </c>
      <c r="K2736">
        <f t="shared" ref="K2736" si="2856">3*I2730^2*I2731*I2732^2+4*I2730</f>
        <v>4621.9224596655295</v>
      </c>
      <c r="L2736" s="5"/>
    </row>
    <row r="2737" spans="8:15" x14ac:dyDescent="0.35">
      <c r="H2737" s="4"/>
      <c r="L2737" s="5"/>
    </row>
    <row r="2738" spans="8:15" x14ac:dyDescent="0.35">
      <c r="H2738" s="4" t="s">
        <v>6</v>
      </c>
      <c r="I2738">
        <f t="shared" ref="I2738" si="2857">(I2734*J2735*K2736+I2735*J2736*K2734+J2734*K2735*I2736)-(I2736*J2735*K2734+J2736*K2735*I2734+K2736*I2735*J2734)</f>
        <v>526414.62070310838</v>
      </c>
      <c r="J2738" t="str">
        <f t="shared" ref="J2738" si="2858">IF(I2738&lt;&gt;0,"Continuar", "Agregar otros valores")</f>
        <v>Continuar</v>
      </c>
      <c r="L2738" s="5"/>
    </row>
    <row r="2739" spans="8:15" x14ac:dyDescent="0.35">
      <c r="H2739" s="4"/>
      <c r="L2739" s="5"/>
    </row>
    <row r="2740" spans="8:15" x14ac:dyDescent="0.35">
      <c r="H2740" s="4"/>
      <c r="I2740" cm="1">
        <f t="array" ref="I2740:K2742">MINVERSE(I2734:K2736)</f>
        <v>-9.5966786858593264E-2</v>
      </c>
      <c r="J2740">
        <v>1.2363692239668139E-2</v>
      </c>
      <c r="K2740">
        <v>8.7190467637886151E-4</v>
      </c>
      <c r="L2740" s="5"/>
      <c r="M2740">
        <f t="shared" ref="M2740" si="2859">(J2735*K2736-J2736*K2735)/I2738</f>
        <v>-9.596678685859325E-2</v>
      </c>
      <c r="N2740">
        <f t="shared" ref="N2740" si="2860">(J2734*K2736-J2736*K2734)/I2738</f>
        <v>-1.2363692239668137E-2</v>
      </c>
      <c r="O2740">
        <f t="shared" ref="O2740" si="2861">(J2734*K2735-J2735*K2734)/I2738</f>
        <v>8.7190467637886151E-4</v>
      </c>
    </row>
    <row r="2741" spans="8:15" x14ac:dyDescent="0.35">
      <c r="H2741" s="4" t="s">
        <v>9</v>
      </c>
      <c r="I2741">
        <v>-5.87232252334349E-2</v>
      </c>
      <c r="J2741">
        <v>-8.3924536285770956E-2</v>
      </c>
      <c r="K2741">
        <v>-3.0102503265137386E-4</v>
      </c>
      <c r="L2741" s="5"/>
      <c r="M2741">
        <f t="shared" ref="M2741" si="2862">(I2735*K2736-K2735*I2736)/I2738</f>
        <v>5.8723225233434879E-2</v>
      </c>
      <c r="N2741">
        <f t="shared" ref="N2741" si="2863">(I2734*K2736-I2736*K2734)/I2738</f>
        <v>-8.3924536285770943E-2</v>
      </c>
      <c r="O2741">
        <f t="shared" ref="O2741" si="2864">(I2734*K2735-I2735*K2734)/I2738</f>
        <v>3.010250326513738E-4</v>
      </c>
    </row>
    <row r="2742" spans="8:15" x14ac:dyDescent="0.35">
      <c r="H2742" s="4"/>
      <c r="I2742">
        <v>1.8811870800205702E-2</v>
      </c>
      <c r="J2742">
        <v>-1.1526585521765763E-2</v>
      </c>
      <c r="K2742">
        <v>-3.7590481385218048E-5</v>
      </c>
      <c r="L2742" s="5"/>
      <c r="M2742">
        <f t="shared" ref="M2742" si="2865">(I2735*J2736-I2736*J2735)/I2738</f>
        <v>1.8811870800205698E-2</v>
      </c>
      <c r="N2742">
        <f t="shared" ref="N2742" si="2866">(I2734*J2736-I2736*J2734)/I2738</f>
        <v>1.1526585521765761E-2</v>
      </c>
      <c r="O2742">
        <f t="shared" ref="O2742" si="2867">(I2734*J2735-I2735*J2734)/I2738</f>
        <v>-3.7590481385218048E-5</v>
      </c>
    </row>
    <row r="2743" spans="8:15" x14ac:dyDescent="0.35">
      <c r="H2743" s="4"/>
      <c r="L2743" s="5"/>
    </row>
    <row r="2744" spans="8:15" x14ac:dyDescent="0.35">
      <c r="H2744" s="4" t="s">
        <v>300</v>
      </c>
      <c r="I2744">
        <f t="shared" ref="I2744" si="2868">LN(ABS(2*I2730*I2731^3))-I2731*(I2732^2)+33.9206</f>
        <v>0</v>
      </c>
      <c r="L2744" s="5"/>
    </row>
    <row r="2745" spans="8:15" x14ac:dyDescent="0.35">
      <c r="H2745" s="4" t="s">
        <v>301</v>
      </c>
      <c r="I2745">
        <f t="shared" ref="I2745" si="2869">(I2730^2+I2731^2)/I2732+4*I2730*I2732-85/6</f>
        <v>0</v>
      </c>
      <c r="L2745" s="5"/>
    </row>
    <row r="2746" spans="8:15" x14ac:dyDescent="0.35">
      <c r="H2746" s="4" t="s">
        <v>302</v>
      </c>
      <c r="I2746">
        <f t="shared" ref="I2746" si="2870">I2730^2*I2731*I2732^3+4*I2730*I2732+3552</f>
        <v>0</v>
      </c>
      <c r="L2746" s="5"/>
    </row>
    <row r="2747" spans="8:15" x14ac:dyDescent="0.35">
      <c r="H2747" s="4"/>
      <c r="L2747" s="5"/>
    </row>
    <row r="2748" spans="8:15" x14ac:dyDescent="0.35">
      <c r="H2748" s="4"/>
      <c r="I2748">
        <f t="shared" ref="I2748:I2750" si="2871">I2730</f>
        <v>-6.0300955159643808</v>
      </c>
      <c r="J2748" t="s">
        <v>16</v>
      </c>
      <c r="K2748" cm="1">
        <f t="array" ref="K2748:K2750">MMULT(I2740:K2742,I2744:I2746)</f>
        <v>0</v>
      </c>
      <c r="L2748" s="5"/>
      <c r="M2748">
        <f t="shared" ref="M2748" si="2872">I2740*I2744+J2740*I2745+K2740*I2746</f>
        <v>0</v>
      </c>
    </row>
    <row r="2749" spans="8:15" x14ac:dyDescent="0.35">
      <c r="H2749" s="4"/>
      <c r="I2749">
        <f t="shared" si="2871"/>
        <v>7.8461575132286265</v>
      </c>
      <c r="J2749" t="s">
        <v>16</v>
      </c>
      <c r="K2749">
        <v>0</v>
      </c>
      <c r="L2749" s="5"/>
      <c r="M2749">
        <f t="shared" ref="M2749" si="2873">I2741*I2744+J2741*I2745+K2741* I2746</f>
        <v>0</v>
      </c>
    </row>
    <row r="2750" spans="8:15" x14ac:dyDescent="0.35">
      <c r="H2750" s="4"/>
      <c r="I2750">
        <f t="shared" si="2871"/>
        <v>-2.3298516839062571</v>
      </c>
      <c r="J2750" t="s">
        <v>16</v>
      </c>
      <c r="K2750">
        <v>0</v>
      </c>
      <c r="L2750" s="5"/>
      <c r="M2750">
        <f t="shared" ref="M2750" si="2874">I2742*I2744+J2742*I2745+K2742*I2746</f>
        <v>0</v>
      </c>
    </row>
    <row r="2751" spans="8:15" x14ac:dyDescent="0.35">
      <c r="H2751" s="4"/>
      <c r="L2751" s="5"/>
    </row>
    <row r="2752" spans="8:15" x14ac:dyDescent="0.35">
      <c r="H2752" s="4" t="s">
        <v>99</v>
      </c>
      <c r="I2752">
        <f t="shared" ref="I2752:I2754" si="2875">I2748-K2748</f>
        <v>-6.0300955159643808</v>
      </c>
      <c r="L2752" s="5"/>
    </row>
    <row r="2753" spans="8:13" x14ac:dyDescent="0.35">
      <c r="H2753" s="4" t="s">
        <v>100</v>
      </c>
      <c r="I2753">
        <f t="shared" si="2875"/>
        <v>7.8461575132286265</v>
      </c>
      <c r="L2753" s="5"/>
    </row>
    <row r="2754" spans="8:13" x14ac:dyDescent="0.35">
      <c r="H2754" s="4" t="s">
        <v>101</v>
      </c>
      <c r="I2754">
        <f t="shared" si="2875"/>
        <v>-2.3298516839062571</v>
      </c>
      <c r="L2754" s="5"/>
    </row>
    <row r="2755" spans="8:13" x14ac:dyDescent="0.35">
      <c r="H2755" s="4"/>
      <c r="L2755" s="5"/>
    </row>
    <row r="2756" spans="8:13" x14ac:dyDescent="0.35">
      <c r="H2756" s="4" t="s">
        <v>22</v>
      </c>
      <c r="I2756">
        <f t="shared" ref="I2756:I2758" si="2876">ABS(I2752-I2730)</f>
        <v>0</v>
      </c>
      <c r="L2756" s="5"/>
    </row>
    <row r="2757" spans="8:13" x14ac:dyDescent="0.35">
      <c r="H2757" s="4" t="s">
        <v>24</v>
      </c>
      <c r="I2757">
        <f t="shared" si="2876"/>
        <v>0</v>
      </c>
      <c r="L2757" s="5"/>
    </row>
    <row r="2758" spans="8:13" x14ac:dyDescent="0.35">
      <c r="H2758" s="7" t="s">
        <v>103</v>
      </c>
      <c r="I2758">
        <f t="shared" si="2876"/>
        <v>0</v>
      </c>
      <c r="J2758" s="8" t="s">
        <v>25</v>
      </c>
      <c r="K2758" s="8"/>
      <c r="L2758" s="9">
        <f t="shared" ref="L2758" si="2877">MAX(I2756:I2758)</f>
        <v>0</v>
      </c>
      <c r="M2758" t="str">
        <f t="shared" ref="M2758" si="2878">IF(L2758&gt;$G$6, "Continúa iterando","Listo. Aquí está la solución")</f>
        <v>Listo. Aquí está la solución</v>
      </c>
    </row>
    <row r="2760" spans="8:13" x14ac:dyDescent="0.35">
      <c r="H2760" s="1"/>
      <c r="I2760" s="2" t="s">
        <v>0</v>
      </c>
      <c r="J2760" s="2">
        <f t="shared" ref="J2760" si="2879">J2729+1</f>
        <v>90</v>
      </c>
      <c r="K2760" s="2"/>
      <c r="L2760" s="3"/>
    </row>
    <row r="2761" spans="8:13" x14ac:dyDescent="0.35">
      <c r="H2761" s="4" t="s">
        <v>1</v>
      </c>
      <c r="I2761">
        <f t="shared" ref="I2761:I2763" si="2880">I2752</f>
        <v>-6.0300955159643808</v>
      </c>
      <c r="L2761" s="5"/>
    </row>
    <row r="2762" spans="8:13" x14ac:dyDescent="0.35">
      <c r="H2762" s="4" t="s">
        <v>93</v>
      </c>
      <c r="I2762">
        <f t="shared" si="2880"/>
        <v>7.8461575132286265</v>
      </c>
      <c r="L2762" s="5"/>
    </row>
    <row r="2763" spans="8:13" x14ac:dyDescent="0.35">
      <c r="H2763" s="4" t="s">
        <v>2</v>
      </c>
      <c r="I2763">
        <f t="shared" si="2880"/>
        <v>-2.3298516839062571</v>
      </c>
      <c r="L2763" s="5"/>
    </row>
    <row r="2764" spans="8:13" x14ac:dyDescent="0.35">
      <c r="H2764" s="4"/>
      <c r="L2764" s="5"/>
    </row>
    <row r="2765" spans="8:13" x14ac:dyDescent="0.35">
      <c r="H2765" s="4"/>
      <c r="I2765">
        <f t="shared" ref="I2765" si="2881">1/I2761</f>
        <v>-0.16583485242523097</v>
      </c>
      <c r="J2765">
        <f t="shared" ref="J2765" si="2882">3/I2762-I2763^2</f>
        <v>-5.0458561065254317</v>
      </c>
      <c r="K2765">
        <f t="shared" ref="K2765" si="2883">-2*I2762*I2763</f>
        <v>36.56076658877889</v>
      </c>
      <c r="L2765" s="5"/>
    </row>
    <row r="2766" spans="8:13" x14ac:dyDescent="0.35">
      <c r="H2766" s="4" t="s">
        <v>26</v>
      </c>
      <c r="I2766">
        <f t="shared" ref="I2766" si="2884">(2*I2761/I2763)+4*I2763</f>
        <v>-4.1430295802738764</v>
      </c>
      <c r="J2766">
        <f t="shared" ref="J2766" si="2885">(2*I2762/I2763)</f>
        <v>-6.7353278901201685</v>
      </c>
      <c r="K2766">
        <f t="shared" ref="K2766" si="2886">-(I2762^2+I2761^2)/I2763^2+4*I2761</f>
        <v>-42.160262624325497</v>
      </c>
      <c r="L2766" s="5"/>
    </row>
    <row r="2767" spans="8:13" x14ac:dyDescent="0.35">
      <c r="H2767" s="4"/>
      <c r="I2767">
        <f t="shared" ref="I2767" si="2887">2*I2761*I2762*I2763^3+4*I2763</f>
        <v>1187.4101983644657</v>
      </c>
      <c r="J2767">
        <f t="shared" ref="J2767" si="2888">I2761^2*I2763^3</f>
        <v>-459.86801905066505</v>
      </c>
      <c r="K2767">
        <f t="shared" ref="K2767" si="2889">3*I2761^2*I2762*I2763^2+4*I2761</f>
        <v>4621.9224596655295</v>
      </c>
      <c r="L2767" s="5"/>
    </row>
    <row r="2768" spans="8:13" x14ac:dyDescent="0.35">
      <c r="H2768" s="4"/>
      <c r="L2768" s="5"/>
    </row>
    <row r="2769" spans="8:15" x14ac:dyDescent="0.35">
      <c r="H2769" s="4" t="s">
        <v>6</v>
      </c>
      <c r="I2769">
        <f t="shared" ref="I2769" si="2890">(I2765*J2766*K2767+I2766*J2767*K2765+J2765*K2766*I2767)-(I2767*J2766*K2765+J2767*K2766*I2765+K2767*I2766*J2765)</f>
        <v>526414.62070310838</v>
      </c>
      <c r="J2769" t="str">
        <f t="shared" ref="J2769" si="2891">IF(I2769&lt;&gt;0,"Continuar", "Agregar otros valores")</f>
        <v>Continuar</v>
      </c>
      <c r="L2769" s="5"/>
    </row>
    <row r="2770" spans="8:15" x14ac:dyDescent="0.35">
      <c r="H2770" s="4"/>
      <c r="L2770" s="5"/>
    </row>
    <row r="2771" spans="8:15" x14ac:dyDescent="0.35">
      <c r="H2771" s="4"/>
      <c r="I2771" cm="1">
        <f t="array" ref="I2771:K2773">MINVERSE(I2765:K2767)</f>
        <v>-9.5966786858593264E-2</v>
      </c>
      <c r="J2771">
        <v>1.2363692239668139E-2</v>
      </c>
      <c r="K2771">
        <v>8.7190467637886151E-4</v>
      </c>
      <c r="L2771" s="5"/>
      <c r="M2771">
        <f t="shared" ref="M2771" si="2892">(J2766*K2767-J2767*K2766)/I2769</f>
        <v>-9.596678685859325E-2</v>
      </c>
      <c r="N2771">
        <f t="shared" ref="N2771" si="2893">(J2765*K2767-J2767*K2765)/I2769</f>
        <v>-1.2363692239668137E-2</v>
      </c>
      <c r="O2771">
        <f t="shared" ref="O2771" si="2894">(J2765*K2766-J2766*K2765)/I2769</f>
        <v>8.7190467637886151E-4</v>
      </c>
    </row>
    <row r="2772" spans="8:15" x14ac:dyDescent="0.35">
      <c r="H2772" s="4" t="s">
        <v>9</v>
      </c>
      <c r="I2772">
        <v>-5.87232252334349E-2</v>
      </c>
      <c r="J2772">
        <v>-8.3924536285770956E-2</v>
      </c>
      <c r="K2772">
        <v>-3.0102503265137386E-4</v>
      </c>
      <c r="L2772" s="5"/>
      <c r="M2772">
        <f t="shared" ref="M2772" si="2895">(I2766*K2767-K2766*I2767)/I2769</f>
        <v>5.8723225233434879E-2</v>
      </c>
      <c r="N2772">
        <f t="shared" ref="N2772" si="2896">(I2765*K2767-I2767*K2765)/I2769</f>
        <v>-8.3924536285770943E-2</v>
      </c>
      <c r="O2772">
        <f t="shared" ref="O2772" si="2897">(I2765*K2766-I2766*K2765)/I2769</f>
        <v>3.010250326513738E-4</v>
      </c>
    </row>
    <row r="2773" spans="8:15" x14ac:dyDescent="0.35">
      <c r="H2773" s="4"/>
      <c r="I2773">
        <v>1.8811870800205702E-2</v>
      </c>
      <c r="J2773">
        <v>-1.1526585521765763E-2</v>
      </c>
      <c r="K2773">
        <v>-3.7590481385218048E-5</v>
      </c>
      <c r="L2773" s="5"/>
      <c r="M2773">
        <f t="shared" ref="M2773" si="2898">(I2766*J2767-I2767*J2766)/I2769</f>
        <v>1.8811870800205698E-2</v>
      </c>
      <c r="N2773">
        <f t="shared" ref="N2773" si="2899">(I2765*J2767-I2767*J2765)/I2769</f>
        <v>1.1526585521765761E-2</v>
      </c>
      <c r="O2773">
        <f t="shared" ref="O2773" si="2900">(I2765*J2766-I2766*J2765)/I2769</f>
        <v>-3.7590481385218048E-5</v>
      </c>
    </row>
    <row r="2774" spans="8:15" x14ac:dyDescent="0.35">
      <c r="H2774" s="4"/>
      <c r="L2774" s="5"/>
    </row>
    <row r="2775" spans="8:15" x14ac:dyDescent="0.35">
      <c r="H2775" s="4" t="s">
        <v>303</v>
      </c>
      <c r="I2775">
        <f t="shared" ref="I2775" si="2901">LN(ABS(2*I2761*I2762^3))-I2762*(I2763^2)+33.9206</f>
        <v>0</v>
      </c>
      <c r="L2775" s="5"/>
    </row>
    <row r="2776" spans="8:15" x14ac:dyDescent="0.35">
      <c r="H2776" s="4" t="s">
        <v>304</v>
      </c>
      <c r="I2776">
        <f t="shared" ref="I2776" si="2902">(I2761^2+I2762^2)/I2763+4*I2761*I2763-85/6</f>
        <v>0</v>
      </c>
      <c r="L2776" s="5"/>
    </row>
    <row r="2777" spans="8:15" x14ac:dyDescent="0.35">
      <c r="H2777" s="4" t="s">
        <v>305</v>
      </c>
      <c r="I2777">
        <f t="shared" ref="I2777" si="2903">I2761^2*I2762*I2763^3+4*I2761*I2763+3552</f>
        <v>0</v>
      </c>
      <c r="L2777" s="5"/>
    </row>
    <row r="2778" spans="8:15" x14ac:dyDescent="0.35">
      <c r="H2778" s="4"/>
      <c r="L2778" s="5"/>
    </row>
    <row r="2779" spans="8:15" x14ac:dyDescent="0.35">
      <c r="H2779" s="4"/>
      <c r="I2779">
        <f t="shared" ref="I2779:I2781" si="2904">I2761</f>
        <v>-6.0300955159643808</v>
      </c>
      <c r="J2779" t="s">
        <v>16</v>
      </c>
      <c r="K2779" cm="1">
        <f t="array" ref="K2779:K2781">MMULT(I2771:K2773,I2775:I2777)</f>
        <v>0</v>
      </c>
      <c r="L2779" s="5"/>
      <c r="M2779">
        <f t="shared" ref="M2779" si="2905">I2771*I2775+J2771*I2776+K2771*I2777</f>
        <v>0</v>
      </c>
    </row>
    <row r="2780" spans="8:15" x14ac:dyDescent="0.35">
      <c r="H2780" s="4"/>
      <c r="I2780">
        <f t="shared" si="2904"/>
        <v>7.8461575132286265</v>
      </c>
      <c r="J2780" t="s">
        <v>16</v>
      </c>
      <c r="K2780">
        <v>0</v>
      </c>
      <c r="L2780" s="5"/>
      <c r="M2780">
        <f t="shared" ref="M2780" si="2906">I2772*I2775+J2772*I2776+K2772* I2777</f>
        <v>0</v>
      </c>
    </row>
    <row r="2781" spans="8:15" x14ac:dyDescent="0.35">
      <c r="H2781" s="4"/>
      <c r="I2781">
        <f t="shared" si="2904"/>
        <v>-2.3298516839062571</v>
      </c>
      <c r="J2781" t="s">
        <v>16</v>
      </c>
      <c r="K2781">
        <v>0</v>
      </c>
      <c r="L2781" s="5"/>
      <c r="M2781">
        <f t="shared" ref="M2781" si="2907">I2773*I2775+J2773*I2776+K2773*I2777</f>
        <v>0</v>
      </c>
    </row>
    <row r="2782" spans="8:15" x14ac:dyDescent="0.35">
      <c r="H2782" s="4"/>
      <c r="L2782" s="5"/>
    </row>
    <row r="2783" spans="8:15" x14ac:dyDescent="0.35">
      <c r="H2783" s="4" t="s">
        <v>99</v>
      </c>
      <c r="I2783">
        <f t="shared" ref="I2783:I2785" si="2908">I2779-K2779</f>
        <v>-6.0300955159643808</v>
      </c>
      <c r="L2783" s="5"/>
    </row>
    <row r="2784" spans="8:15" x14ac:dyDescent="0.35">
      <c r="H2784" s="4" t="s">
        <v>100</v>
      </c>
      <c r="I2784">
        <f t="shared" si="2908"/>
        <v>7.8461575132286265</v>
      </c>
      <c r="L2784" s="5"/>
    </row>
    <row r="2785" spans="8:13" x14ac:dyDescent="0.35">
      <c r="H2785" s="4" t="s">
        <v>101</v>
      </c>
      <c r="I2785">
        <f t="shared" si="2908"/>
        <v>-2.3298516839062571</v>
      </c>
      <c r="L2785" s="5"/>
    </row>
    <row r="2786" spans="8:13" x14ac:dyDescent="0.35">
      <c r="H2786" s="4"/>
      <c r="L2786" s="5"/>
    </row>
    <row r="2787" spans="8:13" x14ac:dyDescent="0.35">
      <c r="H2787" s="4" t="s">
        <v>22</v>
      </c>
      <c r="I2787">
        <f t="shared" ref="I2787:I2789" si="2909">ABS(I2783-I2761)</f>
        <v>0</v>
      </c>
      <c r="L2787" s="5"/>
    </row>
    <row r="2788" spans="8:13" x14ac:dyDescent="0.35">
      <c r="H2788" s="4" t="s">
        <v>24</v>
      </c>
      <c r="I2788">
        <f t="shared" si="2909"/>
        <v>0</v>
      </c>
      <c r="L2788" s="5"/>
    </row>
    <row r="2789" spans="8:13" x14ac:dyDescent="0.35">
      <c r="H2789" s="7" t="s">
        <v>103</v>
      </c>
      <c r="I2789">
        <f t="shared" si="2909"/>
        <v>0</v>
      </c>
      <c r="J2789" s="8" t="s">
        <v>25</v>
      </c>
      <c r="K2789" s="8"/>
      <c r="L2789" s="9">
        <f t="shared" ref="L2789" si="2910">MAX(I2787:I2789)</f>
        <v>0</v>
      </c>
      <c r="M2789" t="str">
        <f t="shared" ref="M2789" si="2911">IF(L2789&gt;$G$6, "Continúa iterando","Listo. Aquí está la solución")</f>
        <v>Listo. Aquí está la solución</v>
      </c>
    </row>
    <row r="2791" spans="8:13" x14ac:dyDescent="0.35">
      <c r="H2791" s="1"/>
      <c r="I2791" s="2" t="s">
        <v>0</v>
      </c>
      <c r="J2791" s="2">
        <f t="shared" ref="J2791" si="2912">J2760+1</f>
        <v>91</v>
      </c>
      <c r="K2791" s="2"/>
      <c r="L2791" s="3"/>
    </row>
    <row r="2792" spans="8:13" x14ac:dyDescent="0.35">
      <c r="H2792" s="4" t="s">
        <v>1</v>
      </c>
      <c r="I2792">
        <f t="shared" ref="I2792:I2794" si="2913">I2783</f>
        <v>-6.0300955159643808</v>
      </c>
      <c r="L2792" s="5"/>
    </row>
    <row r="2793" spans="8:13" x14ac:dyDescent="0.35">
      <c r="H2793" s="4" t="s">
        <v>93</v>
      </c>
      <c r="I2793">
        <f t="shared" si="2913"/>
        <v>7.8461575132286265</v>
      </c>
      <c r="L2793" s="5"/>
    </row>
    <row r="2794" spans="8:13" x14ac:dyDescent="0.35">
      <c r="H2794" s="4" t="s">
        <v>2</v>
      </c>
      <c r="I2794">
        <f t="shared" si="2913"/>
        <v>-2.3298516839062571</v>
      </c>
      <c r="L2794" s="5"/>
    </row>
    <row r="2795" spans="8:13" x14ac:dyDescent="0.35">
      <c r="H2795" s="4"/>
      <c r="L2795" s="5"/>
    </row>
    <row r="2796" spans="8:13" x14ac:dyDescent="0.35">
      <c r="H2796" s="4"/>
      <c r="I2796">
        <f t="shared" ref="I2796" si="2914">1/I2792</f>
        <v>-0.16583485242523097</v>
      </c>
      <c r="J2796">
        <f t="shared" ref="J2796" si="2915">3/I2793-I2794^2</f>
        <v>-5.0458561065254317</v>
      </c>
      <c r="K2796">
        <f t="shared" ref="K2796" si="2916">-2*I2793*I2794</f>
        <v>36.56076658877889</v>
      </c>
      <c r="L2796" s="5"/>
    </row>
    <row r="2797" spans="8:13" x14ac:dyDescent="0.35">
      <c r="H2797" s="4" t="s">
        <v>26</v>
      </c>
      <c r="I2797">
        <f t="shared" ref="I2797" si="2917">(2*I2792/I2794)+4*I2794</f>
        <v>-4.1430295802738764</v>
      </c>
      <c r="J2797">
        <f t="shared" ref="J2797" si="2918">(2*I2793/I2794)</f>
        <v>-6.7353278901201685</v>
      </c>
      <c r="K2797">
        <f t="shared" ref="K2797" si="2919">-(I2793^2+I2792^2)/I2794^2+4*I2792</f>
        <v>-42.160262624325497</v>
      </c>
      <c r="L2797" s="5"/>
    </row>
    <row r="2798" spans="8:13" x14ac:dyDescent="0.35">
      <c r="H2798" s="4"/>
      <c r="I2798">
        <f t="shared" ref="I2798" si="2920">2*I2792*I2793*I2794^3+4*I2794</f>
        <v>1187.4101983644657</v>
      </c>
      <c r="J2798">
        <f t="shared" ref="J2798" si="2921">I2792^2*I2794^3</f>
        <v>-459.86801905066505</v>
      </c>
      <c r="K2798">
        <f t="shared" ref="K2798" si="2922">3*I2792^2*I2793*I2794^2+4*I2792</f>
        <v>4621.9224596655295</v>
      </c>
      <c r="L2798" s="5"/>
    </row>
    <row r="2799" spans="8:13" x14ac:dyDescent="0.35">
      <c r="H2799" s="4"/>
      <c r="L2799" s="5"/>
    </row>
    <row r="2800" spans="8:13" x14ac:dyDescent="0.35">
      <c r="H2800" s="4" t="s">
        <v>6</v>
      </c>
      <c r="I2800">
        <f t="shared" ref="I2800" si="2923">(I2796*J2797*K2798+I2797*J2798*K2796+J2796*K2797*I2798)-(I2798*J2797*K2796+J2798*K2797*I2796+K2798*I2797*J2796)</f>
        <v>526414.62070310838</v>
      </c>
      <c r="J2800" t="str">
        <f t="shared" ref="J2800" si="2924">IF(I2800&lt;&gt;0,"Continuar", "Agregar otros valores")</f>
        <v>Continuar</v>
      </c>
      <c r="L2800" s="5"/>
    </row>
    <row r="2801" spans="8:15" x14ac:dyDescent="0.35">
      <c r="H2801" s="4"/>
      <c r="L2801" s="5"/>
    </row>
    <row r="2802" spans="8:15" x14ac:dyDescent="0.35">
      <c r="H2802" s="4"/>
      <c r="I2802" cm="1">
        <f t="array" ref="I2802:K2804">MINVERSE(I2796:K2798)</f>
        <v>-9.5966786858593264E-2</v>
      </c>
      <c r="J2802">
        <v>1.2363692239668139E-2</v>
      </c>
      <c r="K2802">
        <v>8.7190467637886151E-4</v>
      </c>
      <c r="L2802" s="5"/>
      <c r="M2802">
        <f t="shared" ref="M2802" si="2925">(J2797*K2798-J2798*K2797)/I2800</f>
        <v>-9.596678685859325E-2</v>
      </c>
      <c r="N2802">
        <f t="shared" ref="N2802" si="2926">(J2796*K2798-J2798*K2796)/I2800</f>
        <v>-1.2363692239668137E-2</v>
      </c>
      <c r="O2802">
        <f t="shared" ref="O2802" si="2927">(J2796*K2797-J2797*K2796)/I2800</f>
        <v>8.7190467637886151E-4</v>
      </c>
    </row>
    <row r="2803" spans="8:15" x14ac:dyDescent="0.35">
      <c r="H2803" s="4" t="s">
        <v>9</v>
      </c>
      <c r="I2803">
        <v>-5.87232252334349E-2</v>
      </c>
      <c r="J2803">
        <v>-8.3924536285770956E-2</v>
      </c>
      <c r="K2803">
        <v>-3.0102503265137386E-4</v>
      </c>
      <c r="L2803" s="5"/>
      <c r="M2803">
        <f t="shared" ref="M2803" si="2928">(I2797*K2798-K2797*I2798)/I2800</f>
        <v>5.8723225233434879E-2</v>
      </c>
      <c r="N2803">
        <f t="shared" ref="N2803" si="2929">(I2796*K2798-I2798*K2796)/I2800</f>
        <v>-8.3924536285770943E-2</v>
      </c>
      <c r="O2803">
        <f t="shared" ref="O2803" si="2930">(I2796*K2797-I2797*K2796)/I2800</f>
        <v>3.010250326513738E-4</v>
      </c>
    </row>
    <row r="2804" spans="8:15" x14ac:dyDescent="0.35">
      <c r="H2804" s="4"/>
      <c r="I2804">
        <v>1.8811870800205702E-2</v>
      </c>
      <c r="J2804">
        <v>-1.1526585521765763E-2</v>
      </c>
      <c r="K2804">
        <v>-3.7590481385218048E-5</v>
      </c>
      <c r="L2804" s="5"/>
      <c r="M2804">
        <f t="shared" ref="M2804" si="2931">(I2797*J2798-I2798*J2797)/I2800</f>
        <v>1.8811870800205698E-2</v>
      </c>
      <c r="N2804">
        <f t="shared" ref="N2804" si="2932">(I2796*J2798-I2798*J2796)/I2800</f>
        <v>1.1526585521765761E-2</v>
      </c>
      <c r="O2804">
        <f t="shared" ref="O2804" si="2933">(I2796*J2797-I2797*J2796)/I2800</f>
        <v>-3.7590481385218048E-5</v>
      </c>
    </row>
    <row r="2805" spans="8:15" x14ac:dyDescent="0.35">
      <c r="H2805" s="4"/>
      <c r="L2805" s="5"/>
    </row>
    <row r="2806" spans="8:15" x14ac:dyDescent="0.35">
      <c r="H2806" s="4" t="s">
        <v>306</v>
      </c>
      <c r="I2806">
        <f t="shared" ref="I2806" si="2934">LN(ABS(2*I2792*I2793^3))-I2793*(I2794^2)+33.9206</f>
        <v>0</v>
      </c>
      <c r="L2806" s="5"/>
    </row>
    <row r="2807" spans="8:15" x14ac:dyDescent="0.35">
      <c r="H2807" s="4" t="s">
        <v>307</v>
      </c>
      <c r="I2807">
        <f t="shared" ref="I2807" si="2935">(I2792^2+I2793^2)/I2794+4*I2792*I2794-85/6</f>
        <v>0</v>
      </c>
      <c r="L2807" s="5"/>
    </row>
    <row r="2808" spans="8:15" x14ac:dyDescent="0.35">
      <c r="H2808" s="4" t="s">
        <v>308</v>
      </c>
      <c r="I2808">
        <f t="shared" ref="I2808" si="2936">I2792^2*I2793*I2794^3+4*I2792*I2794+3552</f>
        <v>0</v>
      </c>
      <c r="L2808" s="5"/>
    </row>
    <row r="2809" spans="8:15" x14ac:dyDescent="0.35">
      <c r="H2809" s="4"/>
      <c r="L2809" s="5"/>
    </row>
    <row r="2810" spans="8:15" x14ac:dyDescent="0.35">
      <c r="H2810" s="4"/>
      <c r="I2810">
        <f t="shared" ref="I2810:I2812" si="2937">I2792</f>
        <v>-6.0300955159643808</v>
      </c>
      <c r="J2810" t="s">
        <v>16</v>
      </c>
      <c r="K2810" cm="1">
        <f t="array" ref="K2810:K2812">MMULT(I2802:K2804,I2806:I2808)</f>
        <v>0</v>
      </c>
      <c r="L2810" s="5"/>
      <c r="M2810">
        <f t="shared" ref="M2810" si="2938">I2802*I2806+J2802*I2807+K2802*I2808</f>
        <v>0</v>
      </c>
    </row>
    <row r="2811" spans="8:15" x14ac:dyDescent="0.35">
      <c r="H2811" s="4"/>
      <c r="I2811">
        <f t="shared" si="2937"/>
        <v>7.8461575132286265</v>
      </c>
      <c r="J2811" t="s">
        <v>16</v>
      </c>
      <c r="K2811">
        <v>0</v>
      </c>
      <c r="L2811" s="5"/>
      <c r="M2811">
        <f t="shared" ref="M2811" si="2939">I2803*I2806+J2803*I2807+K2803* I2808</f>
        <v>0</v>
      </c>
    </row>
    <row r="2812" spans="8:15" x14ac:dyDescent="0.35">
      <c r="H2812" s="4"/>
      <c r="I2812">
        <f t="shared" si="2937"/>
        <v>-2.3298516839062571</v>
      </c>
      <c r="J2812" t="s">
        <v>16</v>
      </c>
      <c r="K2812">
        <v>0</v>
      </c>
      <c r="L2812" s="5"/>
      <c r="M2812">
        <f t="shared" ref="M2812" si="2940">I2804*I2806+J2804*I2807+K2804*I2808</f>
        <v>0</v>
      </c>
    </row>
    <row r="2813" spans="8:15" x14ac:dyDescent="0.35">
      <c r="H2813" s="4"/>
      <c r="L2813" s="5"/>
    </row>
    <row r="2814" spans="8:15" x14ac:dyDescent="0.35">
      <c r="H2814" s="4" t="s">
        <v>99</v>
      </c>
      <c r="I2814">
        <f t="shared" ref="I2814:I2816" si="2941">I2810-K2810</f>
        <v>-6.0300955159643808</v>
      </c>
      <c r="L2814" s="5"/>
    </row>
    <row r="2815" spans="8:15" x14ac:dyDescent="0.35">
      <c r="H2815" s="4" t="s">
        <v>100</v>
      </c>
      <c r="I2815">
        <f t="shared" si="2941"/>
        <v>7.8461575132286265</v>
      </c>
      <c r="L2815" s="5"/>
    </row>
    <row r="2816" spans="8:15" x14ac:dyDescent="0.35">
      <c r="H2816" s="4" t="s">
        <v>101</v>
      </c>
      <c r="I2816">
        <f t="shared" si="2941"/>
        <v>-2.3298516839062571</v>
      </c>
      <c r="L2816" s="5"/>
    </row>
    <row r="2817" spans="8:13" x14ac:dyDescent="0.35">
      <c r="H2817" s="4"/>
      <c r="L2817" s="5"/>
    </row>
    <row r="2818" spans="8:13" x14ac:dyDescent="0.35">
      <c r="H2818" s="4" t="s">
        <v>22</v>
      </c>
      <c r="I2818">
        <f t="shared" ref="I2818:I2820" si="2942">ABS(I2814-I2792)</f>
        <v>0</v>
      </c>
      <c r="L2818" s="5"/>
    </row>
    <row r="2819" spans="8:13" x14ac:dyDescent="0.35">
      <c r="H2819" s="4" t="s">
        <v>24</v>
      </c>
      <c r="I2819">
        <f t="shared" si="2942"/>
        <v>0</v>
      </c>
      <c r="L2819" s="5"/>
    </row>
    <row r="2820" spans="8:13" x14ac:dyDescent="0.35">
      <c r="H2820" s="7" t="s">
        <v>103</v>
      </c>
      <c r="I2820">
        <f t="shared" si="2942"/>
        <v>0</v>
      </c>
      <c r="J2820" s="8" t="s">
        <v>25</v>
      </c>
      <c r="K2820" s="8"/>
      <c r="L2820" s="9">
        <f t="shared" ref="L2820" si="2943">MAX(I2818:I2820)</f>
        <v>0</v>
      </c>
      <c r="M2820" t="str">
        <f t="shared" ref="M2820" si="2944">IF(L2820&gt;$G$6, "Continúa iterando","Listo. Aquí está la solución")</f>
        <v>Listo. Aquí está la solución</v>
      </c>
    </row>
    <row r="2822" spans="8:13" x14ac:dyDescent="0.35">
      <c r="H2822" s="1"/>
      <c r="I2822" s="2" t="s">
        <v>0</v>
      </c>
      <c r="J2822" s="2">
        <f t="shared" ref="J2822" si="2945">J2791+1</f>
        <v>92</v>
      </c>
      <c r="K2822" s="2"/>
      <c r="L2822" s="3"/>
    </row>
    <row r="2823" spans="8:13" x14ac:dyDescent="0.35">
      <c r="H2823" s="4" t="s">
        <v>1</v>
      </c>
      <c r="I2823">
        <f t="shared" ref="I2823:I2825" si="2946">I2814</f>
        <v>-6.0300955159643808</v>
      </c>
      <c r="L2823" s="5"/>
    </row>
    <row r="2824" spans="8:13" x14ac:dyDescent="0.35">
      <c r="H2824" s="4" t="s">
        <v>93</v>
      </c>
      <c r="I2824">
        <f t="shared" si="2946"/>
        <v>7.8461575132286265</v>
      </c>
      <c r="L2824" s="5"/>
    </row>
    <row r="2825" spans="8:13" x14ac:dyDescent="0.35">
      <c r="H2825" s="4" t="s">
        <v>2</v>
      </c>
      <c r="I2825">
        <f t="shared" si="2946"/>
        <v>-2.3298516839062571</v>
      </c>
      <c r="L2825" s="5"/>
    </row>
    <row r="2826" spans="8:13" x14ac:dyDescent="0.35">
      <c r="H2826" s="4"/>
      <c r="L2826" s="5"/>
    </row>
    <row r="2827" spans="8:13" x14ac:dyDescent="0.35">
      <c r="H2827" s="4"/>
      <c r="I2827">
        <f t="shared" ref="I2827" si="2947">1/I2823</f>
        <v>-0.16583485242523097</v>
      </c>
      <c r="J2827">
        <f t="shared" ref="J2827" si="2948">3/I2824-I2825^2</f>
        <v>-5.0458561065254317</v>
      </c>
      <c r="K2827">
        <f t="shared" ref="K2827" si="2949">-2*I2824*I2825</f>
        <v>36.56076658877889</v>
      </c>
      <c r="L2827" s="5"/>
    </row>
    <row r="2828" spans="8:13" x14ac:dyDescent="0.35">
      <c r="H2828" s="4" t="s">
        <v>26</v>
      </c>
      <c r="I2828">
        <f t="shared" ref="I2828" si="2950">(2*I2823/I2825)+4*I2825</f>
        <v>-4.1430295802738764</v>
      </c>
      <c r="J2828">
        <f t="shared" ref="J2828" si="2951">(2*I2824/I2825)</f>
        <v>-6.7353278901201685</v>
      </c>
      <c r="K2828">
        <f t="shared" ref="K2828" si="2952">-(I2824^2+I2823^2)/I2825^2+4*I2823</f>
        <v>-42.160262624325497</v>
      </c>
      <c r="L2828" s="5"/>
    </row>
    <row r="2829" spans="8:13" x14ac:dyDescent="0.35">
      <c r="H2829" s="4"/>
      <c r="I2829">
        <f t="shared" ref="I2829" si="2953">2*I2823*I2824*I2825^3+4*I2825</f>
        <v>1187.4101983644657</v>
      </c>
      <c r="J2829">
        <f t="shared" ref="J2829" si="2954">I2823^2*I2825^3</f>
        <v>-459.86801905066505</v>
      </c>
      <c r="K2829">
        <f t="shared" ref="K2829" si="2955">3*I2823^2*I2824*I2825^2+4*I2823</f>
        <v>4621.9224596655295</v>
      </c>
      <c r="L2829" s="5"/>
    </row>
    <row r="2830" spans="8:13" x14ac:dyDescent="0.35">
      <c r="H2830" s="4"/>
      <c r="L2830" s="5"/>
    </row>
    <row r="2831" spans="8:13" x14ac:dyDescent="0.35">
      <c r="H2831" s="4" t="s">
        <v>6</v>
      </c>
      <c r="I2831">
        <f t="shared" ref="I2831" si="2956">(I2827*J2828*K2829+I2828*J2829*K2827+J2827*K2828*I2829)-(I2829*J2828*K2827+J2829*K2828*I2827+K2829*I2828*J2827)</f>
        <v>526414.62070310838</v>
      </c>
      <c r="J2831" t="str">
        <f t="shared" ref="J2831" si="2957">IF(I2831&lt;&gt;0,"Continuar", "Agregar otros valores")</f>
        <v>Continuar</v>
      </c>
      <c r="L2831" s="5"/>
    </row>
    <row r="2832" spans="8:13" x14ac:dyDescent="0.35">
      <c r="H2832" s="4"/>
      <c r="L2832" s="5"/>
    </row>
    <row r="2833" spans="8:15" x14ac:dyDescent="0.35">
      <c r="H2833" s="4"/>
      <c r="I2833" cm="1">
        <f t="array" ref="I2833:K2835">MINVERSE(I2827:K2829)</f>
        <v>-9.5966786858593264E-2</v>
      </c>
      <c r="J2833">
        <v>1.2363692239668139E-2</v>
      </c>
      <c r="K2833">
        <v>8.7190467637886151E-4</v>
      </c>
      <c r="L2833" s="5"/>
      <c r="M2833">
        <f t="shared" ref="M2833" si="2958">(J2828*K2829-J2829*K2828)/I2831</f>
        <v>-9.596678685859325E-2</v>
      </c>
      <c r="N2833">
        <f t="shared" ref="N2833" si="2959">(J2827*K2829-J2829*K2827)/I2831</f>
        <v>-1.2363692239668137E-2</v>
      </c>
      <c r="O2833">
        <f t="shared" ref="O2833" si="2960">(J2827*K2828-J2828*K2827)/I2831</f>
        <v>8.7190467637886151E-4</v>
      </c>
    </row>
    <row r="2834" spans="8:15" x14ac:dyDescent="0.35">
      <c r="H2834" s="4" t="s">
        <v>9</v>
      </c>
      <c r="I2834">
        <v>-5.87232252334349E-2</v>
      </c>
      <c r="J2834">
        <v>-8.3924536285770956E-2</v>
      </c>
      <c r="K2834">
        <v>-3.0102503265137386E-4</v>
      </c>
      <c r="L2834" s="5"/>
      <c r="M2834">
        <f t="shared" ref="M2834" si="2961">(I2828*K2829-K2828*I2829)/I2831</f>
        <v>5.8723225233434879E-2</v>
      </c>
      <c r="N2834">
        <f t="shared" ref="N2834" si="2962">(I2827*K2829-I2829*K2827)/I2831</f>
        <v>-8.3924536285770943E-2</v>
      </c>
      <c r="O2834">
        <f t="shared" ref="O2834" si="2963">(I2827*K2828-I2828*K2827)/I2831</f>
        <v>3.010250326513738E-4</v>
      </c>
    </row>
    <row r="2835" spans="8:15" x14ac:dyDescent="0.35">
      <c r="H2835" s="4"/>
      <c r="I2835">
        <v>1.8811870800205702E-2</v>
      </c>
      <c r="J2835">
        <v>-1.1526585521765763E-2</v>
      </c>
      <c r="K2835">
        <v>-3.7590481385218048E-5</v>
      </c>
      <c r="L2835" s="5"/>
      <c r="M2835">
        <f t="shared" ref="M2835" si="2964">(I2828*J2829-I2829*J2828)/I2831</f>
        <v>1.8811870800205698E-2</v>
      </c>
      <c r="N2835">
        <f t="shared" ref="N2835" si="2965">(I2827*J2829-I2829*J2827)/I2831</f>
        <v>1.1526585521765761E-2</v>
      </c>
      <c r="O2835">
        <f t="shared" ref="O2835" si="2966">(I2827*J2828-I2828*J2827)/I2831</f>
        <v>-3.7590481385218048E-5</v>
      </c>
    </row>
    <row r="2836" spans="8:15" x14ac:dyDescent="0.35">
      <c r="H2836" s="4"/>
      <c r="L2836" s="5"/>
    </row>
    <row r="2837" spans="8:15" x14ac:dyDescent="0.35">
      <c r="H2837" s="4" t="s">
        <v>309</v>
      </c>
      <c r="I2837">
        <f t="shared" ref="I2837" si="2967">LN(ABS(2*I2823*I2824^3))-I2824*(I2825^2)+33.9206</f>
        <v>0</v>
      </c>
      <c r="L2837" s="5"/>
    </row>
    <row r="2838" spans="8:15" x14ac:dyDescent="0.35">
      <c r="H2838" s="4" t="s">
        <v>310</v>
      </c>
      <c r="I2838">
        <f t="shared" ref="I2838" si="2968">(I2823^2+I2824^2)/I2825+4*I2823*I2825-85/6</f>
        <v>0</v>
      </c>
      <c r="L2838" s="5"/>
    </row>
    <row r="2839" spans="8:15" x14ac:dyDescent="0.35">
      <c r="H2839" s="4" t="s">
        <v>311</v>
      </c>
      <c r="I2839">
        <f t="shared" ref="I2839" si="2969">I2823^2*I2824*I2825^3+4*I2823*I2825+3552</f>
        <v>0</v>
      </c>
      <c r="L2839" s="5"/>
    </row>
    <row r="2840" spans="8:15" x14ac:dyDescent="0.35">
      <c r="H2840" s="4"/>
      <c r="L2840" s="5"/>
    </row>
    <row r="2841" spans="8:15" x14ac:dyDescent="0.35">
      <c r="H2841" s="4"/>
      <c r="I2841">
        <f t="shared" ref="I2841:I2843" si="2970">I2823</f>
        <v>-6.0300955159643808</v>
      </c>
      <c r="J2841" t="s">
        <v>16</v>
      </c>
      <c r="K2841" cm="1">
        <f t="array" ref="K2841:K2843">MMULT(I2833:K2835,I2837:I2839)</f>
        <v>0</v>
      </c>
      <c r="L2841" s="5"/>
      <c r="M2841">
        <f t="shared" ref="M2841" si="2971">I2833*I2837+J2833*I2838+K2833*I2839</f>
        <v>0</v>
      </c>
    </row>
    <row r="2842" spans="8:15" x14ac:dyDescent="0.35">
      <c r="H2842" s="4"/>
      <c r="I2842">
        <f t="shared" si="2970"/>
        <v>7.8461575132286265</v>
      </c>
      <c r="J2842" t="s">
        <v>16</v>
      </c>
      <c r="K2842">
        <v>0</v>
      </c>
      <c r="L2842" s="5"/>
      <c r="M2842">
        <f t="shared" ref="M2842" si="2972">I2834*I2837+J2834*I2838+K2834* I2839</f>
        <v>0</v>
      </c>
    </row>
    <row r="2843" spans="8:15" x14ac:dyDescent="0.35">
      <c r="H2843" s="4"/>
      <c r="I2843">
        <f t="shared" si="2970"/>
        <v>-2.3298516839062571</v>
      </c>
      <c r="J2843" t="s">
        <v>16</v>
      </c>
      <c r="K2843">
        <v>0</v>
      </c>
      <c r="L2843" s="5"/>
      <c r="M2843">
        <f t="shared" ref="M2843" si="2973">I2835*I2837+J2835*I2838+K2835*I2839</f>
        <v>0</v>
      </c>
    </row>
    <row r="2844" spans="8:15" x14ac:dyDescent="0.35">
      <c r="H2844" s="4"/>
      <c r="L2844" s="5"/>
    </row>
    <row r="2845" spans="8:15" x14ac:dyDescent="0.35">
      <c r="H2845" s="4" t="s">
        <v>99</v>
      </c>
      <c r="I2845">
        <f t="shared" ref="I2845:I2847" si="2974">I2841-K2841</f>
        <v>-6.0300955159643808</v>
      </c>
      <c r="L2845" s="5"/>
    </row>
    <row r="2846" spans="8:15" x14ac:dyDescent="0.35">
      <c r="H2846" s="4" t="s">
        <v>100</v>
      </c>
      <c r="I2846">
        <f t="shared" si="2974"/>
        <v>7.8461575132286265</v>
      </c>
      <c r="L2846" s="5"/>
    </row>
    <row r="2847" spans="8:15" x14ac:dyDescent="0.35">
      <c r="H2847" s="4" t="s">
        <v>101</v>
      </c>
      <c r="I2847">
        <f t="shared" si="2974"/>
        <v>-2.3298516839062571</v>
      </c>
      <c r="L2847" s="5"/>
    </row>
    <row r="2848" spans="8:15" x14ac:dyDescent="0.35">
      <c r="H2848" s="4"/>
      <c r="L2848" s="5"/>
    </row>
    <row r="2849" spans="8:15" x14ac:dyDescent="0.35">
      <c r="H2849" s="4" t="s">
        <v>22</v>
      </c>
      <c r="I2849">
        <f t="shared" ref="I2849:I2851" si="2975">ABS(I2845-I2823)</f>
        <v>0</v>
      </c>
      <c r="L2849" s="5"/>
    </row>
    <row r="2850" spans="8:15" x14ac:dyDescent="0.35">
      <c r="H2850" s="4" t="s">
        <v>24</v>
      </c>
      <c r="I2850">
        <f t="shared" si="2975"/>
        <v>0</v>
      </c>
      <c r="L2850" s="5"/>
    </row>
    <row r="2851" spans="8:15" x14ac:dyDescent="0.35">
      <c r="H2851" s="7" t="s">
        <v>103</v>
      </c>
      <c r="I2851">
        <f t="shared" si="2975"/>
        <v>0</v>
      </c>
      <c r="J2851" s="8" t="s">
        <v>25</v>
      </c>
      <c r="K2851" s="8"/>
      <c r="L2851" s="9">
        <f t="shared" ref="L2851" si="2976">MAX(I2849:I2851)</f>
        <v>0</v>
      </c>
      <c r="M2851" t="str">
        <f t="shared" ref="M2851" si="2977">IF(L2851&gt;$G$6, "Continúa iterando","Listo. Aquí está la solución")</f>
        <v>Listo. Aquí está la solución</v>
      </c>
    </row>
    <row r="2853" spans="8:15" x14ac:dyDescent="0.35">
      <c r="H2853" s="1"/>
      <c r="I2853" s="2" t="s">
        <v>0</v>
      </c>
      <c r="J2853" s="2">
        <f t="shared" ref="J2853" si="2978">J2822+1</f>
        <v>93</v>
      </c>
      <c r="K2853" s="2"/>
      <c r="L2853" s="3"/>
    </row>
    <row r="2854" spans="8:15" x14ac:dyDescent="0.35">
      <c r="H2854" s="4" t="s">
        <v>1</v>
      </c>
      <c r="I2854">
        <f t="shared" ref="I2854:I2856" si="2979">I2845</f>
        <v>-6.0300955159643808</v>
      </c>
      <c r="L2854" s="5"/>
    </row>
    <row r="2855" spans="8:15" x14ac:dyDescent="0.35">
      <c r="H2855" s="4" t="s">
        <v>93</v>
      </c>
      <c r="I2855">
        <f t="shared" si="2979"/>
        <v>7.8461575132286265</v>
      </c>
      <c r="L2855" s="5"/>
    </row>
    <row r="2856" spans="8:15" x14ac:dyDescent="0.35">
      <c r="H2856" s="4" t="s">
        <v>2</v>
      </c>
      <c r="I2856">
        <f t="shared" si="2979"/>
        <v>-2.3298516839062571</v>
      </c>
      <c r="L2856" s="5"/>
    </row>
    <row r="2857" spans="8:15" x14ac:dyDescent="0.35">
      <c r="H2857" s="4"/>
      <c r="L2857" s="5"/>
    </row>
    <row r="2858" spans="8:15" x14ac:dyDescent="0.35">
      <c r="H2858" s="4"/>
      <c r="I2858">
        <f t="shared" ref="I2858" si="2980">1/I2854</f>
        <v>-0.16583485242523097</v>
      </c>
      <c r="J2858">
        <f t="shared" ref="J2858" si="2981">3/I2855-I2856^2</f>
        <v>-5.0458561065254317</v>
      </c>
      <c r="K2858">
        <f t="shared" ref="K2858" si="2982">-2*I2855*I2856</f>
        <v>36.56076658877889</v>
      </c>
      <c r="L2858" s="5"/>
    </row>
    <row r="2859" spans="8:15" x14ac:dyDescent="0.35">
      <c r="H2859" s="4" t="s">
        <v>26</v>
      </c>
      <c r="I2859">
        <f t="shared" ref="I2859" si="2983">(2*I2854/I2856)+4*I2856</f>
        <v>-4.1430295802738764</v>
      </c>
      <c r="J2859">
        <f t="shared" ref="J2859" si="2984">(2*I2855/I2856)</f>
        <v>-6.7353278901201685</v>
      </c>
      <c r="K2859">
        <f t="shared" ref="K2859" si="2985">-(I2855^2+I2854^2)/I2856^2+4*I2854</f>
        <v>-42.160262624325497</v>
      </c>
      <c r="L2859" s="5"/>
    </row>
    <row r="2860" spans="8:15" x14ac:dyDescent="0.35">
      <c r="H2860" s="4"/>
      <c r="I2860">
        <f t="shared" ref="I2860" si="2986">2*I2854*I2855*I2856^3+4*I2856</f>
        <v>1187.4101983644657</v>
      </c>
      <c r="J2860">
        <f t="shared" ref="J2860" si="2987">I2854^2*I2856^3</f>
        <v>-459.86801905066505</v>
      </c>
      <c r="K2860">
        <f t="shared" ref="K2860" si="2988">3*I2854^2*I2855*I2856^2+4*I2854</f>
        <v>4621.9224596655295</v>
      </c>
      <c r="L2860" s="5"/>
    </row>
    <row r="2861" spans="8:15" x14ac:dyDescent="0.35">
      <c r="H2861" s="4"/>
      <c r="L2861" s="5"/>
    </row>
    <row r="2862" spans="8:15" x14ac:dyDescent="0.35">
      <c r="H2862" s="4" t="s">
        <v>6</v>
      </c>
      <c r="I2862">
        <f t="shared" ref="I2862" si="2989">(I2858*J2859*K2860+I2859*J2860*K2858+J2858*K2859*I2860)-(I2860*J2859*K2858+J2860*K2859*I2858+K2860*I2859*J2858)</f>
        <v>526414.62070310838</v>
      </c>
      <c r="J2862" t="str">
        <f t="shared" ref="J2862" si="2990">IF(I2862&lt;&gt;0,"Continuar", "Agregar otros valores")</f>
        <v>Continuar</v>
      </c>
      <c r="L2862" s="5"/>
    </row>
    <row r="2863" spans="8:15" x14ac:dyDescent="0.35">
      <c r="H2863" s="4"/>
      <c r="L2863" s="5"/>
    </row>
    <row r="2864" spans="8:15" x14ac:dyDescent="0.35">
      <c r="H2864" s="4"/>
      <c r="I2864" cm="1">
        <f t="array" ref="I2864:K2866">MINVERSE(I2858:K2860)</f>
        <v>-9.5966786858593264E-2</v>
      </c>
      <c r="J2864">
        <v>1.2363692239668139E-2</v>
      </c>
      <c r="K2864">
        <v>8.7190467637886151E-4</v>
      </c>
      <c r="L2864" s="5"/>
      <c r="M2864">
        <f t="shared" ref="M2864" si="2991">(J2859*K2860-J2860*K2859)/I2862</f>
        <v>-9.596678685859325E-2</v>
      </c>
      <c r="N2864">
        <f t="shared" ref="N2864" si="2992">(J2858*K2860-J2860*K2858)/I2862</f>
        <v>-1.2363692239668137E-2</v>
      </c>
      <c r="O2864">
        <f t="shared" ref="O2864" si="2993">(J2858*K2859-J2859*K2858)/I2862</f>
        <v>8.7190467637886151E-4</v>
      </c>
    </row>
    <row r="2865" spans="8:15" x14ac:dyDescent="0.35">
      <c r="H2865" s="4" t="s">
        <v>9</v>
      </c>
      <c r="I2865">
        <v>-5.87232252334349E-2</v>
      </c>
      <c r="J2865">
        <v>-8.3924536285770956E-2</v>
      </c>
      <c r="K2865">
        <v>-3.0102503265137386E-4</v>
      </c>
      <c r="L2865" s="5"/>
      <c r="M2865">
        <f t="shared" ref="M2865" si="2994">(I2859*K2860-K2859*I2860)/I2862</f>
        <v>5.8723225233434879E-2</v>
      </c>
      <c r="N2865">
        <f t="shared" ref="N2865" si="2995">(I2858*K2860-I2860*K2858)/I2862</f>
        <v>-8.3924536285770943E-2</v>
      </c>
      <c r="O2865">
        <f t="shared" ref="O2865" si="2996">(I2858*K2859-I2859*K2858)/I2862</f>
        <v>3.010250326513738E-4</v>
      </c>
    </row>
    <row r="2866" spans="8:15" x14ac:dyDescent="0.35">
      <c r="H2866" s="4"/>
      <c r="I2866">
        <v>1.8811870800205702E-2</v>
      </c>
      <c r="J2866">
        <v>-1.1526585521765763E-2</v>
      </c>
      <c r="K2866">
        <v>-3.7590481385218048E-5</v>
      </c>
      <c r="L2866" s="5"/>
      <c r="M2866">
        <f t="shared" ref="M2866" si="2997">(I2859*J2860-I2860*J2859)/I2862</f>
        <v>1.8811870800205698E-2</v>
      </c>
      <c r="N2866">
        <f t="shared" ref="N2866" si="2998">(I2858*J2860-I2860*J2858)/I2862</f>
        <v>1.1526585521765761E-2</v>
      </c>
      <c r="O2866">
        <f t="shared" ref="O2866" si="2999">(I2858*J2859-I2859*J2858)/I2862</f>
        <v>-3.7590481385218048E-5</v>
      </c>
    </row>
    <row r="2867" spans="8:15" x14ac:dyDescent="0.35">
      <c r="H2867" s="4"/>
      <c r="L2867" s="5"/>
    </row>
    <row r="2868" spans="8:15" x14ac:dyDescent="0.35">
      <c r="H2868" s="4" t="s">
        <v>312</v>
      </c>
      <c r="I2868">
        <f t="shared" ref="I2868" si="3000">LN(ABS(2*I2854*I2855^3))-I2855*(I2856^2)+33.9206</f>
        <v>0</v>
      </c>
      <c r="L2868" s="5"/>
    </row>
    <row r="2869" spans="8:15" x14ac:dyDescent="0.35">
      <c r="H2869" s="4" t="s">
        <v>313</v>
      </c>
      <c r="I2869">
        <f t="shared" ref="I2869" si="3001">(I2854^2+I2855^2)/I2856+4*I2854*I2856-85/6</f>
        <v>0</v>
      </c>
      <c r="L2869" s="5"/>
    </row>
    <row r="2870" spans="8:15" x14ac:dyDescent="0.35">
      <c r="H2870" s="4" t="s">
        <v>314</v>
      </c>
      <c r="I2870">
        <f t="shared" ref="I2870" si="3002">I2854^2*I2855*I2856^3+4*I2854*I2856+3552</f>
        <v>0</v>
      </c>
      <c r="L2870" s="5"/>
    </row>
    <row r="2871" spans="8:15" x14ac:dyDescent="0.35">
      <c r="H2871" s="4"/>
      <c r="L2871" s="5"/>
    </row>
    <row r="2872" spans="8:15" x14ac:dyDescent="0.35">
      <c r="H2872" s="4"/>
      <c r="I2872">
        <f t="shared" ref="I2872:I2874" si="3003">I2854</f>
        <v>-6.0300955159643808</v>
      </c>
      <c r="J2872" t="s">
        <v>16</v>
      </c>
      <c r="K2872" cm="1">
        <f t="array" ref="K2872:K2874">MMULT(I2864:K2866,I2868:I2870)</f>
        <v>0</v>
      </c>
      <c r="L2872" s="5"/>
      <c r="M2872">
        <f t="shared" ref="M2872" si="3004">I2864*I2868+J2864*I2869+K2864*I2870</f>
        <v>0</v>
      </c>
    </row>
    <row r="2873" spans="8:15" x14ac:dyDescent="0.35">
      <c r="H2873" s="4"/>
      <c r="I2873">
        <f t="shared" si="3003"/>
        <v>7.8461575132286265</v>
      </c>
      <c r="J2873" t="s">
        <v>16</v>
      </c>
      <c r="K2873">
        <v>0</v>
      </c>
      <c r="L2873" s="5"/>
      <c r="M2873">
        <f t="shared" ref="M2873" si="3005">I2865*I2868+J2865*I2869+K2865* I2870</f>
        <v>0</v>
      </c>
    </row>
    <row r="2874" spans="8:15" x14ac:dyDescent="0.35">
      <c r="H2874" s="4"/>
      <c r="I2874">
        <f t="shared" si="3003"/>
        <v>-2.3298516839062571</v>
      </c>
      <c r="J2874" t="s">
        <v>16</v>
      </c>
      <c r="K2874">
        <v>0</v>
      </c>
      <c r="L2874" s="5"/>
      <c r="M2874">
        <f t="shared" ref="M2874" si="3006">I2866*I2868+J2866*I2869+K2866*I2870</f>
        <v>0</v>
      </c>
    </row>
    <row r="2875" spans="8:15" x14ac:dyDescent="0.35">
      <c r="H2875" s="4"/>
      <c r="L2875" s="5"/>
    </row>
    <row r="2876" spans="8:15" x14ac:dyDescent="0.35">
      <c r="H2876" s="4" t="s">
        <v>99</v>
      </c>
      <c r="I2876">
        <f t="shared" ref="I2876:I2878" si="3007">I2872-K2872</f>
        <v>-6.0300955159643808</v>
      </c>
      <c r="L2876" s="5"/>
    </row>
    <row r="2877" spans="8:15" x14ac:dyDescent="0.35">
      <c r="H2877" s="4" t="s">
        <v>100</v>
      </c>
      <c r="I2877">
        <f t="shared" si="3007"/>
        <v>7.8461575132286265</v>
      </c>
      <c r="L2877" s="5"/>
    </row>
    <row r="2878" spans="8:15" x14ac:dyDescent="0.35">
      <c r="H2878" s="4" t="s">
        <v>101</v>
      </c>
      <c r="I2878">
        <f t="shared" si="3007"/>
        <v>-2.3298516839062571</v>
      </c>
      <c r="L2878" s="5"/>
    </row>
    <row r="2879" spans="8:15" x14ac:dyDescent="0.35">
      <c r="H2879" s="4"/>
      <c r="L2879" s="5"/>
    </row>
    <row r="2880" spans="8:15" x14ac:dyDescent="0.35">
      <c r="H2880" s="4" t="s">
        <v>22</v>
      </c>
      <c r="I2880">
        <f t="shared" ref="I2880:I2882" si="3008">ABS(I2876-I2854)</f>
        <v>0</v>
      </c>
      <c r="L2880" s="5"/>
    </row>
    <row r="2881" spans="8:15" x14ac:dyDescent="0.35">
      <c r="H2881" s="4" t="s">
        <v>24</v>
      </c>
      <c r="I2881">
        <f t="shared" si="3008"/>
        <v>0</v>
      </c>
      <c r="L2881" s="5"/>
    </row>
    <row r="2882" spans="8:15" x14ac:dyDescent="0.35">
      <c r="H2882" s="7" t="s">
        <v>103</v>
      </c>
      <c r="I2882">
        <f t="shared" si="3008"/>
        <v>0</v>
      </c>
      <c r="J2882" s="8" t="s">
        <v>25</v>
      </c>
      <c r="K2882" s="8"/>
      <c r="L2882" s="9">
        <f t="shared" ref="L2882" si="3009">MAX(I2880:I2882)</f>
        <v>0</v>
      </c>
      <c r="M2882" t="str">
        <f t="shared" ref="M2882" si="3010">IF(L2882&gt;$G$6, "Continúa iterando","Listo. Aquí está la solución")</f>
        <v>Listo. Aquí está la solución</v>
      </c>
    </row>
    <row r="2884" spans="8:15" x14ac:dyDescent="0.35">
      <c r="H2884" s="1"/>
      <c r="I2884" s="2" t="s">
        <v>0</v>
      </c>
      <c r="J2884" s="2">
        <f t="shared" ref="J2884" si="3011">J2853+1</f>
        <v>94</v>
      </c>
      <c r="K2884" s="2"/>
      <c r="L2884" s="3"/>
    </row>
    <row r="2885" spans="8:15" x14ac:dyDescent="0.35">
      <c r="H2885" s="4" t="s">
        <v>1</v>
      </c>
      <c r="I2885">
        <f t="shared" ref="I2885:I2887" si="3012">I2876</f>
        <v>-6.0300955159643808</v>
      </c>
      <c r="L2885" s="5"/>
    </row>
    <row r="2886" spans="8:15" x14ac:dyDescent="0.35">
      <c r="H2886" s="4" t="s">
        <v>93</v>
      </c>
      <c r="I2886">
        <f t="shared" si="3012"/>
        <v>7.8461575132286265</v>
      </c>
      <c r="L2886" s="5"/>
    </row>
    <row r="2887" spans="8:15" x14ac:dyDescent="0.35">
      <c r="H2887" s="4" t="s">
        <v>2</v>
      </c>
      <c r="I2887">
        <f t="shared" si="3012"/>
        <v>-2.3298516839062571</v>
      </c>
      <c r="L2887" s="5"/>
    </row>
    <row r="2888" spans="8:15" x14ac:dyDescent="0.35">
      <c r="H2888" s="4"/>
      <c r="L2888" s="5"/>
    </row>
    <row r="2889" spans="8:15" x14ac:dyDescent="0.35">
      <c r="H2889" s="4"/>
      <c r="I2889">
        <f t="shared" ref="I2889" si="3013">1/I2885</f>
        <v>-0.16583485242523097</v>
      </c>
      <c r="J2889">
        <f t="shared" ref="J2889" si="3014">3/I2886-I2887^2</f>
        <v>-5.0458561065254317</v>
      </c>
      <c r="K2889">
        <f t="shared" ref="K2889" si="3015">-2*I2886*I2887</f>
        <v>36.56076658877889</v>
      </c>
      <c r="L2889" s="5"/>
    </row>
    <row r="2890" spans="8:15" x14ac:dyDescent="0.35">
      <c r="H2890" s="4" t="s">
        <v>26</v>
      </c>
      <c r="I2890">
        <f t="shared" ref="I2890" si="3016">(2*I2885/I2887)+4*I2887</f>
        <v>-4.1430295802738764</v>
      </c>
      <c r="J2890">
        <f t="shared" ref="J2890" si="3017">(2*I2886/I2887)</f>
        <v>-6.7353278901201685</v>
      </c>
      <c r="K2890">
        <f t="shared" ref="K2890" si="3018">-(I2886^2+I2885^2)/I2887^2+4*I2885</f>
        <v>-42.160262624325497</v>
      </c>
      <c r="L2890" s="5"/>
    </row>
    <row r="2891" spans="8:15" x14ac:dyDescent="0.35">
      <c r="H2891" s="4"/>
      <c r="I2891">
        <f t="shared" ref="I2891" si="3019">2*I2885*I2886*I2887^3+4*I2887</f>
        <v>1187.4101983644657</v>
      </c>
      <c r="J2891">
        <f t="shared" ref="J2891" si="3020">I2885^2*I2887^3</f>
        <v>-459.86801905066505</v>
      </c>
      <c r="K2891">
        <f t="shared" ref="K2891" si="3021">3*I2885^2*I2886*I2887^2+4*I2885</f>
        <v>4621.9224596655295</v>
      </c>
      <c r="L2891" s="5"/>
    </row>
    <row r="2892" spans="8:15" x14ac:dyDescent="0.35">
      <c r="H2892" s="4"/>
      <c r="L2892" s="5"/>
    </row>
    <row r="2893" spans="8:15" x14ac:dyDescent="0.35">
      <c r="H2893" s="4" t="s">
        <v>6</v>
      </c>
      <c r="I2893">
        <f t="shared" ref="I2893" si="3022">(I2889*J2890*K2891+I2890*J2891*K2889+J2889*K2890*I2891)-(I2891*J2890*K2889+J2891*K2890*I2889+K2891*I2890*J2889)</f>
        <v>526414.62070310838</v>
      </c>
      <c r="J2893" t="str">
        <f t="shared" ref="J2893" si="3023">IF(I2893&lt;&gt;0,"Continuar", "Agregar otros valores")</f>
        <v>Continuar</v>
      </c>
      <c r="L2893" s="5"/>
    </row>
    <row r="2894" spans="8:15" x14ac:dyDescent="0.35">
      <c r="H2894" s="4"/>
      <c r="L2894" s="5"/>
    </row>
    <row r="2895" spans="8:15" x14ac:dyDescent="0.35">
      <c r="H2895" s="4"/>
      <c r="I2895" cm="1">
        <f t="array" ref="I2895:K2897">MINVERSE(I2889:K2891)</f>
        <v>-9.5966786858593264E-2</v>
      </c>
      <c r="J2895">
        <v>1.2363692239668139E-2</v>
      </c>
      <c r="K2895">
        <v>8.7190467637886151E-4</v>
      </c>
      <c r="L2895" s="5"/>
      <c r="M2895">
        <f t="shared" ref="M2895" si="3024">(J2890*K2891-J2891*K2890)/I2893</f>
        <v>-9.596678685859325E-2</v>
      </c>
      <c r="N2895">
        <f t="shared" ref="N2895" si="3025">(J2889*K2891-J2891*K2889)/I2893</f>
        <v>-1.2363692239668137E-2</v>
      </c>
      <c r="O2895">
        <f t="shared" ref="O2895" si="3026">(J2889*K2890-J2890*K2889)/I2893</f>
        <v>8.7190467637886151E-4</v>
      </c>
    </row>
    <row r="2896" spans="8:15" x14ac:dyDescent="0.35">
      <c r="H2896" s="4" t="s">
        <v>9</v>
      </c>
      <c r="I2896">
        <v>-5.87232252334349E-2</v>
      </c>
      <c r="J2896">
        <v>-8.3924536285770956E-2</v>
      </c>
      <c r="K2896">
        <v>-3.0102503265137386E-4</v>
      </c>
      <c r="L2896" s="5"/>
      <c r="M2896">
        <f t="shared" ref="M2896" si="3027">(I2890*K2891-K2890*I2891)/I2893</f>
        <v>5.8723225233434879E-2</v>
      </c>
      <c r="N2896">
        <f t="shared" ref="N2896" si="3028">(I2889*K2891-I2891*K2889)/I2893</f>
        <v>-8.3924536285770943E-2</v>
      </c>
      <c r="O2896">
        <f t="shared" ref="O2896" si="3029">(I2889*K2890-I2890*K2889)/I2893</f>
        <v>3.010250326513738E-4</v>
      </c>
    </row>
    <row r="2897" spans="8:15" x14ac:dyDescent="0.35">
      <c r="H2897" s="4"/>
      <c r="I2897">
        <v>1.8811870800205702E-2</v>
      </c>
      <c r="J2897">
        <v>-1.1526585521765763E-2</v>
      </c>
      <c r="K2897">
        <v>-3.7590481385218048E-5</v>
      </c>
      <c r="L2897" s="5"/>
      <c r="M2897">
        <f t="shared" ref="M2897" si="3030">(I2890*J2891-I2891*J2890)/I2893</f>
        <v>1.8811870800205698E-2</v>
      </c>
      <c r="N2897">
        <f t="shared" ref="N2897" si="3031">(I2889*J2891-I2891*J2889)/I2893</f>
        <v>1.1526585521765761E-2</v>
      </c>
      <c r="O2897">
        <f t="shared" ref="O2897" si="3032">(I2889*J2890-I2890*J2889)/I2893</f>
        <v>-3.7590481385218048E-5</v>
      </c>
    </row>
    <row r="2898" spans="8:15" x14ac:dyDescent="0.35">
      <c r="H2898" s="4"/>
      <c r="L2898" s="5"/>
    </row>
    <row r="2899" spans="8:15" x14ac:dyDescent="0.35">
      <c r="H2899" s="4" t="s">
        <v>315</v>
      </c>
      <c r="I2899">
        <f t="shared" ref="I2899" si="3033">LN(ABS(2*I2885*I2886^3))-I2886*(I2887^2)+33.9206</f>
        <v>0</v>
      </c>
      <c r="L2899" s="5"/>
    </row>
    <row r="2900" spans="8:15" x14ac:dyDescent="0.35">
      <c r="H2900" s="4" t="s">
        <v>316</v>
      </c>
      <c r="I2900">
        <f t="shared" ref="I2900" si="3034">(I2885^2+I2886^2)/I2887+4*I2885*I2887-85/6</f>
        <v>0</v>
      </c>
      <c r="L2900" s="5"/>
    </row>
    <row r="2901" spans="8:15" x14ac:dyDescent="0.35">
      <c r="H2901" s="4" t="s">
        <v>317</v>
      </c>
      <c r="I2901">
        <f t="shared" ref="I2901" si="3035">I2885^2*I2886*I2887^3+4*I2885*I2887+3552</f>
        <v>0</v>
      </c>
      <c r="L2901" s="5"/>
    </row>
    <row r="2902" spans="8:15" x14ac:dyDescent="0.35">
      <c r="H2902" s="4"/>
      <c r="L2902" s="5"/>
    </row>
    <row r="2903" spans="8:15" x14ac:dyDescent="0.35">
      <c r="H2903" s="4"/>
      <c r="I2903">
        <f t="shared" ref="I2903:I2905" si="3036">I2885</f>
        <v>-6.0300955159643808</v>
      </c>
      <c r="J2903" t="s">
        <v>16</v>
      </c>
      <c r="K2903" cm="1">
        <f t="array" ref="K2903:K2905">MMULT(I2895:K2897,I2899:I2901)</f>
        <v>0</v>
      </c>
      <c r="L2903" s="5"/>
      <c r="M2903">
        <f t="shared" ref="M2903" si="3037">I2895*I2899+J2895*I2900+K2895*I2901</f>
        <v>0</v>
      </c>
    </row>
    <row r="2904" spans="8:15" x14ac:dyDescent="0.35">
      <c r="H2904" s="4"/>
      <c r="I2904">
        <f t="shared" si="3036"/>
        <v>7.8461575132286265</v>
      </c>
      <c r="J2904" t="s">
        <v>16</v>
      </c>
      <c r="K2904">
        <v>0</v>
      </c>
      <c r="L2904" s="5"/>
      <c r="M2904">
        <f t="shared" ref="M2904" si="3038">I2896*I2899+J2896*I2900+K2896* I2901</f>
        <v>0</v>
      </c>
    </row>
    <row r="2905" spans="8:15" x14ac:dyDescent="0.35">
      <c r="H2905" s="4"/>
      <c r="I2905">
        <f t="shared" si="3036"/>
        <v>-2.3298516839062571</v>
      </c>
      <c r="J2905" t="s">
        <v>16</v>
      </c>
      <c r="K2905">
        <v>0</v>
      </c>
      <c r="L2905" s="5"/>
      <c r="M2905">
        <f t="shared" ref="M2905" si="3039">I2897*I2899+J2897*I2900+K2897*I2901</f>
        <v>0</v>
      </c>
    </row>
    <row r="2906" spans="8:15" x14ac:dyDescent="0.35">
      <c r="H2906" s="4"/>
      <c r="L2906" s="5"/>
    </row>
    <row r="2907" spans="8:15" x14ac:dyDescent="0.35">
      <c r="H2907" s="4" t="s">
        <v>99</v>
      </c>
      <c r="I2907">
        <f t="shared" ref="I2907:I2909" si="3040">I2903-K2903</f>
        <v>-6.0300955159643808</v>
      </c>
      <c r="L2907" s="5"/>
    </row>
    <row r="2908" spans="8:15" x14ac:dyDescent="0.35">
      <c r="H2908" s="4" t="s">
        <v>100</v>
      </c>
      <c r="I2908">
        <f t="shared" si="3040"/>
        <v>7.8461575132286265</v>
      </c>
      <c r="L2908" s="5"/>
    </row>
    <row r="2909" spans="8:15" x14ac:dyDescent="0.35">
      <c r="H2909" s="4" t="s">
        <v>101</v>
      </c>
      <c r="I2909">
        <f t="shared" si="3040"/>
        <v>-2.3298516839062571</v>
      </c>
      <c r="L2909" s="5"/>
    </row>
    <row r="2910" spans="8:15" x14ac:dyDescent="0.35">
      <c r="H2910" s="4"/>
      <c r="L2910" s="5"/>
    </row>
    <row r="2911" spans="8:15" x14ac:dyDescent="0.35">
      <c r="H2911" s="4" t="s">
        <v>22</v>
      </c>
      <c r="I2911">
        <f t="shared" ref="I2911:I2913" si="3041">ABS(I2907-I2885)</f>
        <v>0</v>
      </c>
      <c r="L2911" s="5"/>
    </row>
    <row r="2912" spans="8:15" x14ac:dyDescent="0.35">
      <c r="H2912" s="4" t="s">
        <v>24</v>
      </c>
      <c r="I2912">
        <f t="shared" si="3041"/>
        <v>0</v>
      </c>
      <c r="L2912" s="5"/>
    </row>
    <row r="2913" spans="8:15" x14ac:dyDescent="0.35">
      <c r="H2913" s="7" t="s">
        <v>103</v>
      </c>
      <c r="I2913">
        <f t="shared" si="3041"/>
        <v>0</v>
      </c>
      <c r="J2913" s="8" t="s">
        <v>25</v>
      </c>
      <c r="K2913" s="8"/>
      <c r="L2913" s="9">
        <f t="shared" ref="L2913" si="3042">MAX(I2911:I2913)</f>
        <v>0</v>
      </c>
      <c r="M2913" t="str">
        <f t="shared" ref="M2913" si="3043">IF(L2913&gt;$G$6, "Continúa iterando","Listo. Aquí está la solución")</f>
        <v>Listo. Aquí está la solución</v>
      </c>
    </row>
    <row r="2915" spans="8:15" x14ac:dyDescent="0.35">
      <c r="H2915" s="1"/>
      <c r="I2915" s="2" t="s">
        <v>0</v>
      </c>
      <c r="J2915" s="2">
        <f t="shared" ref="J2915" si="3044">J2884+1</f>
        <v>95</v>
      </c>
      <c r="K2915" s="2"/>
      <c r="L2915" s="3"/>
    </row>
    <row r="2916" spans="8:15" x14ac:dyDescent="0.35">
      <c r="H2916" s="4" t="s">
        <v>1</v>
      </c>
      <c r="I2916">
        <f t="shared" ref="I2916:I2918" si="3045">I2907</f>
        <v>-6.0300955159643808</v>
      </c>
      <c r="L2916" s="5"/>
    </row>
    <row r="2917" spans="8:15" x14ac:dyDescent="0.35">
      <c r="H2917" s="4" t="s">
        <v>93</v>
      </c>
      <c r="I2917">
        <f t="shared" si="3045"/>
        <v>7.8461575132286265</v>
      </c>
      <c r="L2917" s="5"/>
    </row>
    <row r="2918" spans="8:15" x14ac:dyDescent="0.35">
      <c r="H2918" s="4" t="s">
        <v>2</v>
      </c>
      <c r="I2918">
        <f t="shared" si="3045"/>
        <v>-2.3298516839062571</v>
      </c>
      <c r="L2918" s="5"/>
    </row>
    <row r="2919" spans="8:15" x14ac:dyDescent="0.35">
      <c r="H2919" s="4"/>
      <c r="L2919" s="5"/>
    </row>
    <row r="2920" spans="8:15" x14ac:dyDescent="0.35">
      <c r="H2920" s="4"/>
      <c r="I2920">
        <f t="shared" ref="I2920" si="3046">1/I2916</f>
        <v>-0.16583485242523097</v>
      </c>
      <c r="J2920">
        <f t="shared" ref="J2920" si="3047">3/I2917-I2918^2</f>
        <v>-5.0458561065254317</v>
      </c>
      <c r="K2920">
        <f t="shared" ref="K2920" si="3048">-2*I2917*I2918</f>
        <v>36.56076658877889</v>
      </c>
      <c r="L2920" s="5"/>
    </row>
    <row r="2921" spans="8:15" x14ac:dyDescent="0.35">
      <c r="H2921" s="4" t="s">
        <v>26</v>
      </c>
      <c r="I2921">
        <f t="shared" ref="I2921" si="3049">(2*I2916/I2918)+4*I2918</f>
        <v>-4.1430295802738764</v>
      </c>
      <c r="J2921">
        <f t="shared" ref="J2921" si="3050">(2*I2917/I2918)</f>
        <v>-6.7353278901201685</v>
      </c>
      <c r="K2921">
        <f t="shared" ref="K2921" si="3051">-(I2917^2+I2916^2)/I2918^2+4*I2916</f>
        <v>-42.160262624325497</v>
      </c>
      <c r="L2921" s="5"/>
    </row>
    <row r="2922" spans="8:15" x14ac:dyDescent="0.35">
      <c r="H2922" s="4"/>
      <c r="I2922">
        <f t="shared" ref="I2922" si="3052">2*I2916*I2917*I2918^3+4*I2918</f>
        <v>1187.4101983644657</v>
      </c>
      <c r="J2922">
        <f t="shared" ref="J2922" si="3053">I2916^2*I2918^3</f>
        <v>-459.86801905066505</v>
      </c>
      <c r="K2922">
        <f t="shared" ref="K2922" si="3054">3*I2916^2*I2917*I2918^2+4*I2916</f>
        <v>4621.9224596655295</v>
      </c>
      <c r="L2922" s="5"/>
    </row>
    <row r="2923" spans="8:15" x14ac:dyDescent="0.35">
      <c r="H2923" s="4"/>
      <c r="L2923" s="5"/>
    </row>
    <row r="2924" spans="8:15" x14ac:dyDescent="0.35">
      <c r="H2924" s="4" t="s">
        <v>6</v>
      </c>
      <c r="I2924">
        <f t="shared" ref="I2924" si="3055">(I2920*J2921*K2922+I2921*J2922*K2920+J2920*K2921*I2922)-(I2922*J2921*K2920+J2922*K2921*I2920+K2922*I2921*J2920)</f>
        <v>526414.62070310838</v>
      </c>
      <c r="J2924" t="str">
        <f t="shared" ref="J2924" si="3056">IF(I2924&lt;&gt;0,"Continuar", "Agregar otros valores")</f>
        <v>Continuar</v>
      </c>
      <c r="L2924" s="5"/>
    </row>
    <row r="2925" spans="8:15" x14ac:dyDescent="0.35">
      <c r="H2925" s="4"/>
      <c r="L2925" s="5"/>
    </row>
    <row r="2926" spans="8:15" x14ac:dyDescent="0.35">
      <c r="H2926" s="4"/>
      <c r="I2926" cm="1">
        <f t="array" ref="I2926:K2928">MINVERSE(I2920:K2922)</f>
        <v>-9.5966786858593264E-2</v>
      </c>
      <c r="J2926">
        <v>1.2363692239668139E-2</v>
      </c>
      <c r="K2926">
        <v>8.7190467637886151E-4</v>
      </c>
      <c r="L2926" s="5"/>
      <c r="M2926">
        <f t="shared" ref="M2926" si="3057">(J2921*K2922-J2922*K2921)/I2924</f>
        <v>-9.596678685859325E-2</v>
      </c>
      <c r="N2926">
        <f t="shared" ref="N2926" si="3058">(J2920*K2922-J2922*K2920)/I2924</f>
        <v>-1.2363692239668137E-2</v>
      </c>
      <c r="O2926">
        <f t="shared" ref="O2926" si="3059">(J2920*K2921-J2921*K2920)/I2924</f>
        <v>8.7190467637886151E-4</v>
      </c>
    </row>
    <row r="2927" spans="8:15" x14ac:dyDescent="0.35">
      <c r="H2927" s="4" t="s">
        <v>9</v>
      </c>
      <c r="I2927">
        <v>-5.87232252334349E-2</v>
      </c>
      <c r="J2927">
        <v>-8.3924536285770956E-2</v>
      </c>
      <c r="K2927">
        <v>-3.0102503265137386E-4</v>
      </c>
      <c r="L2927" s="5"/>
      <c r="M2927">
        <f t="shared" ref="M2927" si="3060">(I2921*K2922-K2921*I2922)/I2924</f>
        <v>5.8723225233434879E-2</v>
      </c>
      <c r="N2927">
        <f t="shared" ref="N2927" si="3061">(I2920*K2922-I2922*K2920)/I2924</f>
        <v>-8.3924536285770943E-2</v>
      </c>
      <c r="O2927">
        <f t="shared" ref="O2927" si="3062">(I2920*K2921-I2921*K2920)/I2924</f>
        <v>3.010250326513738E-4</v>
      </c>
    </row>
    <row r="2928" spans="8:15" x14ac:dyDescent="0.35">
      <c r="H2928" s="4"/>
      <c r="I2928">
        <v>1.8811870800205702E-2</v>
      </c>
      <c r="J2928">
        <v>-1.1526585521765763E-2</v>
      </c>
      <c r="K2928">
        <v>-3.7590481385218048E-5</v>
      </c>
      <c r="L2928" s="5"/>
      <c r="M2928">
        <f t="shared" ref="M2928" si="3063">(I2921*J2922-I2922*J2921)/I2924</f>
        <v>1.8811870800205698E-2</v>
      </c>
      <c r="N2928">
        <f t="shared" ref="N2928" si="3064">(I2920*J2922-I2922*J2920)/I2924</f>
        <v>1.1526585521765761E-2</v>
      </c>
      <c r="O2928">
        <f t="shared" ref="O2928" si="3065">(I2920*J2921-I2921*J2920)/I2924</f>
        <v>-3.7590481385218048E-5</v>
      </c>
    </row>
    <row r="2929" spans="8:13" x14ac:dyDescent="0.35">
      <c r="H2929" s="4"/>
      <c r="L2929" s="5"/>
    </row>
    <row r="2930" spans="8:13" x14ac:dyDescent="0.35">
      <c r="H2930" s="4" t="s">
        <v>318</v>
      </c>
      <c r="I2930">
        <f t="shared" ref="I2930" si="3066">LN(ABS(2*I2916*I2917^3))-I2917*(I2918^2)+33.9206</f>
        <v>0</v>
      </c>
      <c r="L2930" s="5"/>
    </row>
    <row r="2931" spans="8:13" x14ac:dyDescent="0.35">
      <c r="H2931" s="4" t="s">
        <v>319</v>
      </c>
      <c r="I2931">
        <f t="shared" ref="I2931" si="3067">(I2916^2+I2917^2)/I2918+4*I2916*I2918-85/6</f>
        <v>0</v>
      </c>
      <c r="L2931" s="5"/>
    </row>
    <row r="2932" spans="8:13" x14ac:dyDescent="0.35">
      <c r="H2932" s="4" t="s">
        <v>320</v>
      </c>
      <c r="I2932">
        <f t="shared" ref="I2932" si="3068">I2916^2*I2917*I2918^3+4*I2916*I2918+3552</f>
        <v>0</v>
      </c>
      <c r="L2932" s="5"/>
    </row>
    <row r="2933" spans="8:13" x14ac:dyDescent="0.35">
      <c r="H2933" s="4"/>
      <c r="L2933" s="5"/>
    </row>
    <row r="2934" spans="8:13" x14ac:dyDescent="0.35">
      <c r="H2934" s="4"/>
      <c r="I2934">
        <f t="shared" ref="I2934:I2936" si="3069">I2916</f>
        <v>-6.0300955159643808</v>
      </c>
      <c r="J2934" t="s">
        <v>16</v>
      </c>
      <c r="K2934" cm="1">
        <f t="array" ref="K2934:K2936">MMULT(I2926:K2928,I2930:I2932)</f>
        <v>0</v>
      </c>
      <c r="L2934" s="5"/>
      <c r="M2934">
        <f t="shared" ref="M2934" si="3070">I2926*I2930+J2926*I2931+K2926*I2932</f>
        <v>0</v>
      </c>
    </row>
    <row r="2935" spans="8:13" x14ac:dyDescent="0.35">
      <c r="H2935" s="4"/>
      <c r="I2935">
        <f t="shared" si="3069"/>
        <v>7.8461575132286265</v>
      </c>
      <c r="J2935" t="s">
        <v>16</v>
      </c>
      <c r="K2935">
        <v>0</v>
      </c>
      <c r="L2935" s="5"/>
      <c r="M2935">
        <f t="shared" ref="M2935" si="3071">I2927*I2930+J2927*I2931+K2927* I2932</f>
        <v>0</v>
      </c>
    </row>
    <row r="2936" spans="8:13" x14ac:dyDescent="0.35">
      <c r="H2936" s="4"/>
      <c r="I2936">
        <f t="shared" si="3069"/>
        <v>-2.3298516839062571</v>
      </c>
      <c r="J2936" t="s">
        <v>16</v>
      </c>
      <c r="K2936">
        <v>0</v>
      </c>
      <c r="L2936" s="5"/>
      <c r="M2936">
        <f t="shared" ref="M2936" si="3072">I2928*I2930+J2928*I2931+K2928*I2932</f>
        <v>0</v>
      </c>
    </row>
    <row r="2937" spans="8:13" x14ac:dyDescent="0.35">
      <c r="H2937" s="4"/>
      <c r="L2937" s="5"/>
    </row>
    <row r="2938" spans="8:13" x14ac:dyDescent="0.35">
      <c r="H2938" s="4" t="s">
        <v>99</v>
      </c>
      <c r="I2938">
        <f t="shared" ref="I2938:I2940" si="3073">I2934-K2934</f>
        <v>-6.0300955159643808</v>
      </c>
      <c r="L2938" s="5"/>
    </row>
    <row r="2939" spans="8:13" x14ac:dyDescent="0.35">
      <c r="H2939" s="4" t="s">
        <v>100</v>
      </c>
      <c r="I2939">
        <f t="shared" si="3073"/>
        <v>7.8461575132286265</v>
      </c>
      <c r="L2939" s="5"/>
    </row>
    <row r="2940" spans="8:13" x14ac:dyDescent="0.35">
      <c r="H2940" s="4" t="s">
        <v>101</v>
      </c>
      <c r="I2940">
        <f t="shared" si="3073"/>
        <v>-2.3298516839062571</v>
      </c>
      <c r="L2940" s="5"/>
    </row>
    <row r="2941" spans="8:13" x14ac:dyDescent="0.35">
      <c r="H2941" s="4"/>
      <c r="L2941" s="5"/>
    </row>
    <row r="2942" spans="8:13" x14ac:dyDescent="0.35">
      <c r="H2942" s="4" t="s">
        <v>22</v>
      </c>
      <c r="I2942">
        <f t="shared" ref="I2942:I2944" si="3074">ABS(I2938-I2916)</f>
        <v>0</v>
      </c>
      <c r="L2942" s="5"/>
    </row>
    <row r="2943" spans="8:13" x14ac:dyDescent="0.35">
      <c r="H2943" s="4" t="s">
        <v>24</v>
      </c>
      <c r="I2943">
        <f t="shared" si="3074"/>
        <v>0</v>
      </c>
      <c r="L2943" s="5"/>
    </row>
    <row r="2944" spans="8:13" x14ac:dyDescent="0.35">
      <c r="H2944" s="7" t="s">
        <v>103</v>
      </c>
      <c r="I2944">
        <f t="shared" si="3074"/>
        <v>0</v>
      </c>
      <c r="J2944" s="8" t="s">
        <v>25</v>
      </c>
      <c r="K2944" s="8"/>
      <c r="L2944" s="9">
        <f t="shared" ref="L2944" si="3075">MAX(I2942:I2944)</f>
        <v>0</v>
      </c>
      <c r="M2944" t="str">
        <f t="shared" ref="M2944" si="3076">IF(L2944&gt;$G$6, "Continúa iterando","Listo. Aquí está la solución")</f>
        <v>Listo. Aquí está la solución</v>
      </c>
    </row>
    <row r="2946" spans="8:15" x14ac:dyDescent="0.35">
      <c r="H2946" s="1"/>
      <c r="I2946" s="2" t="s">
        <v>0</v>
      </c>
      <c r="J2946" s="2">
        <f t="shared" ref="J2946" si="3077">J2915+1</f>
        <v>96</v>
      </c>
      <c r="K2946" s="2"/>
      <c r="L2946" s="3"/>
    </row>
    <row r="2947" spans="8:15" x14ac:dyDescent="0.35">
      <c r="H2947" s="4" t="s">
        <v>1</v>
      </c>
      <c r="I2947">
        <f t="shared" ref="I2947:I2949" si="3078">I2938</f>
        <v>-6.0300955159643808</v>
      </c>
      <c r="L2947" s="5"/>
    </row>
    <row r="2948" spans="8:15" x14ac:dyDescent="0.35">
      <c r="H2948" s="4" t="s">
        <v>93</v>
      </c>
      <c r="I2948">
        <f t="shared" si="3078"/>
        <v>7.8461575132286265</v>
      </c>
      <c r="L2948" s="5"/>
    </row>
    <row r="2949" spans="8:15" x14ac:dyDescent="0.35">
      <c r="H2949" s="4" t="s">
        <v>2</v>
      </c>
      <c r="I2949">
        <f t="shared" si="3078"/>
        <v>-2.3298516839062571</v>
      </c>
      <c r="L2949" s="5"/>
    </row>
    <row r="2950" spans="8:15" x14ac:dyDescent="0.35">
      <c r="H2950" s="4"/>
      <c r="L2950" s="5"/>
    </row>
    <row r="2951" spans="8:15" x14ac:dyDescent="0.35">
      <c r="H2951" s="4"/>
      <c r="I2951">
        <f t="shared" ref="I2951" si="3079">1/I2947</f>
        <v>-0.16583485242523097</v>
      </c>
      <c r="J2951">
        <f t="shared" ref="J2951" si="3080">3/I2948-I2949^2</f>
        <v>-5.0458561065254317</v>
      </c>
      <c r="K2951">
        <f t="shared" ref="K2951" si="3081">-2*I2948*I2949</f>
        <v>36.56076658877889</v>
      </c>
      <c r="L2951" s="5"/>
    </row>
    <row r="2952" spans="8:15" x14ac:dyDescent="0.35">
      <c r="H2952" s="4" t="s">
        <v>26</v>
      </c>
      <c r="I2952">
        <f t="shared" ref="I2952" si="3082">(2*I2947/I2949)+4*I2949</f>
        <v>-4.1430295802738764</v>
      </c>
      <c r="J2952">
        <f t="shared" ref="J2952" si="3083">(2*I2948/I2949)</f>
        <v>-6.7353278901201685</v>
      </c>
      <c r="K2952">
        <f t="shared" ref="K2952" si="3084">-(I2948^2+I2947^2)/I2949^2+4*I2947</f>
        <v>-42.160262624325497</v>
      </c>
      <c r="L2952" s="5"/>
    </row>
    <row r="2953" spans="8:15" x14ac:dyDescent="0.35">
      <c r="H2953" s="4"/>
      <c r="I2953">
        <f t="shared" ref="I2953" si="3085">2*I2947*I2948*I2949^3+4*I2949</f>
        <v>1187.4101983644657</v>
      </c>
      <c r="J2953">
        <f t="shared" ref="J2953" si="3086">I2947^2*I2949^3</f>
        <v>-459.86801905066505</v>
      </c>
      <c r="K2953">
        <f t="shared" ref="K2953" si="3087">3*I2947^2*I2948*I2949^2+4*I2947</f>
        <v>4621.9224596655295</v>
      </c>
      <c r="L2953" s="5"/>
    </row>
    <row r="2954" spans="8:15" x14ac:dyDescent="0.35">
      <c r="H2954" s="4"/>
      <c r="L2954" s="5"/>
    </row>
    <row r="2955" spans="8:15" x14ac:dyDescent="0.35">
      <c r="H2955" s="4" t="s">
        <v>6</v>
      </c>
      <c r="I2955">
        <f t="shared" ref="I2955" si="3088">(I2951*J2952*K2953+I2952*J2953*K2951+J2951*K2952*I2953)-(I2953*J2952*K2951+J2953*K2952*I2951+K2953*I2952*J2951)</f>
        <v>526414.62070310838</v>
      </c>
      <c r="J2955" t="str">
        <f t="shared" ref="J2955" si="3089">IF(I2955&lt;&gt;0,"Continuar", "Agregar otros valores")</f>
        <v>Continuar</v>
      </c>
      <c r="L2955" s="5"/>
    </row>
    <row r="2956" spans="8:15" x14ac:dyDescent="0.35">
      <c r="H2956" s="4"/>
      <c r="L2956" s="5"/>
    </row>
    <row r="2957" spans="8:15" x14ac:dyDescent="0.35">
      <c r="H2957" s="4"/>
      <c r="I2957" cm="1">
        <f t="array" ref="I2957:K2959">MINVERSE(I2951:K2953)</f>
        <v>-9.5966786858593264E-2</v>
      </c>
      <c r="J2957">
        <v>1.2363692239668139E-2</v>
      </c>
      <c r="K2957">
        <v>8.7190467637886151E-4</v>
      </c>
      <c r="L2957" s="5"/>
      <c r="M2957">
        <f t="shared" ref="M2957" si="3090">(J2952*K2953-J2953*K2952)/I2955</f>
        <v>-9.596678685859325E-2</v>
      </c>
      <c r="N2957">
        <f t="shared" ref="N2957" si="3091">(J2951*K2953-J2953*K2951)/I2955</f>
        <v>-1.2363692239668137E-2</v>
      </c>
      <c r="O2957">
        <f t="shared" ref="O2957" si="3092">(J2951*K2952-J2952*K2951)/I2955</f>
        <v>8.7190467637886151E-4</v>
      </c>
    </row>
    <row r="2958" spans="8:15" x14ac:dyDescent="0.35">
      <c r="H2958" s="4" t="s">
        <v>9</v>
      </c>
      <c r="I2958">
        <v>-5.87232252334349E-2</v>
      </c>
      <c r="J2958">
        <v>-8.3924536285770956E-2</v>
      </c>
      <c r="K2958">
        <v>-3.0102503265137386E-4</v>
      </c>
      <c r="L2958" s="5"/>
      <c r="M2958">
        <f t="shared" ref="M2958" si="3093">(I2952*K2953-K2952*I2953)/I2955</f>
        <v>5.8723225233434879E-2</v>
      </c>
      <c r="N2958">
        <f t="shared" ref="N2958" si="3094">(I2951*K2953-I2953*K2951)/I2955</f>
        <v>-8.3924536285770943E-2</v>
      </c>
      <c r="O2958">
        <f t="shared" ref="O2958" si="3095">(I2951*K2952-I2952*K2951)/I2955</f>
        <v>3.010250326513738E-4</v>
      </c>
    </row>
    <row r="2959" spans="8:15" x14ac:dyDescent="0.35">
      <c r="H2959" s="4"/>
      <c r="I2959">
        <v>1.8811870800205702E-2</v>
      </c>
      <c r="J2959">
        <v>-1.1526585521765763E-2</v>
      </c>
      <c r="K2959">
        <v>-3.7590481385218048E-5</v>
      </c>
      <c r="L2959" s="5"/>
      <c r="M2959">
        <f t="shared" ref="M2959" si="3096">(I2952*J2953-I2953*J2952)/I2955</f>
        <v>1.8811870800205698E-2</v>
      </c>
      <c r="N2959">
        <f t="shared" ref="N2959" si="3097">(I2951*J2953-I2953*J2951)/I2955</f>
        <v>1.1526585521765761E-2</v>
      </c>
      <c r="O2959">
        <f t="shared" ref="O2959" si="3098">(I2951*J2952-I2952*J2951)/I2955</f>
        <v>-3.7590481385218048E-5</v>
      </c>
    </row>
    <row r="2960" spans="8:15" x14ac:dyDescent="0.35">
      <c r="H2960" s="4"/>
      <c r="L2960" s="5"/>
    </row>
    <row r="2961" spans="8:13" x14ac:dyDescent="0.35">
      <c r="H2961" s="4" t="s">
        <v>321</v>
      </c>
      <c r="I2961">
        <f t="shared" ref="I2961" si="3099">LN(ABS(2*I2947*I2948^3))-I2948*(I2949^2)+33.9206</f>
        <v>0</v>
      </c>
      <c r="L2961" s="5"/>
    </row>
    <row r="2962" spans="8:13" x14ac:dyDescent="0.35">
      <c r="H2962" s="4" t="s">
        <v>322</v>
      </c>
      <c r="I2962">
        <f t="shared" ref="I2962" si="3100">(I2947^2+I2948^2)/I2949+4*I2947*I2949-85/6</f>
        <v>0</v>
      </c>
      <c r="L2962" s="5"/>
    </row>
    <row r="2963" spans="8:13" x14ac:dyDescent="0.35">
      <c r="H2963" s="4" t="s">
        <v>323</v>
      </c>
      <c r="I2963">
        <f t="shared" ref="I2963" si="3101">I2947^2*I2948*I2949^3+4*I2947*I2949+3552</f>
        <v>0</v>
      </c>
      <c r="L2963" s="5"/>
    </row>
    <row r="2964" spans="8:13" x14ac:dyDescent="0.35">
      <c r="H2964" s="4"/>
      <c r="L2964" s="5"/>
    </row>
    <row r="2965" spans="8:13" x14ac:dyDescent="0.35">
      <c r="H2965" s="4"/>
      <c r="I2965">
        <f t="shared" ref="I2965:I2967" si="3102">I2947</f>
        <v>-6.0300955159643808</v>
      </c>
      <c r="J2965" t="s">
        <v>16</v>
      </c>
      <c r="K2965" cm="1">
        <f t="array" ref="K2965:K2967">MMULT(I2957:K2959,I2961:I2963)</f>
        <v>0</v>
      </c>
      <c r="L2965" s="5"/>
      <c r="M2965">
        <f t="shared" ref="M2965" si="3103">I2957*I2961+J2957*I2962+K2957*I2963</f>
        <v>0</v>
      </c>
    </row>
    <row r="2966" spans="8:13" x14ac:dyDescent="0.35">
      <c r="H2966" s="4"/>
      <c r="I2966">
        <f t="shared" si="3102"/>
        <v>7.8461575132286265</v>
      </c>
      <c r="J2966" t="s">
        <v>16</v>
      </c>
      <c r="K2966">
        <v>0</v>
      </c>
      <c r="L2966" s="5"/>
      <c r="M2966">
        <f t="shared" ref="M2966" si="3104">I2958*I2961+J2958*I2962+K2958* I2963</f>
        <v>0</v>
      </c>
    </row>
    <row r="2967" spans="8:13" x14ac:dyDescent="0.35">
      <c r="H2967" s="4"/>
      <c r="I2967">
        <f t="shared" si="3102"/>
        <v>-2.3298516839062571</v>
      </c>
      <c r="J2967" t="s">
        <v>16</v>
      </c>
      <c r="K2967">
        <v>0</v>
      </c>
      <c r="L2967" s="5"/>
      <c r="M2967">
        <f t="shared" ref="M2967" si="3105">I2959*I2961+J2959*I2962+K2959*I2963</f>
        <v>0</v>
      </c>
    </row>
    <row r="2968" spans="8:13" x14ac:dyDescent="0.35">
      <c r="H2968" s="4"/>
      <c r="L2968" s="5"/>
    </row>
    <row r="2969" spans="8:13" x14ac:dyDescent="0.35">
      <c r="H2969" s="4" t="s">
        <v>99</v>
      </c>
      <c r="I2969">
        <f t="shared" ref="I2969:I2971" si="3106">I2965-K2965</f>
        <v>-6.0300955159643808</v>
      </c>
      <c r="L2969" s="5"/>
    </row>
    <row r="2970" spans="8:13" x14ac:dyDescent="0.35">
      <c r="H2970" s="4" t="s">
        <v>100</v>
      </c>
      <c r="I2970">
        <f t="shared" si="3106"/>
        <v>7.8461575132286265</v>
      </c>
      <c r="L2970" s="5"/>
    </row>
    <row r="2971" spans="8:13" x14ac:dyDescent="0.35">
      <c r="H2971" s="4" t="s">
        <v>101</v>
      </c>
      <c r="I2971">
        <f t="shared" si="3106"/>
        <v>-2.3298516839062571</v>
      </c>
      <c r="L2971" s="5"/>
    </row>
    <row r="2972" spans="8:13" x14ac:dyDescent="0.35">
      <c r="H2972" s="4"/>
      <c r="L2972" s="5"/>
    </row>
    <row r="2973" spans="8:13" x14ac:dyDescent="0.35">
      <c r="H2973" s="4" t="s">
        <v>22</v>
      </c>
      <c r="I2973">
        <f t="shared" ref="I2973:I2975" si="3107">ABS(I2969-I2947)</f>
        <v>0</v>
      </c>
      <c r="L2973" s="5"/>
    </row>
    <row r="2974" spans="8:13" x14ac:dyDescent="0.35">
      <c r="H2974" s="4" t="s">
        <v>24</v>
      </c>
      <c r="I2974">
        <f t="shared" si="3107"/>
        <v>0</v>
      </c>
      <c r="L2974" s="5"/>
    </row>
    <row r="2975" spans="8:13" x14ac:dyDescent="0.35">
      <c r="H2975" s="7" t="s">
        <v>103</v>
      </c>
      <c r="I2975">
        <f t="shared" si="3107"/>
        <v>0</v>
      </c>
      <c r="J2975" s="8" t="s">
        <v>25</v>
      </c>
      <c r="K2975" s="8"/>
      <c r="L2975" s="9">
        <f t="shared" ref="L2975" si="3108">MAX(I2973:I2975)</f>
        <v>0</v>
      </c>
      <c r="M2975" t="str">
        <f t="shared" ref="M2975" si="3109">IF(L2975&gt;$G$6, "Continúa iterando","Listo. Aquí está la solución")</f>
        <v>Listo. Aquí está la solución</v>
      </c>
    </row>
    <row r="2977" spans="8:15" x14ac:dyDescent="0.35">
      <c r="H2977" s="1"/>
      <c r="I2977" s="2" t="s">
        <v>0</v>
      </c>
      <c r="J2977" s="2">
        <f t="shared" ref="J2977" si="3110">J2946+1</f>
        <v>97</v>
      </c>
      <c r="K2977" s="2"/>
      <c r="L2977" s="3"/>
    </row>
    <row r="2978" spans="8:15" x14ac:dyDescent="0.35">
      <c r="H2978" s="4" t="s">
        <v>1</v>
      </c>
      <c r="I2978">
        <f t="shared" ref="I2978:I2980" si="3111">I2969</f>
        <v>-6.0300955159643808</v>
      </c>
      <c r="L2978" s="5"/>
    </row>
    <row r="2979" spans="8:15" x14ac:dyDescent="0.35">
      <c r="H2979" s="4" t="s">
        <v>93</v>
      </c>
      <c r="I2979">
        <f t="shared" si="3111"/>
        <v>7.8461575132286265</v>
      </c>
      <c r="L2979" s="5"/>
    </row>
    <row r="2980" spans="8:15" x14ac:dyDescent="0.35">
      <c r="H2980" s="4" t="s">
        <v>2</v>
      </c>
      <c r="I2980">
        <f t="shared" si="3111"/>
        <v>-2.3298516839062571</v>
      </c>
      <c r="L2980" s="5"/>
    </row>
    <row r="2981" spans="8:15" x14ac:dyDescent="0.35">
      <c r="H2981" s="4"/>
      <c r="L2981" s="5"/>
    </row>
    <row r="2982" spans="8:15" x14ac:dyDescent="0.35">
      <c r="H2982" s="4"/>
      <c r="I2982">
        <f t="shared" ref="I2982" si="3112">1/I2978</f>
        <v>-0.16583485242523097</v>
      </c>
      <c r="J2982">
        <f t="shared" ref="J2982" si="3113">3/I2979-I2980^2</f>
        <v>-5.0458561065254317</v>
      </c>
      <c r="K2982">
        <f t="shared" ref="K2982" si="3114">-2*I2979*I2980</f>
        <v>36.56076658877889</v>
      </c>
      <c r="L2982" s="5"/>
    </row>
    <row r="2983" spans="8:15" x14ac:dyDescent="0.35">
      <c r="H2983" s="4" t="s">
        <v>26</v>
      </c>
      <c r="I2983">
        <f t="shared" ref="I2983" si="3115">(2*I2978/I2980)+4*I2980</f>
        <v>-4.1430295802738764</v>
      </c>
      <c r="J2983">
        <f t="shared" ref="J2983" si="3116">(2*I2979/I2980)</f>
        <v>-6.7353278901201685</v>
      </c>
      <c r="K2983">
        <f t="shared" ref="K2983" si="3117">-(I2979^2+I2978^2)/I2980^2+4*I2978</f>
        <v>-42.160262624325497</v>
      </c>
      <c r="L2983" s="5"/>
    </row>
    <row r="2984" spans="8:15" x14ac:dyDescent="0.35">
      <c r="H2984" s="4"/>
      <c r="I2984">
        <f t="shared" ref="I2984" si="3118">2*I2978*I2979*I2980^3+4*I2980</f>
        <v>1187.4101983644657</v>
      </c>
      <c r="J2984">
        <f t="shared" ref="J2984" si="3119">I2978^2*I2980^3</f>
        <v>-459.86801905066505</v>
      </c>
      <c r="K2984">
        <f t="shared" ref="K2984" si="3120">3*I2978^2*I2979*I2980^2+4*I2978</f>
        <v>4621.9224596655295</v>
      </c>
      <c r="L2984" s="5"/>
    </row>
    <row r="2985" spans="8:15" x14ac:dyDescent="0.35">
      <c r="H2985" s="4"/>
      <c r="L2985" s="5"/>
    </row>
    <row r="2986" spans="8:15" x14ac:dyDescent="0.35">
      <c r="H2986" s="4" t="s">
        <v>6</v>
      </c>
      <c r="I2986">
        <f t="shared" ref="I2986" si="3121">(I2982*J2983*K2984+I2983*J2984*K2982+J2982*K2983*I2984)-(I2984*J2983*K2982+J2984*K2983*I2982+K2984*I2983*J2982)</f>
        <v>526414.62070310838</v>
      </c>
      <c r="J2986" t="str">
        <f t="shared" ref="J2986" si="3122">IF(I2986&lt;&gt;0,"Continuar", "Agregar otros valores")</f>
        <v>Continuar</v>
      </c>
      <c r="L2986" s="5"/>
    </row>
    <row r="2987" spans="8:15" x14ac:dyDescent="0.35">
      <c r="H2987" s="4"/>
      <c r="L2987" s="5"/>
    </row>
    <row r="2988" spans="8:15" x14ac:dyDescent="0.35">
      <c r="H2988" s="4"/>
      <c r="I2988" cm="1">
        <f t="array" ref="I2988:K2990">MINVERSE(I2982:K2984)</f>
        <v>-9.5966786858593264E-2</v>
      </c>
      <c r="J2988">
        <v>1.2363692239668139E-2</v>
      </c>
      <c r="K2988">
        <v>8.7190467637886151E-4</v>
      </c>
      <c r="L2988" s="5"/>
      <c r="M2988">
        <f t="shared" ref="M2988" si="3123">(J2983*K2984-J2984*K2983)/I2986</f>
        <v>-9.596678685859325E-2</v>
      </c>
      <c r="N2988">
        <f t="shared" ref="N2988" si="3124">(J2982*K2984-J2984*K2982)/I2986</f>
        <v>-1.2363692239668137E-2</v>
      </c>
      <c r="O2988">
        <f t="shared" ref="O2988" si="3125">(J2982*K2983-J2983*K2982)/I2986</f>
        <v>8.7190467637886151E-4</v>
      </c>
    </row>
    <row r="2989" spans="8:15" x14ac:dyDescent="0.35">
      <c r="H2989" s="4" t="s">
        <v>9</v>
      </c>
      <c r="I2989">
        <v>-5.87232252334349E-2</v>
      </c>
      <c r="J2989">
        <v>-8.3924536285770956E-2</v>
      </c>
      <c r="K2989">
        <v>-3.0102503265137386E-4</v>
      </c>
      <c r="L2989" s="5"/>
      <c r="M2989">
        <f t="shared" ref="M2989" si="3126">(I2983*K2984-K2983*I2984)/I2986</f>
        <v>5.8723225233434879E-2</v>
      </c>
      <c r="N2989">
        <f t="shared" ref="N2989" si="3127">(I2982*K2984-I2984*K2982)/I2986</f>
        <v>-8.3924536285770943E-2</v>
      </c>
      <c r="O2989">
        <f t="shared" ref="O2989" si="3128">(I2982*K2983-I2983*K2982)/I2986</f>
        <v>3.010250326513738E-4</v>
      </c>
    </row>
    <row r="2990" spans="8:15" x14ac:dyDescent="0.35">
      <c r="H2990" s="4"/>
      <c r="I2990">
        <v>1.8811870800205702E-2</v>
      </c>
      <c r="J2990">
        <v>-1.1526585521765763E-2</v>
      </c>
      <c r="K2990">
        <v>-3.7590481385218048E-5</v>
      </c>
      <c r="L2990" s="5"/>
      <c r="M2990">
        <f t="shared" ref="M2990" si="3129">(I2983*J2984-I2984*J2983)/I2986</f>
        <v>1.8811870800205698E-2</v>
      </c>
      <c r="N2990">
        <f t="shared" ref="N2990" si="3130">(I2982*J2984-I2984*J2982)/I2986</f>
        <v>1.1526585521765761E-2</v>
      </c>
      <c r="O2990">
        <f t="shared" ref="O2990" si="3131">(I2982*J2983-I2983*J2982)/I2986</f>
        <v>-3.7590481385218048E-5</v>
      </c>
    </row>
    <row r="2991" spans="8:15" x14ac:dyDescent="0.35">
      <c r="H2991" s="4"/>
      <c r="L2991" s="5"/>
    </row>
    <row r="2992" spans="8:15" x14ac:dyDescent="0.35">
      <c r="H2992" s="4" t="s">
        <v>324</v>
      </c>
      <c r="I2992">
        <f t="shared" ref="I2992" si="3132">LN(ABS(2*I2978*I2979^3))-I2979*(I2980^2)+33.9206</f>
        <v>0</v>
      </c>
      <c r="L2992" s="5"/>
    </row>
    <row r="2993" spans="8:13" x14ac:dyDescent="0.35">
      <c r="H2993" s="4" t="s">
        <v>325</v>
      </c>
      <c r="I2993">
        <f t="shared" ref="I2993" si="3133">(I2978^2+I2979^2)/I2980+4*I2978*I2980-85/6</f>
        <v>0</v>
      </c>
      <c r="L2993" s="5"/>
    </row>
    <row r="2994" spans="8:13" x14ac:dyDescent="0.35">
      <c r="H2994" s="4" t="s">
        <v>326</v>
      </c>
      <c r="I2994">
        <f t="shared" ref="I2994" si="3134">I2978^2*I2979*I2980^3+4*I2978*I2980+3552</f>
        <v>0</v>
      </c>
      <c r="L2994" s="5"/>
    </row>
    <row r="2995" spans="8:13" x14ac:dyDescent="0.35">
      <c r="H2995" s="4"/>
      <c r="L2995" s="5"/>
    </row>
    <row r="2996" spans="8:13" x14ac:dyDescent="0.35">
      <c r="H2996" s="4"/>
      <c r="I2996">
        <f t="shared" ref="I2996:I2998" si="3135">I2978</f>
        <v>-6.0300955159643808</v>
      </c>
      <c r="J2996" t="s">
        <v>16</v>
      </c>
      <c r="K2996" cm="1">
        <f t="array" ref="K2996:K2998">MMULT(I2988:K2990,I2992:I2994)</f>
        <v>0</v>
      </c>
      <c r="L2996" s="5"/>
      <c r="M2996">
        <f t="shared" ref="M2996" si="3136">I2988*I2992+J2988*I2993+K2988*I2994</f>
        <v>0</v>
      </c>
    </row>
    <row r="2997" spans="8:13" x14ac:dyDescent="0.35">
      <c r="H2997" s="4"/>
      <c r="I2997">
        <f t="shared" si="3135"/>
        <v>7.8461575132286265</v>
      </c>
      <c r="J2997" t="s">
        <v>16</v>
      </c>
      <c r="K2997">
        <v>0</v>
      </c>
      <c r="L2997" s="5"/>
      <c r="M2997">
        <f t="shared" ref="M2997" si="3137">I2989*I2992+J2989*I2993+K2989* I2994</f>
        <v>0</v>
      </c>
    </row>
    <row r="2998" spans="8:13" x14ac:dyDescent="0.35">
      <c r="H2998" s="4"/>
      <c r="I2998">
        <f t="shared" si="3135"/>
        <v>-2.3298516839062571</v>
      </c>
      <c r="J2998" t="s">
        <v>16</v>
      </c>
      <c r="K2998">
        <v>0</v>
      </c>
      <c r="L2998" s="5"/>
      <c r="M2998">
        <f t="shared" ref="M2998" si="3138">I2990*I2992+J2990*I2993+K2990*I2994</f>
        <v>0</v>
      </c>
    </row>
    <row r="2999" spans="8:13" x14ac:dyDescent="0.35">
      <c r="H2999" s="4"/>
      <c r="L2999" s="5"/>
    </row>
    <row r="3000" spans="8:13" x14ac:dyDescent="0.35">
      <c r="H3000" s="4" t="s">
        <v>99</v>
      </c>
      <c r="I3000">
        <f t="shared" ref="I3000:I3002" si="3139">I2996-K2996</f>
        <v>-6.0300955159643808</v>
      </c>
      <c r="L3000" s="5"/>
    </row>
    <row r="3001" spans="8:13" x14ac:dyDescent="0.35">
      <c r="H3001" s="4" t="s">
        <v>100</v>
      </c>
      <c r="I3001">
        <f t="shared" si="3139"/>
        <v>7.8461575132286265</v>
      </c>
      <c r="L3001" s="5"/>
    </row>
    <row r="3002" spans="8:13" x14ac:dyDescent="0.35">
      <c r="H3002" s="4" t="s">
        <v>101</v>
      </c>
      <c r="I3002">
        <f t="shared" si="3139"/>
        <v>-2.3298516839062571</v>
      </c>
      <c r="L3002" s="5"/>
    </row>
    <row r="3003" spans="8:13" x14ac:dyDescent="0.35">
      <c r="H3003" s="4"/>
      <c r="L3003" s="5"/>
    </row>
    <row r="3004" spans="8:13" x14ac:dyDescent="0.35">
      <c r="H3004" s="4" t="s">
        <v>22</v>
      </c>
      <c r="I3004">
        <f t="shared" ref="I3004:I3006" si="3140">ABS(I3000-I2978)</f>
        <v>0</v>
      </c>
      <c r="L3004" s="5"/>
    </row>
    <row r="3005" spans="8:13" x14ac:dyDescent="0.35">
      <c r="H3005" s="4" t="s">
        <v>24</v>
      </c>
      <c r="I3005">
        <f t="shared" si="3140"/>
        <v>0</v>
      </c>
      <c r="L3005" s="5"/>
    </row>
    <row r="3006" spans="8:13" x14ac:dyDescent="0.35">
      <c r="H3006" s="7" t="s">
        <v>103</v>
      </c>
      <c r="I3006">
        <f t="shared" si="3140"/>
        <v>0</v>
      </c>
      <c r="J3006" s="8" t="s">
        <v>25</v>
      </c>
      <c r="K3006" s="8"/>
      <c r="L3006" s="9">
        <f t="shared" ref="L3006" si="3141">MAX(I3004:I3006)</f>
        <v>0</v>
      </c>
      <c r="M3006" t="str">
        <f t="shared" ref="M3006" si="3142">IF(L3006&gt;$G$6, "Continúa iterando","Listo. Aquí está la solución")</f>
        <v>Listo. Aquí está la solución</v>
      </c>
    </row>
    <row r="3008" spans="8:13" x14ac:dyDescent="0.35">
      <c r="H3008" s="1"/>
      <c r="I3008" s="2" t="s">
        <v>0</v>
      </c>
      <c r="J3008" s="2">
        <f t="shared" ref="J3008" si="3143">J2977+1</f>
        <v>98</v>
      </c>
      <c r="K3008" s="2"/>
      <c r="L3008" s="3"/>
    </row>
    <row r="3009" spans="8:15" x14ac:dyDescent="0.35">
      <c r="H3009" s="4" t="s">
        <v>1</v>
      </c>
      <c r="I3009">
        <f t="shared" ref="I3009:I3011" si="3144">I3000</f>
        <v>-6.0300955159643808</v>
      </c>
      <c r="L3009" s="5"/>
    </row>
    <row r="3010" spans="8:15" x14ac:dyDescent="0.35">
      <c r="H3010" s="4" t="s">
        <v>93</v>
      </c>
      <c r="I3010">
        <f t="shared" si="3144"/>
        <v>7.8461575132286265</v>
      </c>
      <c r="L3010" s="5"/>
    </row>
    <row r="3011" spans="8:15" x14ac:dyDescent="0.35">
      <c r="H3011" s="4" t="s">
        <v>2</v>
      </c>
      <c r="I3011">
        <f t="shared" si="3144"/>
        <v>-2.3298516839062571</v>
      </c>
      <c r="L3011" s="5"/>
    </row>
    <row r="3012" spans="8:15" x14ac:dyDescent="0.35">
      <c r="H3012" s="4"/>
      <c r="L3012" s="5"/>
    </row>
    <row r="3013" spans="8:15" x14ac:dyDescent="0.35">
      <c r="H3013" s="4"/>
      <c r="I3013">
        <f t="shared" ref="I3013" si="3145">1/I3009</f>
        <v>-0.16583485242523097</v>
      </c>
      <c r="J3013">
        <f t="shared" ref="J3013" si="3146">3/I3010-I3011^2</f>
        <v>-5.0458561065254317</v>
      </c>
      <c r="K3013">
        <f t="shared" ref="K3013" si="3147">-2*I3010*I3011</f>
        <v>36.56076658877889</v>
      </c>
      <c r="L3013" s="5"/>
    </row>
    <row r="3014" spans="8:15" x14ac:dyDescent="0.35">
      <c r="H3014" s="4" t="s">
        <v>26</v>
      </c>
      <c r="I3014">
        <f t="shared" ref="I3014" si="3148">(2*I3009/I3011)+4*I3011</f>
        <v>-4.1430295802738764</v>
      </c>
      <c r="J3014">
        <f t="shared" ref="J3014" si="3149">(2*I3010/I3011)</f>
        <v>-6.7353278901201685</v>
      </c>
      <c r="K3014">
        <f t="shared" ref="K3014" si="3150">-(I3010^2+I3009^2)/I3011^2+4*I3009</f>
        <v>-42.160262624325497</v>
      </c>
      <c r="L3014" s="5"/>
    </row>
    <row r="3015" spans="8:15" x14ac:dyDescent="0.35">
      <c r="H3015" s="4"/>
      <c r="I3015">
        <f t="shared" ref="I3015" si="3151">2*I3009*I3010*I3011^3+4*I3011</f>
        <v>1187.4101983644657</v>
      </c>
      <c r="J3015">
        <f t="shared" ref="J3015" si="3152">I3009^2*I3011^3</f>
        <v>-459.86801905066505</v>
      </c>
      <c r="K3015">
        <f t="shared" ref="K3015" si="3153">3*I3009^2*I3010*I3011^2+4*I3009</f>
        <v>4621.9224596655295</v>
      </c>
      <c r="L3015" s="5"/>
    </row>
    <row r="3016" spans="8:15" x14ac:dyDescent="0.35">
      <c r="H3016" s="4"/>
      <c r="L3016" s="5"/>
    </row>
    <row r="3017" spans="8:15" x14ac:dyDescent="0.35">
      <c r="H3017" s="4" t="s">
        <v>6</v>
      </c>
      <c r="I3017">
        <f t="shared" ref="I3017" si="3154">(I3013*J3014*K3015+I3014*J3015*K3013+J3013*K3014*I3015)-(I3015*J3014*K3013+J3015*K3014*I3013+K3015*I3014*J3013)</f>
        <v>526414.62070310838</v>
      </c>
      <c r="J3017" t="str">
        <f t="shared" ref="J3017" si="3155">IF(I3017&lt;&gt;0,"Continuar", "Agregar otros valores")</f>
        <v>Continuar</v>
      </c>
      <c r="L3017" s="5"/>
    </row>
    <row r="3018" spans="8:15" x14ac:dyDescent="0.35">
      <c r="H3018" s="4"/>
      <c r="L3018" s="5"/>
    </row>
    <row r="3019" spans="8:15" x14ac:dyDescent="0.35">
      <c r="H3019" s="4"/>
      <c r="I3019" cm="1">
        <f t="array" ref="I3019:K3021">MINVERSE(I3013:K3015)</f>
        <v>-9.5966786858593264E-2</v>
      </c>
      <c r="J3019">
        <v>1.2363692239668139E-2</v>
      </c>
      <c r="K3019">
        <v>8.7190467637886151E-4</v>
      </c>
      <c r="L3019" s="5"/>
      <c r="M3019">
        <f t="shared" ref="M3019" si="3156">(J3014*K3015-J3015*K3014)/I3017</f>
        <v>-9.596678685859325E-2</v>
      </c>
      <c r="N3019">
        <f t="shared" ref="N3019" si="3157">(J3013*K3015-J3015*K3013)/I3017</f>
        <v>-1.2363692239668137E-2</v>
      </c>
      <c r="O3019">
        <f t="shared" ref="O3019" si="3158">(J3013*K3014-J3014*K3013)/I3017</f>
        <v>8.7190467637886151E-4</v>
      </c>
    </row>
    <row r="3020" spans="8:15" x14ac:dyDescent="0.35">
      <c r="H3020" s="4" t="s">
        <v>9</v>
      </c>
      <c r="I3020">
        <v>-5.87232252334349E-2</v>
      </c>
      <c r="J3020">
        <v>-8.3924536285770956E-2</v>
      </c>
      <c r="K3020">
        <v>-3.0102503265137386E-4</v>
      </c>
      <c r="L3020" s="5"/>
      <c r="M3020">
        <f t="shared" ref="M3020" si="3159">(I3014*K3015-K3014*I3015)/I3017</f>
        <v>5.8723225233434879E-2</v>
      </c>
      <c r="N3020">
        <f t="shared" ref="N3020" si="3160">(I3013*K3015-I3015*K3013)/I3017</f>
        <v>-8.3924536285770943E-2</v>
      </c>
      <c r="O3020">
        <f t="shared" ref="O3020" si="3161">(I3013*K3014-I3014*K3013)/I3017</f>
        <v>3.010250326513738E-4</v>
      </c>
    </row>
    <row r="3021" spans="8:15" x14ac:dyDescent="0.35">
      <c r="H3021" s="4"/>
      <c r="I3021">
        <v>1.8811870800205702E-2</v>
      </c>
      <c r="J3021">
        <v>-1.1526585521765763E-2</v>
      </c>
      <c r="K3021">
        <v>-3.7590481385218048E-5</v>
      </c>
      <c r="L3021" s="5"/>
      <c r="M3021">
        <f t="shared" ref="M3021" si="3162">(I3014*J3015-I3015*J3014)/I3017</f>
        <v>1.8811870800205698E-2</v>
      </c>
      <c r="N3021">
        <f t="shared" ref="N3021" si="3163">(I3013*J3015-I3015*J3013)/I3017</f>
        <v>1.1526585521765761E-2</v>
      </c>
      <c r="O3021">
        <f t="shared" ref="O3021" si="3164">(I3013*J3014-I3014*J3013)/I3017</f>
        <v>-3.7590481385218048E-5</v>
      </c>
    </row>
    <row r="3022" spans="8:15" x14ac:dyDescent="0.35">
      <c r="H3022" s="4"/>
      <c r="L3022" s="5"/>
    </row>
    <row r="3023" spans="8:15" x14ac:dyDescent="0.35">
      <c r="H3023" s="4" t="s">
        <v>327</v>
      </c>
      <c r="I3023">
        <f t="shared" ref="I3023" si="3165">LN(ABS(2*I3009*I3010^3))-I3010*(I3011^2)+33.9206</f>
        <v>0</v>
      </c>
      <c r="L3023" s="5"/>
    </row>
    <row r="3024" spans="8:15" x14ac:dyDescent="0.35">
      <c r="H3024" s="4" t="s">
        <v>328</v>
      </c>
      <c r="I3024">
        <f t="shared" ref="I3024" si="3166">(I3009^2+I3010^2)/I3011+4*I3009*I3011-85/6</f>
        <v>0</v>
      </c>
      <c r="L3024" s="5"/>
    </row>
    <row r="3025" spans="8:13" x14ac:dyDescent="0.35">
      <c r="H3025" s="4" t="s">
        <v>329</v>
      </c>
      <c r="I3025">
        <f t="shared" ref="I3025" si="3167">I3009^2*I3010*I3011^3+4*I3009*I3011+3552</f>
        <v>0</v>
      </c>
      <c r="L3025" s="5"/>
    </row>
    <row r="3026" spans="8:13" x14ac:dyDescent="0.35">
      <c r="H3026" s="4"/>
      <c r="L3026" s="5"/>
    </row>
    <row r="3027" spans="8:13" x14ac:dyDescent="0.35">
      <c r="H3027" s="4"/>
      <c r="I3027">
        <f t="shared" ref="I3027:I3029" si="3168">I3009</f>
        <v>-6.0300955159643808</v>
      </c>
      <c r="J3027" t="s">
        <v>16</v>
      </c>
      <c r="K3027" cm="1">
        <f t="array" ref="K3027:K3029">MMULT(I3019:K3021,I3023:I3025)</f>
        <v>0</v>
      </c>
      <c r="L3027" s="5"/>
      <c r="M3027">
        <f t="shared" ref="M3027" si="3169">I3019*I3023+J3019*I3024+K3019*I3025</f>
        <v>0</v>
      </c>
    </row>
    <row r="3028" spans="8:13" x14ac:dyDescent="0.35">
      <c r="H3028" s="4"/>
      <c r="I3028">
        <f t="shared" si="3168"/>
        <v>7.8461575132286265</v>
      </c>
      <c r="J3028" t="s">
        <v>16</v>
      </c>
      <c r="K3028">
        <v>0</v>
      </c>
      <c r="L3028" s="5"/>
      <c r="M3028">
        <f t="shared" ref="M3028" si="3170">I3020*I3023+J3020*I3024+K3020* I3025</f>
        <v>0</v>
      </c>
    </row>
    <row r="3029" spans="8:13" x14ac:dyDescent="0.35">
      <c r="H3029" s="4"/>
      <c r="I3029">
        <f t="shared" si="3168"/>
        <v>-2.3298516839062571</v>
      </c>
      <c r="J3029" t="s">
        <v>16</v>
      </c>
      <c r="K3029">
        <v>0</v>
      </c>
      <c r="L3029" s="5"/>
      <c r="M3029">
        <f t="shared" ref="M3029" si="3171">I3021*I3023+J3021*I3024+K3021*I3025</f>
        <v>0</v>
      </c>
    </row>
    <row r="3030" spans="8:13" x14ac:dyDescent="0.35">
      <c r="H3030" s="4"/>
      <c r="L3030" s="5"/>
    </row>
    <row r="3031" spans="8:13" x14ac:dyDescent="0.35">
      <c r="H3031" s="4" t="s">
        <v>99</v>
      </c>
      <c r="I3031">
        <f t="shared" ref="I3031:I3033" si="3172">I3027-K3027</f>
        <v>-6.0300955159643808</v>
      </c>
      <c r="L3031" s="5"/>
    </row>
    <row r="3032" spans="8:13" x14ac:dyDescent="0.35">
      <c r="H3032" s="4" t="s">
        <v>100</v>
      </c>
      <c r="I3032">
        <f t="shared" si="3172"/>
        <v>7.8461575132286265</v>
      </c>
      <c r="L3032" s="5"/>
    </row>
    <row r="3033" spans="8:13" x14ac:dyDescent="0.35">
      <c r="H3033" s="4" t="s">
        <v>101</v>
      </c>
      <c r="I3033">
        <f t="shared" si="3172"/>
        <v>-2.3298516839062571</v>
      </c>
      <c r="L3033" s="5"/>
    </row>
    <row r="3034" spans="8:13" x14ac:dyDescent="0.35">
      <c r="H3034" s="4"/>
      <c r="L3034" s="5"/>
    </row>
    <row r="3035" spans="8:13" x14ac:dyDescent="0.35">
      <c r="H3035" s="4" t="s">
        <v>22</v>
      </c>
      <c r="I3035">
        <f t="shared" ref="I3035:I3037" si="3173">ABS(I3031-I3009)</f>
        <v>0</v>
      </c>
      <c r="L3035" s="5"/>
    </row>
    <row r="3036" spans="8:13" x14ac:dyDescent="0.35">
      <c r="H3036" s="4" t="s">
        <v>24</v>
      </c>
      <c r="I3036">
        <f t="shared" si="3173"/>
        <v>0</v>
      </c>
      <c r="L3036" s="5"/>
    </row>
    <row r="3037" spans="8:13" x14ac:dyDescent="0.35">
      <c r="H3037" s="7" t="s">
        <v>103</v>
      </c>
      <c r="I3037">
        <f t="shared" si="3173"/>
        <v>0</v>
      </c>
      <c r="J3037" s="8" t="s">
        <v>25</v>
      </c>
      <c r="K3037" s="8"/>
      <c r="L3037" s="9">
        <f t="shared" ref="L3037" si="3174">MAX(I3035:I3037)</f>
        <v>0</v>
      </c>
      <c r="M3037" t="str">
        <f t="shared" ref="M3037" si="3175">IF(L3037&gt;$G$6, "Continúa iterando","Listo. Aquí está la solución")</f>
        <v>Listo. Aquí está la solución</v>
      </c>
    </row>
    <row r="3039" spans="8:13" x14ac:dyDescent="0.35">
      <c r="H3039" s="1"/>
      <c r="I3039" s="2" t="s">
        <v>0</v>
      </c>
      <c r="J3039" s="2">
        <f t="shared" ref="J3039" si="3176">J3008+1</f>
        <v>99</v>
      </c>
      <c r="K3039" s="2"/>
      <c r="L3039" s="3"/>
    </row>
    <row r="3040" spans="8:13" x14ac:dyDescent="0.35">
      <c r="H3040" s="4" t="s">
        <v>1</v>
      </c>
      <c r="I3040">
        <f t="shared" ref="I3040:I3042" si="3177">I3031</f>
        <v>-6.0300955159643808</v>
      </c>
      <c r="L3040" s="5"/>
    </row>
    <row r="3041" spans="8:15" x14ac:dyDescent="0.35">
      <c r="H3041" s="4" t="s">
        <v>93</v>
      </c>
      <c r="I3041">
        <f t="shared" si="3177"/>
        <v>7.8461575132286265</v>
      </c>
      <c r="L3041" s="5"/>
    </row>
    <row r="3042" spans="8:15" x14ac:dyDescent="0.35">
      <c r="H3042" s="4" t="s">
        <v>2</v>
      </c>
      <c r="I3042">
        <f t="shared" si="3177"/>
        <v>-2.3298516839062571</v>
      </c>
      <c r="L3042" s="5"/>
    </row>
    <row r="3043" spans="8:15" x14ac:dyDescent="0.35">
      <c r="H3043" s="4"/>
      <c r="L3043" s="5"/>
    </row>
    <row r="3044" spans="8:15" x14ac:dyDescent="0.35">
      <c r="H3044" s="4"/>
      <c r="I3044">
        <f t="shared" ref="I3044" si="3178">1/I3040</f>
        <v>-0.16583485242523097</v>
      </c>
      <c r="J3044">
        <f t="shared" ref="J3044" si="3179">3/I3041-I3042^2</f>
        <v>-5.0458561065254317</v>
      </c>
      <c r="K3044">
        <f t="shared" ref="K3044" si="3180">-2*I3041*I3042</f>
        <v>36.56076658877889</v>
      </c>
      <c r="L3044" s="5"/>
    </row>
    <row r="3045" spans="8:15" x14ac:dyDescent="0.35">
      <c r="H3045" s="4" t="s">
        <v>26</v>
      </c>
      <c r="I3045">
        <f t="shared" ref="I3045" si="3181">(2*I3040/I3042)+4*I3042</f>
        <v>-4.1430295802738764</v>
      </c>
      <c r="J3045">
        <f t="shared" ref="J3045" si="3182">(2*I3041/I3042)</f>
        <v>-6.7353278901201685</v>
      </c>
      <c r="K3045">
        <f t="shared" ref="K3045" si="3183">-(I3041^2+I3040^2)/I3042^2+4*I3040</f>
        <v>-42.160262624325497</v>
      </c>
      <c r="L3045" s="5"/>
    </row>
    <row r="3046" spans="8:15" x14ac:dyDescent="0.35">
      <c r="H3046" s="4"/>
      <c r="I3046">
        <f t="shared" ref="I3046" si="3184">2*I3040*I3041*I3042^3+4*I3042</f>
        <v>1187.4101983644657</v>
      </c>
      <c r="J3046">
        <f t="shared" ref="J3046" si="3185">I3040^2*I3042^3</f>
        <v>-459.86801905066505</v>
      </c>
      <c r="K3046">
        <f t="shared" ref="K3046" si="3186">3*I3040^2*I3041*I3042^2+4*I3040</f>
        <v>4621.9224596655295</v>
      </c>
      <c r="L3046" s="5"/>
    </row>
    <row r="3047" spans="8:15" x14ac:dyDescent="0.35">
      <c r="H3047" s="4"/>
      <c r="L3047" s="5"/>
    </row>
    <row r="3048" spans="8:15" x14ac:dyDescent="0.35">
      <c r="H3048" s="4" t="s">
        <v>6</v>
      </c>
      <c r="I3048">
        <f t="shared" ref="I3048" si="3187">(I3044*J3045*K3046+I3045*J3046*K3044+J3044*K3045*I3046)-(I3046*J3045*K3044+J3046*K3045*I3044+K3046*I3045*J3044)</f>
        <v>526414.62070310838</v>
      </c>
      <c r="J3048" t="str">
        <f t="shared" ref="J3048" si="3188">IF(I3048&lt;&gt;0,"Continuar", "Agregar otros valores")</f>
        <v>Continuar</v>
      </c>
      <c r="L3048" s="5"/>
    </row>
    <row r="3049" spans="8:15" x14ac:dyDescent="0.35">
      <c r="H3049" s="4"/>
      <c r="L3049" s="5"/>
    </row>
    <row r="3050" spans="8:15" x14ac:dyDescent="0.35">
      <c r="H3050" s="4"/>
      <c r="I3050" cm="1">
        <f t="array" ref="I3050:K3052">MINVERSE(I3044:K3046)</f>
        <v>-9.5966786858593264E-2</v>
      </c>
      <c r="J3050">
        <v>1.2363692239668139E-2</v>
      </c>
      <c r="K3050">
        <v>8.7190467637886151E-4</v>
      </c>
      <c r="L3050" s="5"/>
      <c r="M3050">
        <f t="shared" ref="M3050" si="3189">(J3045*K3046-J3046*K3045)/I3048</f>
        <v>-9.596678685859325E-2</v>
      </c>
      <c r="N3050">
        <f t="shared" ref="N3050" si="3190">(J3044*K3046-J3046*K3044)/I3048</f>
        <v>-1.2363692239668137E-2</v>
      </c>
      <c r="O3050">
        <f t="shared" ref="O3050" si="3191">(J3044*K3045-J3045*K3044)/I3048</f>
        <v>8.7190467637886151E-4</v>
      </c>
    </row>
    <row r="3051" spans="8:15" x14ac:dyDescent="0.35">
      <c r="H3051" s="4" t="s">
        <v>9</v>
      </c>
      <c r="I3051">
        <v>-5.87232252334349E-2</v>
      </c>
      <c r="J3051">
        <v>-8.3924536285770956E-2</v>
      </c>
      <c r="K3051">
        <v>-3.0102503265137386E-4</v>
      </c>
      <c r="L3051" s="5"/>
      <c r="M3051">
        <f t="shared" ref="M3051" si="3192">(I3045*K3046-K3045*I3046)/I3048</f>
        <v>5.8723225233434879E-2</v>
      </c>
      <c r="N3051">
        <f t="shared" ref="N3051" si="3193">(I3044*K3046-I3046*K3044)/I3048</f>
        <v>-8.3924536285770943E-2</v>
      </c>
      <c r="O3051">
        <f t="shared" ref="O3051" si="3194">(I3044*K3045-I3045*K3044)/I3048</f>
        <v>3.010250326513738E-4</v>
      </c>
    </row>
    <row r="3052" spans="8:15" x14ac:dyDescent="0.35">
      <c r="H3052" s="4"/>
      <c r="I3052">
        <v>1.8811870800205702E-2</v>
      </c>
      <c r="J3052">
        <v>-1.1526585521765763E-2</v>
      </c>
      <c r="K3052">
        <v>-3.7590481385218048E-5</v>
      </c>
      <c r="L3052" s="5"/>
      <c r="M3052">
        <f t="shared" ref="M3052" si="3195">(I3045*J3046-I3046*J3045)/I3048</f>
        <v>1.8811870800205698E-2</v>
      </c>
      <c r="N3052">
        <f t="shared" ref="N3052" si="3196">(I3044*J3046-I3046*J3044)/I3048</f>
        <v>1.1526585521765761E-2</v>
      </c>
      <c r="O3052">
        <f t="shared" ref="O3052" si="3197">(I3044*J3045-I3045*J3044)/I3048</f>
        <v>-3.7590481385218048E-5</v>
      </c>
    </row>
    <row r="3053" spans="8:15" x14ac:dyDescent="0.35">
      <c r="H3053" s="4"/>
      <c r="L3053" s="5"/>
    </row>
    <row r="3054" spans="8:15" x14ac:dyDescent="0.35">
      <c r="H3054" s="4" t="s">
        <v>330</v>
      </c>
      <c r="I3054">
        <f t="shared" ref="I3054" si="3198">LN(ABS(2*I3040*I3041^3))-I3041*(I3042^2)+33.9206</f>
        <v>0</v>
      </c>
      <c r="L3054" s="5"/>
    </row>
    <row r="3055" spans="8:15" x14ac:dyDescent="0.35">
      <c r="H3055" s="4" t="s">
        <v>331</v>
      </c>
      <c r="I3055">
        <f t="shared" ref="I3055" si="3199">(I3040^2+I3041^2)/I3042+4*I3040*I3042-85/6</f>
        <v>0</v>
      </c>
      <c r="L3055" s="5"/>
    </row>
    <row r="3056" spans="8:15" x14ac:dyDescent="0.35">
      <c r="H3056" s="4" t="s">
        <v>332</v>
      </c>
      <c r="I3056">
        <f t="shared" ref="I3056" si="3200">I3040^2*I3041*I3042^3+4*I3040*I3042+3552</f>
        <v>0</v>
      </c>
      <c r="L3056" s="5"/>
    </row>
    <row r="3057" spans="8:13" x14ac:dyDescent="0.35">
      <c r="H3057" s="4"/>
      <c r="L3057" s="5"/>
    </row>
    <row r="3058" spans="8:13" x14ac:dyDescent="0.35">
      <c r="H3058" s="4"/>
      <c r="I3058">
        <f t="shared" ref="I3058:I3060" si="3201">I3040</f>
        <v>-6.0300955159643808</v>
      </c>
      <c r="J3058" t="s">
        <v>16</v>
      </c>
      <c r="K3058" cm="1">
        <f t="array" ref="K3058:K3060">MMULT(I3050:K3052,I3054:I3056)</f>
        <v>0</v>
      </c>
      <c r="L3058" s="5"/>
      <c r="M3058">
        <f t="shared" ref="M3058" si="3202">I3050*I3054+J3050*I3055+K3050*I3056</f>
        <v>0</v>
      </c>
    </row>
    <row r="3059" spans="8:13" x14ac:dyDescent="0.35">
      <c r="H3059" s="4"/>
      <c r="I3059">
        <f t="shared" si="3201"/>
        <v>7.8461575132286265</v>
      </c>
      <c r="J3059" t="s">
        <v>16</v>
      </c>
      <c r="K3059">
        <v>0</v>
      </c>
      <c r="L3059" s="5"/>
      <c r="M3059">
        <f t="shared" ref="M3059" si="3203">I3051*I3054+J3051*I3055+K3051* I3056</f>
        <v>0</v>
      </c>
    </row>
    <row r="3060" spans="8:13" x14ac:dyDescent="0.35">
      <c r="H3060" s="4"/>
      <c r="I3060">
        <f t="shared" si="3201"/>
        <v>-2.3298516839062571</v>
      </c>
      <c r="J3060" t="s">
        <v>16</v>
      </c>
      <c r="K3060">
        <v>0</v>
      </c>
      <c r="L3060" s="5"/>
      <c r="M3060">
        <f t="shared" ref="M3060" si="3204">I3052*I3054+J3052*I3055+K3052*I3056</f>
        <v>0</v>
      </c>
    </row>
    <row r="3061" spans="8:13" x14ac:dyDescent="0.35">
      <c r="H3061" s="4"/>
      <c r="L3061" s="5"/>
    </row>
    <row r="3062" spans="8:13" x14ac:dyDescent="0.35">
      <c r="H3062" s="4" t="s">
        <v>99</v>
      </c>
      <c r="I3062">
        <f t="shared" ref="I3062:I3064" si="3205">I3058-K3058</f>
        <v>-6.0300955159643808</v>
      </c>
      <c r="L3062" s="5"/>
    </row>
    <row r="3063" spans="8:13" x14ac:dyDescent="0.35">
      <c r="H3063" s="4" t="s">
        <v>100</v>
      </c>
      <c r="I3063">
        <f t="shared" si="3205"/>
        <v>7.8461575132286265</v>
      </c>
      <c r="L3063" s="5"/>
    </row>
    <row r="3064" spans="8:13" x14ac:dyDescent="0.35">
      <c r="H3064" s="4" t="s">
        <v>101</v>
      </c>
      <c r="I3064">
        <f t="shared" si="3205"/>
        <v>-2.3298516839062571</v>
      </c>
      <c r="L3064" s="5"/>
    </row>
    <row r="3065" spans="8:13" x14ac:dyDescent="0.35">
      <c r="H3065" s="4"/>
      <c r="L3065" s="5"/>
    </row>
    <row r="3066" spans="8:13" x14ac:dyDescent="0.35">
      <c r="H3066" s="4" t="s">
        <v>22</v>
      </c>
      <c r="I3066">
        <f t="shared" ref="I3066:I3068" si="3206">ABS(I3062-I3040)</f>
        <v>0</v>
      </c>
      <c r="L3066" s="5"/>
    </row>
    <row r="3067" spans="8:13" x14ac:dyDescent="0.35">
      <c r="H3067" s="4" t="s">
        <v>24</v>
      </c>
      <c r="I3067">
        <f t="shared" si="3206"/>
        <v>0</v>
      </c>
      <c r="L3067" s="5"/>
    </row>
    <row r="3068" spans="8:13" x14ac:dyDescent="0.35">
      <c r="H3068" s="7" t="s">
        <v>103</v>
      </c>
      <c r="I3068">
        <f t="shared" si="3206"/>
        <v>0</v>
      </c>
      <c r="J3068" s="8" t="s">
        <v>25</v>
      </c>
      <c r="K3068" s="8"/>
      <c r="L3068" s="9">
        <f t="shared" ref="L3068" si="3207">MAX(I3066:I3068)</f>
        <v>0</v>
      </c>
      <c r="M3068" t="str">
        <f t="shared" ref="M3068" si="3208">IF(L3068&gt;$G$6, "Continúa iterando","Listo. Aquí está la solución")</f>
        <v>Listo. Aquí está la solución</v>
      </c>
    </row>
    <row r="3070" spans="8:13" x14ac:dyDescent="0.35">
      <c r="H3070" s="1"/>
      <c r="I3070" s="2" t="s">
        <v>0</v>
      </c>
      <c r="J3070" s="2">
        <f t="shared" ref="J3070" si="3209">J3039+1</f>
        <v>100</v>
      </c>
      <c r="K3070" s="2"/>
      <c r="L3070" s="3"/>
    </row>
    <row r="3071" spans="8:13" x14ac:dyDescent="0.35">
      <c r="H3071" s="4" t="s">
        <v>1</v>
      </c>
      <c r="I3071">
        <f t="shared" ref="I3071:I3073" si="3210">I3062</f>
        <v>-6.0300955159643808</v>
      </c>
      <c r="L3071" s="5"/>
    </row>
    <row r="3072" spans="8:13" x14ac:dyDescent="0.35">
      <c r="H3072" s="4" t="s">
        <v>93</v>
      </c>
      <c r="I3072">
        <f t="shared" si="3210"/>
        <v>7.8461575132286265</v>
      </c>
      <c r="L3072" s="5"/>
    </row>
    <row r="3073" spans="8:15" x14ac:dyDescent="0.35">
      <c r="H3073" s="4" t="s">
        <v>2</v>
      </c>
      <c r="I3073">
        <f t="shared" si="3210"/>
        <v>-2.3298516839062571</v>
      </c>
      <c r="L3073" s="5"/>
    </row>
    <row r="3074" spans="8:15" x14ac:dyDescent="0.35">
      <c r="H3074" s="4"/>
      <c r="L3074" s="5"/>
    </row>
    <row r="3075" spans="8:15" x14ac:dyDescent="0.35">
      <c r="H3075" s="4"/>
      <c r="I3075">
        <f t="shared" ref="I3075" si="3211">1/I3071</f>
        <v>-0.16583485242523097</v>
      </c>
      <c r="J3075">
        <f t="shared" ref="J3075" si="3212">3/I3072-I3073^2</f>
        <v>-5.0458561065254317</v>
      </c>
      <c r="K3075">
        <f t="shared" ref="K3075" si="3213">-2*I3072*I3073</f>
        <v>36.56076658877889</v>
      </c>
      <c r="L3075" s="5"/>
    </row>
    <row r="3076" spans="8:15" x14ac:dyDescent="0.35">
      <c r="H3076" s="4" t="s">
        <v>26</v>
      </c>
      <c r="I3076">
        <f t="shared" ref="I3076" si="3214">(2*I3071/I3073)+4*I3073</f>
        <v>-4.1430295802738764</v>
      </c>
      <c r="J3076">
        <f t="shared" ref="J3076" si="3215">(2*I3072/I3073)</f>
        <v>-6.7353278901201685</v>
      </c>
      <c r="K3076">
        <f t="shared" ref="K3076" si="3216">-(I3072^2+I3071^2)/I3073^2+4*I3071</f>
        <v>-42.160262624325497</v>
      </c>
      <c r="L3076" s="5"/>
    </row>
    <row r="3077" spans="8:15" x14ac:dyDescent="0.35">
      <c r="H3077" s="4"/>
      <c r="I3077">
        <f t="shared" ref="I3077" si="3217">2*I3071*I3072*I3073^3+4*I3073</f>
        <v>1187.4101983644657</v>
      </c>
      <c r="J3077">
        <f t="shared" ref="J3077" si="3218">I3071^2*I3073^3</f>
        <v>-459.86801905066505</v>
      </c>
      <c r="K3077">
        <f t="shared" ref="K3077" si="3219">3*I3071^2*I3072*I3073^2+4*I3071</f>
        <v>4621.9224596655295</v>
      </c>
      <c r="L3077" s="5"/>
    </row>
    <row r="3078" spans="8:15" x14ac:dyDescent="0.35">
      <c r="H3078" s="4"/>
      <c r="L3078" s="5"/>
    </row>
    <row r="3079" spans="8:15" x14ac:dyDescent="0.35">
      <c r="H3079" s="4" t="s">
        <v>6</v>
      </c>
      <c r="I3079">
        <f t="shared" ref="I3079" si="3220">(I3075*J3076*K3077+I3076*J3077*K3075+J3075*K3076*I3077)-(I3077*J3076*K3075+J3077*K3076*I3075+K3077*I3076*J3075)</f>
        <v>526414.62070310838</v>
      </c>
      <c r="J3079" t="str">
        <f t="shared" ref="J3079" si="3221">IF(I3079&lt;&gt;0,"Continuar", "Agregar otros valores")</f>
        <v>Continuar</v>
      </c>
      <c r="L3079" s="5"/>
    </row>
    <row r="3080" spans="8:15" x14ac:dyDescent="0.35">
      <c r="H3080" s="4"/>
      <c r="L3080" s="5"/>
    </row>
    <row r="3081" spans="8:15" x14ac:dyDescent="0.35">
      <c r="H3081" s="4"/>
      <c r="I3081" cm="1">
        <f t="array" ref="I3081:K3083">MINVERSE(I3075:K3077)</f>
        <v>-9.5966786858593264E-2</v>
      </c>
      <c r="J3081">
        <v>1.2363692239668139E-2</v>
      </c>
      <c r="K3081">
        <v>8.7190467637886151E-4</v>
      </c>
      <c r="L3081" s="5"/>
      <c r="M3081">
        <f t="shared" ref="M3081" si="3222">(J3076*K3077-J3077*K3076)/I3079</f>
        <v>-9.596678685859325E-2</v>
      </c>
      <c r="N3081">
        <f t="shared" ref="N3081" si="3223">(J3075*K3077-J3077*K3075)/I3079</f>
        <v>-1.2363692239668137E-2</v>
      </c>
      <c r="O3081">
        <f t="shared" ref="O3081" si="3224">(J3075*K3076-J3076*K3075)/I3079</f>
        <v>8.7190467637886151E-4</v>
      </c>
    </row>
    <row r="3082" spans="8:15" x14ac:dyDescent="0.35">
      <c r="H3082" s="4" t="s">
        <v>9</v>
      </c>
      <c r="I3082">
        <v>-5.87232252334349E-2</v>
      </c>
      <c r="J3082">
        <v>-8.3924536285770956E-2</v>
      </c>
      <c r="K3082">
        <v>-3.0102503265137386E-4</v>
      </c>
      <c r="L3082" s="5"/>
      <c r="M3082">
        <f t="shared" ref="M3082" si="3225">(I3076*K3077-K3076*I3077)/I3079</f>
        <v>5.8723225233434879E-2</v>
      </c>
      <c r="N3082">
        <f t="shared" ref="N3082" si="3226">(I3075*K3077-I3077*K3075)/I3079</f>
        <v>-8.3924536285770943E-2</v>
      </c>
      <c r="O3082">
        <f t="shared" ref="O3082" si="3227">(I3075*K3076-I3076*K3075)/I3079</f>
        <v>3.010250326513738E-4</v>
      </c>
    </row>
    <row r="3083" spans="8:15" x14ac:dyDescent="0.35">
      <c r="H3083" s="4"/>
      <c r="I3083">
        <v>1.8811870800205702E-2</v>
      </c>
      <c r="J3083">
        <v>-1.1526585521765763E-2</v>
      </c>
      <c r="K3083">
        <v>-3.7590481385218048E-5</v>
      </c>
      <c r="L3083" s="5"/>
      <c r="M3083">
        <f t="shared" ref="M3083" si="3228">(I3076*J3077-I3077*J3076)/I3079</f>
        <v>1.8811870800205698E-2</v>
      </c>
      <c r="N3083">
        <f t="shared" ref="N3083" si="3229">(I3075*J3077-I3077*J3075)/I3079</f>
        <v>1.1526585521765761E-2</v>
      </c>
      <c r="O3083">
        <f t="shared" ref="O3083" si="3230">(I3075*J3076-I3076*J3075)/I3079</f>
        <v>-3.7590481385218048E-5</v>
      </c>
    </row>
    <row r="3084" spans="8:15" x14ac:dyDescent="0.35">
      <c r="H3084" s="4"/>
      <c r="L3084" s="5"/>
    </row>
    <row r="3085" spans="8:15" x14ac:dyDescent="0.35">
      <c r="H3085" s="4" t="s">
        <v>333</v>
      </c>
      <c r="I3085">
        <f t="shared" ref="I3085" si="3231">LN(ABS(2*I3071*I3072^3))-I3072*(I3073^2)+33.9206</f>
        <v>0</v>
      </c>
      <c r="L3085" s="5"/>
    </row>
    <row r="3086" spans="8:15" x14ac:dyDescent="0.35">
      <c r="H3086" s="4" t="s">
        <v>334</v>
      </c>
      <c r="I3086">
        <f t="shared" ref="I3086" si="3232">(I3071^2+I3072^2)/I3073+4*I3071*I3073-85/6</f>
        <v>0</v>
      </c>
      <c r="L3086" s="5"/>
    </row>
    <row r="3087" spans="8:15" x14ac:dyDescent="0.35">
      <c r="H3087" s="4" t="s">
        <v>335</v>
      </c>
      <c r="I3087">
        <f t="shared" ref="I3087" si="3233">I3071^2*I3072*I3073^3+4*I3071*I3073+3552</f>
        <v>0</v>
      </c>
      <c r="L3087" s="5"/>
    </row>
    <row r="3088" spans="8:15" x14ac:dyDescent="0.35">
      <c r="H3088" s="4"/>
      <c r="L3088" s="5"/>
    </row>
    <row r="3089" spans="8:13" x14ac:dyDescent="0.35">
      <c r="H3089" s="4"/>
      <c r="I3089">
        <f t="shared" ref="I3089:I3091" si="3234">I3071</f>
        <v>-6.0300955159643808</v>
      </c>
      <c r="J3089" t="s">
        <v>16</v>
      </c>
      <c r="K3089" cm="1">
        <f t="array" ref="K3089:K3091">MMULT(I3081:K3083,I3085:I3087)</f>
        <v>0</v>
      </c>
      <c r="L3089" s="5"/>
      <c r="M3089">
        <f t="shared" ref="M3089" si="3235">I3081*I3085+J3081*I3086+K3081*I3087</f>
        <v>0</v>
      </c>
    </row>
    <row r="3090" spans="8:13" x14ac:dyDescent="0.35">
      <c r="H3090" s="4"/>
      <c r="I3090">
        <f t="shared" si="3234"/>
        <v>7.8461575132286265</v>
      </c>
      <c r="J3090" t="s">
        <v>16</v>
      </c>
      <c r="K3090">
        <v>0</v>
      </c>
      <c r="L3090" s="5"/>
      <c r="M3090">
        <f t="shared" ref="M3090" si="3236">I3082*I3085+J3082*I3086+K3082* I3087</f>
        <v>0</v>
      </c>
    </row>
    <row r="3091" spans="8:13" x14ac:dyDescent="0.35">
      <c r="H3091" s="4"/>
      <c r="I3091">
        <f t="shared" si="3234"/>
        <v>-2.3298516839062571</v>
      </c>
      <c r="J3091" t="s">
        <v>16</v>
      </c>
      <c r="K3091">
        <v>0</v>
      </c>
      <c r="L3091" s="5"/>
      <c r="M3091">
        <f t="shared" ref="M3091" si="3237">I3083*I3085+J3083*I3086+K3083*I3087</f>
        <v>0</v>
      </c>
    </row>
    <row r="3092" spans="8:13" x14ac:dyDescent="0.35">
      <c r="H3092" s="4"/>
      <c r="L3092" s="5"/>
    </row>
    <row r="3093" spans="8:13" x14ac:dyDescent="0.35">
      <c r="H3093" s="4" t="s">
        <v>99</v>
      </c>
      <c r="I3093">
        <f t="shared" ref="I3093:I3095" si="3238">I3089-K3089</f>
        <v>-6.0300955159643808</v>
      </c>
      <c r="L3093" s="5"/>
    </row>
    <row r="3094" spans="8:13" x14ac:dyDescent="0.35">
      <c r="H3094" s="4" t="s">
        <v>100</v>
      </c>
      <c r="I3094">
        <f t="shared" si="3238"/>
        <v>7.8461575132286265</v>
      </c>
      <c r="L3094" s="5"/>
    </row>
    <row r="3095" spans="8:13" x14ac:dyDescent="0.35">
      <c r="H3095" s="4" t="s">
        <v>101</v>
      </c>
      <c r="I3095">
        <f t="shared" si="3238"/>
        <v>-2.3298516839062571</v>
      </c>
      <c r="L3095" s="5"/>
    </row>
    <row r="3096" spans="8:13" x14ac:dyDescent="0.35">
      <c r="H3096" s="4"/>
      <c r="L3096" s="5"/>
    </row>
    <row r="3097" spans="8:13" x14ac:dyDescent="0.35">
      <c r="H3097" s="4" t="s">
        <v>22</v>
      </c>
      <c r="I3097">
        <f t="shared" ref="I3097:I3099" si="3239">ABS(I3093-I3071)</f>
        <v>0</v>
      </c>
      <c r="L3097" s="5"/>
    </row>
    <row r="3098" spans="8:13" x14ac:dyDescent="0.35">
      <c r="H3098" s="4" t="s">
        <v>24</v>
      </c>
      <c r="I3098">
        <f t="shared" si="3239"/>
        <v>0</v>
      </c>
      <c r="L3098" s="5"/>
    </row>
    <row r="3099" spans="8:13" x14ac:dyDescent="0.35">
      <c r="H3099" s="7" t="s">
        <v>103</v>
      </c>
      <c r="I3099">
        <f t="shared" si="3239"/>
        <v>0</v>
      </c>
      <c r="J3099" s="8" t="s">
        <v>25</v>
      </c>
      <c r="K3099" s="8"/>
      <c r="L3099" s="9">
        <f t="shared" ref="L3099" si="3240">MAX(I3097:I3099)</f>
        <v>0</v>
      </c>
      <c r="M3099" t="str">
        <f t="shared" ref="M3099" si="3241">IF(L3099&gt;$G$6, "Continúa iterando","Listo. Aquí está la solución")</f>
        <v>Listo. Aquí está la solución</v>
      </c>
    </row>
    <row r="3101" spans="8:13" x14ac:dyDescent="0.35">
      <c r="H3101" s="1"/>
      <c r="I3101" s="2" t="s">
        <v>0</v>
      </c>
      <c r="J3101" s="2">
        <f t="shared" ref="J3101" si="3242">J3070+1</f>
        <v>101</v>
      </c>
      <c r="K3101" s="2"/>
      <c r="L3101" s="3"/>
    </row>
    <row r="3102" spans="8:13" x14ac:dyDescent="0.35">
      <c r="H3102" s="4" t="s">
        <v>1</v>
      </c>
      <c r="I3102">
        <f t="shared" ref="I3102:I3104" si="3243">I3093</f>
        <v>-6.0300955159643808</v>
      </c>
      <c r="L3102" s="5"/>
    </row>
    <row r="3103" spans="8:13" x14ac:dyDescent="0.35">
      <c r="H3103" s="4" t="s">
        <v>93</v>
      </c>
      <c r="I3103">
        <f t="shared" si="3243"/>
        <v>7.8461575132286265</v>
      </c>
      <c r="L3103" s="5"/>
    </row>
    <row r="3104" spans="8:13" x14ac:dyDescent="0.35">
      <c r="H3104" s="4" t="s">
        <v>2</v>
      </c>
      <c r="I3104">
        <f t="shared" si="3243"/>
        <v>-2.3298516839062571</v>
      </c>
      <c r="L3104" s="5"/>
    </row>
    <row r="3105" spans="8:15" x14ac:dyDescent="0.35">
      <c r="H3105" s="4"/>
      <c r="L3105" s="5"/>
    </row>
    <row r="3106" spans="8:15" x14ac:dyDescent="0.35">
      <c r="H3106" s="4"/>
      <c r="I3106">
        <f t="shared" ref="I3106" si="3244">1/I3102</f>
        <v>-0.16583485242523097</v>
      </c>
      <c r="J3106">
        <f t="shared" ref="J3106" si="3245">3/I3103-I3104^2</f>
        <v>-5.0458561065254317</v>
      </c>
      <c r="K3106">
        <f t="shared" ref="K3106" si="3246">-2*I3103*I3104</f>
        <v>36.56076658877889</v>
      </c>
      <c r="L3106" s="5"/>
    </row>
    <row r="3107" spans="8:15" x14ac:dyDescent="0.35">
      <c r="H3107" s="4" t="s">
        <v>26</v>
      </c>
      <c r="I3107">
        <f t="shared" ref="I3107" si="3247">(2*I3102/I3104)+4*I3104</f>
        <v>-4.1430295802738764</v>
      </c>
      <c r="J3107">
        <f t="shared" ref="J3107" si="3248">(2*I3103/I3104)</f>
        <v>-6.7353278901201685</v>
      </c>
      <c r="K3107">
        <f t="shared" ref="K3107" si="3249">-(I3103^2+I3102^2)/I3104^2+4*I3102</f>
        <v>-42.160262624325497</v>
      </c>
      <c r="L3107" s="5"/>
    </row>
    <row r="3108" spans="8:15" x14ac:dyDescent="0.35">
      <c r="H3108" s="4"/>
      <c r="I3108">
        <f t="shared" ref="I3108" si="3250">2*I3102*I3103*I3104^3+4*I3104</f>
        <v>1187.4101983644657</v>
      </c>
      <c r="J3108">
        <f t="shared" ref="J3108" si="3251">I3102^2*I3104^3</f>
        <v>-459.86801905066505</v>
      </c>
      <c r="K3108">
        <f t="shared" ref="K3108" si="3252">3*I3102^2*I3103*I3104^2+4*I3102</f>
        <v>4621.9224596655295</v>
      </c>
      <c r="L3108" s="5"/>
    </row>
    <row r="3109" spans="8:15" x14ac:dyDescent="0.35">
      <c r="H3109" s="4"/>
      <c r="L3109" s="5"/>
    </row>
    <row r="3110" spans="8:15" x14ac:dyDescent="0.35">
      <c r="H3110" s="4" t="s">
        <v>6</v>
      </c>
      <c r="I3110">
        <f t="shared" ref="I3110" si="3253">(I3106*J3107*K3108+I3107*J3108*K3106+J3106*K3107*I3108)-(I3108*J3107*K3106+J3108*K3107*I3106+K3108*I3107*J3106)</f>
        <v>526414.62070310838</v>
      </c>
      <c r="J3110" t="str">
        <f t="shared" ref="J3110" si="3254">IF(I3110&lt;&gt;0,"Continuar", "Agregar otros valores")</f>
        <v>Continuar</v>
      </c>
      <c r="L3110" s="5"/>
    </row>
    <row r="3111" spans="8:15" x14ac:dyDescent="0.35">
      <c r="H3111" s="4"/>
      <c r="L3111" s="5"/>
    </row>
    <row r="3112" spans="8:15" x14ac:dyDescent="0.35">
      <c r="H3112" s="4"/>
      <c r="I3112" cm="1">
        <f t="array" ref="I3112:K3114">MINVERSE(I3106:K3108)</f>
        <v>-9.5966786858593264E-2</v>
      </c>
      <c r="J3112">
        <v>1.2363692239668139E-2</v>
      </c>
      <c r="K3112">
        <v>8.7190467637886151E-4</v>
      </c>
      <c r="L3112" s="5"/>
      <c r="M3112">
        <f t="shared" ref="M3112" si="3255">(J3107*K3108-J3108*K3107)/I3110</f>
        <v>-9.596678685859325E-2</v>
      </c>
      <c r="N3112">
        <f t="shared" ref="N3112" si="3256">(J3106*K3108-J3108*K3106)/I3110</f>
        <v>-1.2363692239668137E-2</v>
      </c>
      <c r="O3112">
        <f t="shared" ref="O3112" si="3257">(J3106*K3107-J3107*K3106)/I3110</f>
        <v>8.7190467637886151E-4</v>
      </c>
    </row>
    <row r="3113" spans="8:15" x14ac:dyDescent="0.35">
      <c r="H3113" s="4" t="s">
        <v>9</v>
      </c>
      <c r="I3113">
        <v>-5.87232252334349E-2</v>
      </c>
      <c r="J3113">
        <v>-8.3924536285770956E-2</v>
      </c>
      <c r="K3113">
        <v>-3.0102503265137386E-4</v>
      </c>
      <c r="L3113" s="5"/>
      <c r="M3113">
        <f t="shared" ref="M3113" si="3258">(I3107*K3108-K3107*I3108)/I3110</f>
        <v>5.8723225233434879E-2</v>
      </c>
      <c r="N3113">
        <f t="shared" ref="N3113" si="3259">(I3106*K3108-I3108*K3106)/I3110</f>
        <v>-8.3924536285770943E-2</v>
      </c>
      <c r="O3113">
        <f t="shared" ref="O3113" si="3260">(I3106*K3107-I3107*K3106)/I3110</f>
        <v>3.010250326513738E-4</v>
      </c>
    </row>
    <row r="3114" spans="8:15" x14ac:dyDescent="0.35">
      <c r="H3114" s="4"/>
      <c r="I3114">
        <v>1.8811870800205702E-2</v>
      </c>
      <c r="J3114">
        <v>-1.1526585521765763E-2</v>
      </c>
      <c r="K3114">
        <v>-3.7590481385218048E-5</v>
      </c>
      <c r="L3114" s="5"/>
      <c r="M3114">
        <f t="shared" ref="M3114" si="3261">(I3107*J3108-I3108*J3107)/I3110</f>
        <v>1.8811870800205698E-2</v>
      </c>
      <c r="N3114">
        <f t="shared" ref="N3114" si="3262">(I3106*J3108-I3108*J3106)/I3110</f>
        <v>1.1526585521765761E-2</v>
      </c>
      <c r="O3114">
        <f t="shared" ref="O3114" si="3263">(I3106*J3107-I3107*J3106)/I3110</f>
        <v>-3.7590481385218048E-5</v>
      </c>
    </row>
    <row r="3115" spans="8:15" x14ac:dyDescent="0.35">
      <c r="H3115" s="4"/>
      <c r="L3115" s="5"/>
    </row>
    <row r="3116" spans="8:15" x14ac:dyDescent="0.35">
      <c r="H3116" s="4" t="s">
        <v>336</v>
      </c>
      <c r="I3116">
        <f t="shared" ref="I3116" si="3264">LN(ABS(2*I3102*I3103^3))-I3103*(I3104^2)+33.9206</f>
        <v>0</v>
      </c>
      <c r="L3116" s="5"/>
    </row>
    <row r="3117" spans="8:15" x14ac:dyDescent="0.35">
      <c r="H3117" s="4" t="s">
        <v>337</v>
      </c>
      <c r="I3117">
        <f t="shared" ref="I3117" si="3265">(I3102^2+I3103^2)/I3104+4*I3102*I3104-85/6</f>
        <v>0</v>
      </c>
      <c r="L3117" s="5"/>
    </row>
    <row r="3118" spans="8:15" x14ac:dyDescent="0.35">
      <c r="H3118" s="4" t="s">
        <v>338</v>
      </c>
      <c r="I3118">
        <f t="shared" ref="I3118" si="3266">I3102^2*I3103*I3104^3+4*I3102*I3104+3552</f>
        <v>0</v>
      </c>
      <c r="L3118" s="5"/>
    </row>
    <row r="3119" spans="8:15" x14ac:dyDescent="0.35">
      <c r="H3119" s="4"/>
      <c r="L3119" s="5"/>
    </row>
    <row r="3120" spans="8:15" x14ac:dyDescent="0.35">
      <c r="H3120" s="4"/>
      <c r="I3120">
        <f t="shared" ref="I3120:I3122" si="3267">I3102</f>
        <v>-6.0300955159643808</v>
      </c>
      <c r="J3120" t="s">
        <v>16</v>
      </c>
      <c r="K3120" cm="1">
        <f t="array" ref="K3120:K3122">MMULT(I3112:K3114,I3116:I3118)</f>
        <v>0</v>
      </c>
      <c r="L3120" s="5"/>
      <c r="M3120">
        <f t="shared" ref="M3120" si="3268">I3112*I3116+J3112*I3117+K3112*I3118</f>
        <v>0</v>
      </c>
    </row>
    <row r="3121" spans="8:13" x14ac:dyDescent="0.35">
      <c r="H3121" s="4"/>
      <c r="I3121">
        <f t="shared" si="3267"/>
        <v>7.8461575132286265</v>
      </c>
      <c r="J3121" t="s">
        <v>16</v>
      </c>
      <c r="K3121">
        <v>0</v>
      </c>
      <c r="L3121" s="5"/>
      <c r="M3121">
        <f t="shared" ref="M3121" si="3269">I3113*I3116+J3113*I3117+K3113* I3118</f>
        <v>0</v>
      </c>
    </row>
    <row r="3122" spans="8:13" x14ac:dyDescent="0.35">
      <c r="H3122" s="4"/>
      <c r="I3122">
        <f t="shared" si="3267"/>
        <v>-2.3298516839062571</v>
      </c>
      <c r="J3122" t="s">
        <v>16</v>
      </c>
      <c r="K3122">
        <v>0</v>
      </c>
      <c r="L3122" s="5"/>
      <c r="M3122">
        <f t="shared" ref="M3122" si="3270">I3114*I3116+J3114*I3117+K3114*I3118</f>
        <v>0</v>
      </c>
    </row>
    <row r="3123" spans="8:13" x14ac:dyDescent="0.35">
      <c r="H3123" s="4"/>
      <c r="L3123" s="5"/>
    </row>
    <row r="3124" spans="8:13" x14ac:dyDescent="0.35">
      <c r="H3124" s="4" t="s">
        <v>99</v>
      </c>
      <c r="I3124">
        <f t="shared" ref="I3124:I3126" si="3271">I3120-K3120</f>
        <v>-6.0300955159643808</v>
      </c>
      <c r="L3124" s="5"/>
    </row>
    <row r="3125" spans="8:13" x14ac:dyDescent="0.35">
      <c r="H3125" s="4" t="s">
        <v>100</v>
      </c>
      <c r="I3125">
        <f t="shared" si="3271"/>
        <v>7.8461575132286265</v>
      </c>
      <c r="L3125" s="5"/>
    </row>
    <row r="3126" spans="8:13" x14ac:dyDescent="0.35">
      <c r="H3126" s="4" t="s">
        <v>101</v>
      </c>
      <c r="I3126">
        <f t="shared" si="3271"/>
        <v>-2.3298516839062571</v>
      </c>
      <c r="L3126" s="5"/>
    </row>
    <row r="3127" spans="8:13" x14ac:dyDescent="0.35">
      <c r="H3127" s="4"/>
      <c r="L3127" s="5"/>
    </row>
    <row r="3128" spans="8:13" x14ac:dyDescent="0.35">
      <c r="H3128" s="4" t="s">
        <v>22</v>
      </c>
      <c r="I3128">
        <f t="shared" ref="I3128:I3130" si="3272">ABS(I3124-I3102)</f>
        <v>0</v>
      </c>
      <c r="L3128" s="5"/>
    </row>
    <row r="3129" spans="8:13" x14ac:dyDescent="0.35">
      <c r="H3129" s="4" t="s">
        <v>24</v>
      </c>
      <c r="I3129">
        <f t="shared" si="3272"/>
        <v>0</v>
      </c>
      <c r="L3129" s="5"/>
    </row>
    <row r="3130" spans="8:13" x14ac:dyDescent="0.35">
      <c r="H3130" s="7" t="s">
        <v>103</v>
      </c>
      <c r="I3130">
        <f t="shared" si="3272"/>
        <v>0</v>
      </c>
      <c r="J3130" s="8" t="s">
        <v>25</v>
      </c>
      <c r="K3130" s="8"/>
      <c r="L3130" s="9">
        <f t="shared" ref="L3130" si="3273">MAX(I3128:I3130)</f>
        <v>0</v>
      </c>
      <c r="M3130" t="str">
        <f t="shared" ref="M3130" si="3274">IF(L3130&gt;$G$6, "Continúa iterando","Listo. Aquí está la solución")</f>
        <v>Listo. Aquí está la solución</v>
      </c>
    </row>
    <row r="3132" spans="8:13" x14ac:dyDescent="0.35">
      <c r="H3132" s="1"/>
      <c r="I3132" s="2" t="s">
        <v>0</v>
      </c>
      <c r="J3132" s="2">
        <f t="shared" ref="J3132" si="3275">J3101+1</f>
        <v>102</v>
      </c>
      <c r="K3132" s="2"/>
      <c r="L3132" s="3"/>
    </row>
    <row r="3133" spans="8:13" x14ac:dyDescent="0.35">
      <c r="H3133" s="4" t="s">
        <v>1</v>
      </c>
      <c r="I3133">
        <f t="shared" ref="I3133:I3135" si="3276">I3124</f>
        <v>-6.0300955159643808</v>
      </c>
      <c r="L3133" s="5"/>
    </row>
    <row r="3134" spans="8:13" x14ac:dyDescent="0.35">
      <c r="H3134" s="4" t="s">
        <v>93</v>
      </c>
      <c r="I3134">
        <f t="shared" si="3276"/>
        <v>7.8461575132286265</v>
      </c>
      <c r="L3134" s="5"/>
    </row>
    <row r="3135" spans="8:13" x14ac:dyDescent="0.35">
      <c r="H3135" s="4" t="s">
        <v>2</v>
      </c>
      <c r="I3135">
        <f t="shared" si="3276"/>
        <v>-2.3298516839062571</v>
      </c>
      <c r="L3135" s="5"/>
    </row>
    <row r="3136" spans="8:13" x14ac:dyDescent="0.35">
      <c r="H3136" s="4"/>
      <c r="L3136" s="5"/>
    </row>
    <row r="3137" spans="8:15" x14ac:dyDescent="0.35">
      <c r="H3137" s="4"/>
      <c r="I3137">
        <f t="shared" ref="I3137" si="3277">1/I3133</f>
        <v>-0.16583485242523097</v>
      </c>
      <c r="J3137">
        <f t="shared" ref="J3137" si="3278">3/I3134-I3135^2</f>
        <v>-5.0458561065254317</v>
      </c>
      <c r="K3137">
        <f t="shared" ref="K3137" si="3279">-2*I3134*I3135</f>
        <v>36.56076658877889</v>
      </c>
      <c r="L3137" s="5"/>
    </row>
    <row r="3138" spans="8:15" x14ac:dyDescent="0.35">
      <c r="H3138" s="4" t="s">
        <v>26</v>
      </c>
      <c r="I3138">
        <f t="shared" ref="I3138" si="3280">(2*I3133/I3135)+4*I3135</f>
        <v>-4.1430295802738764</v>
      </c>
      <c r="J3138">
        <f t="shared" ref="J3138" si="3281">(2*I3134/I3135)</f>
        <v>-6.7353278901201685</v>
      </c>
      <c r="K3138">
        <f t="shared" ref="K3138" si="3282">-(I3134^2+I3133^2)/I3135^2+4*I3133</f>
        <v>-42.160262624325497</v>
      </c>
      <c r="L3138" s="5"/>
    </row>
    <row r="3139" spans="8:15" x14ac:dyDescent="0.35">
      <c r="H3139" s="4"/>
      <c r="I3139">
        <f t="shared" ref="I3139" si="3283">2*I3133*I3134*I3135^3+4*I3135</f>
        <v>1187.4101983644657</v>
      </c>
      <c r="J3139">
        <f t="shared" ref="J3139" si="3284">I3133^2*I3135^3</f>
        <v>-459.86801905066505</v>
      </c>
      <c r="K3139">
        <f t="shared" ref="K3139" si="3285">3*I3133^2*I3134*I3135^2+4*I3133</f>
        <v>4621.9224596655295</v>
      </c>
      <c r="L3139" s="5"/>
    </row>
    <row r="3140" spans="8:15" x14ac:dyDescent="0.35">
      <c r="H3140" s="4"/>
      <c r="L3140" s="5"/>
    </row>
    <row r="3141" spans="8:15" x14ac:dyDescent="0.35">
      <c r="H3141" s="4" t="s">
        <v>6</v>
      </c>
      <c r="I3141">
        <f t="shared" ref="I3141" si="3286">(I3137*J3138*K3139+I3138*J3139*K3137+J3137*K3138*I3139)-(I3139*J3138*K3137+J3139*K3138*I3137+K3139*I3138*J3137)</f>
        <v>526414.62070310838</v>
      </c>
      <c r="J3141" t="str">
        <f t="shared" ref="J3141" si="3287">IF(I3141&lt;&gt;0,"Continuar", "Agregar otros valores")</f>
        <v>Continuar</v>
      </c>
      <c r="L3141" s="5"/>
    </row>
    <row r="3142" spans="8:15" x14ac:dyDescent="0.35">
      <c r="H3142" s="4"/>
      <c r="L3142" s="5"/>
    </row>
    <row r="3143" spans="8:15" x14ac:dyDescent="0.35">
      <c r="H3143" s="4"/>
      <c r="I3143" cm="1">
        <f t="array" ref="I3143:K3145">MINVERSE(I3137:K3139)</f>
        <v>-9.5966786858593264E-2</v>
      </c>
      <c r="J3143">
        <v>1.2363692239668139E-2</v>
      </c>
      <c r="K3143">
        <v>8.7190467637886151E-4</v>
      </c>
      <c r="L3143" s="5"/>
      <c r="M3143">
        <f t="shared" ref="M3143" si="3288">(J3138*K3139-J3139*K3138)/I3141</f>
        <v>-9.596678685859325E-2</v>
      </c>
      <c r="N3143">
        <f t="shared" ref="N3143" si="3289">(J3137*K3139-J3139*K3137)/I3141</f>
        <v>-1.2363692239668137E-2</v>
      </c>
      <c r="O3143">
        <f t="shared" ref="O3143" si="3290">(J3137*K3138-J3138*K3137)/I3141</f>
        <v>8.7190467637886151E-4</v>
      </c>
    </row>
    <row r="3144" spans="8:15" x14ac:dyDescent="0.35">
      <c r="H3144" s="4" t="s">
        <v>9</v>
      </c>
      <c r="I3144">
        <v>-5.87232252334349E-2</v>
      </c>
      <c r="J3144">
        <v>-8.3924536285770956E-2</v>
      </c>
      <c r="K3144">
        <v>-3.0102503265137386E-4</v>
      </c>
      <c r="L3144" s="5"/>
      <c r="M3144">
        <f t="shared" ref="M3144" si="3291">(I3138*K3139-K3138*I3139)/I3141</f>
        <v>5.8723225233434879E-2</v>
      </c>
      <c r="N3144">
        <f t="shared" ref="N3144" si="3292">(I3137*K3139-I3139*K3137)/I3141</f>
        <v>-8.3924536285770943E-2</v>
      </c>
      <c r="O3144">
        <f t="shared" ref="O3144" si="3293">(I3137*K3138-I3138*K3137)/I3141</f>
        <v>3.010250326513738E-4</v>
      </c>
    </row>
    <row r="3145" spans="8:15" x14ac:dyDescent="0.35">
      <c r="H3145" s="4"/>
      <c r="I3145">
        <v>1.8811870800205702E-2</v>
      </c>
      <c r="J3145">
        <v>-1.1526585521765763E-2</v>
      </c>
      <c r="K3145">
        <v>-3.7590481385218048E-5</v>
      </c>
      <c r="L3145" s="5"/>
      <c r="M3145">
        <f t="shared" ref="M3145" si="3294">(I3138*J3139-I3139*J3138)/I3141</f>
        <v>1.8811870800205698E-2</v>
      </c>
      <c r="N3145">
        <f t="shared" ref="N3145" si="3295">(I3137*J3139-I3139*J3137)/I3141</f>
        <v>1.1526585521765761E-2</v>
      </c>
      <c r="O3145">
        <f t="shared" ref="O3145" si="3296">(I3137*J3138-I3138*J3137)/I3141</f>
        <v>-3.7590481385218048E-5</v>
      </c>
    </row>
    <row r="3146" spans="8:15" x14ac:dyDescent="0.35">
      <c r="H3146" s="4"/>
      <c r="L3146" s="5"/>
    </row>
    <row r="3147" spans="8:15" x14ac:dyDescent="0.35">
      <c r="H3147" s="4" t="s">
        <v>339</v>
      </c>
      <c r="I3147">
        <f t="shared" ref="I3147" si="3297">LN(ABS(2*I3133*I3134^3))-I3134*(I3135^2)+33.9206</f>
        <v>0</v>
      </c>
      <c r="L3147" s="5"/>
    </row>
    <row r="3148" spans="8:15" x14ac:dyDescent="0.35">
      <c r="H3148" s="4" t="s">
        <v>340</v>
      </c>
      <c r="I3148">
        <f t="shared" ref="I3148" si="3298">(I3133^2+I3134^2)/I3135+4*I3133*I3135-85/6</f>
        <v>0</v>
      </c>
      <c r="L3148" s="5"/>
    </row>
    <row r="3149" spans="8:15" x14ac:dyDescent="0.35">
      <c r="H3149" s="4" t="s">
        <v>341</v>
      </c>
      <c r="I3149">
        <f t="shared" ref="I3149" si="3299">I3133^2*I3134*I3135^3+4*I3133*I3135+3552</f>
        <v>0</v>
      </c>
      <c r="L3149" s="5"/>
    </row>
    <row r="3150" spans="8:15" x14ac:dyDescent="0.35">
      <c r="H3150" s="4"/>
      <c r="L3150" s="5"/>
    </row>
    <row r="3151" spans="8:15" x14ac:dyDescent="0.35">
      <c r="H3151" s="4"/>
      <c r="I3151">
        <f t="shared" ref="I3151:I3153" si="3300">I3133</f>
        <v>-6.0300955159643808</v>
      </c>
      <c r="J3151" t="s">
        <v>16</v>
      </c>
      <c r="K3151" cm="1">
        <f t="array" ref="K3151:K3153">MMULT(I3143:K3145,I3147:I3149)</f>
        <v>0</v>
      </c>
      <c r="L3151" s="5"/>
      <c r="M3151">
        <f t="shared" ref="M3151" si="3301">I3143*I3147+J3143*I3148+K3143*I3149</f>
        <v>0</v>
      </c>
    </row>
    <row r="3152" spans="8:15" x14ac:dyDescent="0.35">
      <c r="H3152" s="4"/>
      <c r="I3152">
        <f t="shared" si="3300"/>
        <v>7.8461575132286265</v>
      </c>
      <c r="J3152" t="s">
        <v>16</v>
      </c>
      <c r="K3152">
        <v>0</v>
      </c>
      <c r="L3152" s="5"/>
      <c r="M3152">
        <f t="shared" ref="M3152" si="3302">I3144*I3147+J3144*I3148+K3144* I3149</f>
        <v>0</v>
      </c>
    </row>
    <row r="3153" spans="8:13" x14ac:dyDescent="0.35">
      <c r="H3153" s="4"/>
      <c r="I3153">
        <f t="shared" si="3300"/>
        <v>-2.3298516839062571</v>
      </c>
      <c r="J3153" t="s">
        <v>16</v>
      </c>
      <c r="K3153">
        <v>0</v>
      </c>
      <c r="L3153" s="5"/>
      <c r="M3153">
        <f t="shared" ref="M3153" si="3303">I3145*I3147+J3145*I3148+K3145*I3149</f>
        <v>0</v>
      </c>
    </row>
    <row r="3154" spans="8:13" x14ac:dyDescent="0.35">
      <c r="H3154" s="4"/>
      <c r="L3154" s="5"/>
    </row>
    <row r="3155" spans="8:13" x14ac:dyDescent="0.35">
      <c r="H3155" s="4" t="s">
        <v>99</v>
      </c>
      <c r="I3155">
        <f t="shared" ref="I3155:I3157" si="3304">I3151-K3151</f>
        <v>-6.0300955159643808</v>
      </c>
      <c r="L3155" s="5"/>
    </row>
    <row r="3156" spans="8:13" x14ac:dyDescent="0.35">
      <c r="H3156" s="4" t="s">
        <v>100</v>
      </c>
      <c r="I3156">
        <f t="shared" si="3304"/>
        <v>7.8461575132286265</v>
      </c>
      <c r="L3156" s="5"/>
    </row>
    <row r="3157" spans="8:13" x14ac:dyDescent="0.35">
      <c r="H3157" s="4" t="s">
        <v>101</v>
      </c>
      <c r="I3157">
        <f t="shared" si="3304"/>
        <v>-2.3298516839062571</v>
      </c>
      <c r="L3157" s="5"/>
    </row>
    <row r="3158" spans="8:13" x14ac:dyDescent="0.35">
      <c r="H3158" s="4"/>
      <c r="L3158" s="5"/>
    </row>
    <row r="3159" spans="8:13" x14ac:dyDescent="0.35">
      <c r="H3159" s="4" t="s">
        <v>22</v>
      </c>
      <c r="I3159">
        <f t="shared" ref="I3159:I3161" si="3305">ABS(I3155-I3133)</f>
        <v>0</v>
      </c>
      <c r="L3159" s="5"/>
    </row>
    <row r="3160" spans="8:13" x14ac:dyDescent="0.35">
      <c r="H3160" s="4" t="s">
        <v>24</v>
      </c>
      <c r="I3160">
        <f t="shared" si="3305"/>
        <v>0</v>
      </c>
      <c r="L3160" s="5"/>
    </row>
    <row r="3161" spans="8:13" x14ac:dyDescent="0.35">
      <c r="H3161" s="7" t="s">
        <v>103</v>
      </c>
      <c r="I3161">
        <f t="shared" si="3305"/>
        <v>0</v>
      </c>
      <c r="J3161" s="8" t="s">
        <v>25</v>
      </c>
      <c r="K3161" s="8"/>
      <c r="L3161" s="9">
        <f t="shared" ref="L3161" si="3306">MAX(I3159:I3161)</f>
        <v>0</v>
      </c>
      <c r="M3161" t="str">
        <f t="shared" ref="M3161" si="3307">IF(L3161&gt;$G$6, "Continúa iterando","Listo. Aquí está la solución")</f>
        <v>Listo. Aquí está la solución</v>
      </c>
    </row>
    <row r="3163" spans="8:13" x14ac:dyDescent="0.35">
      <c r="H3163" s="1"/>
      <c r="I3163" s="2" t="s">
        <v>0</v>
      </c>
      <c r="J3163" s="2">
        <f t="shared" ref="J3163" si="3308">J3132+1</f>
        <v>103</v>
      </c>
      <c r="K3163" s="2"/>
      <c r="L3163" s="3"/>
    </row>
    <row r="3164" spans="8:13" x14ac:dyDescent="0.35">
      <c r="H3164" s="4" t="s">
        <v>1</v>
      </c>
      <c r="I3164">
        <f t="shared" ref="I3164:I3166" si="3309">I3155</f>
        <v>-6.0300955159643808</v>
      </c>
      <c r="L3164" s="5"/>
    </row>
    <row r="3165" spans="8:13" x14ac:dyDescent="0.35">
      <c r="H3165" s="4" t="s">
        <v>93</v>
      </c>
      <c r="I3165">
        <f t="shared" si="3309"/>
        <v>7.8461575132286265</v>
      </c>
      <c r="L3165" s="5"/>
    </row>
    <row r="3166" spans="8:13" x14ac:dyDescent="0.35">
      <c r="H3166" s="4" t="s">
        <v>2</v>
      </c>
      <c r="I3166">
        <f t="shared" si="3309"/>
        <v>-2.3298516839062571</v>
      </c>
      <c r="L3166" s="5"/>
    </row>
    <row r="3167" spans="8:13" x14ac:dyDescent="0.35">
      <c r="H3167" s="4"/>
      <c r="L3167" s="5"/>
    </row>
    <row r="3168" spans="8:13" x14ac:dyDescent="0.35">
      <c r="H3168" s="4"/>
      <c r="I3168">
        <f t="shared" ref="I3168" si="3310">1/I3164</f>
        <v>-0.16583485242523097</v>
      </c>
      <c r="J3168">
        <f t="shared" ref="J3168" si="3311">3/I3165-I3166^2</f>
        <v>-5.0458561065254317</v>
      </c>
      <c r="K3168">
        <f t="shared" ref="K3168" si="3312">-2*I3165*I3166</f>
        <v>36.56076658877889</v>
      </c>
      <c r="L3168" s="5"/>
    </row>
    <row r="3169" spans="8:15" x14ac:dyDescent="0.35">
      <c r="H3169" s="4" t="s">
        <v>26</v>
      </c>
      <c r="I3169">
        <f t="shared" ref="I3169" si="3313">(2*I3164/I3166)+4*I3166</f>
        <v>-4.1430295802738764</v>
      </c>
      <c r="J3169">
        <f t="shared" ref="J3169" si="3314">(2*I3165/I3166)</f>
        <v>-6.7353278901201685</v>
      </c>
      <c r="K3169">
        <f t="shared" ref="K3169" si="3315">-(I3165^2+I3164^2)/I3166^2+4*I3164</f>
        <v>-42.160262624325497</v>
      </c>
      <c r="L3169" s="5"/>
    </row>
    <row r="3170" spans="8:15" x14ac:dyDescent="0.35">
      <c r="H3170" s="4"/>
      <c r="I3170">
        <f t="shared" ref="I3170" si="3316">2*I3164*I3165*I3166^3+4*I3166</f>
        <v>1187.4101983644657</v>
      </c>
      <c r="J3170">
        <f t="shared" ref="J3170" si="3317">I3164^2*I3166^3</f>
        <v>-459.86801905066505</v>
      </c>
      <c r="K3170">
        <f t="shared" ref="K3170" si="3318">3*I3164^2*I3165*I3166^2+4*I3164</f>
        <v>4621.9224596655295</v>
      </c>
      <c r="L3170" s="5"/>
    </row>
    <row r="3171" spans="8:15" x14ac:dyDescent="0.35">
      <c r="H3171" s="4"/>
      <c r="L3171" s="5"/>
    </row>
    <row r="3172" spans="8:15" x14ac:dyDescent="0.35">
      <c r="H3172" s="4" t="s">
        <v>6</v>
      </c>
      <c r="I3172">
        <f t="shared" ref="I3172" si="3319">(I3168*J3169*K3170+I3169*J3170*K3168+J3168*K3169*I3170)-(I3170*J3169*K3168+J3170*K3169*I3168+K3170*I3169*J3168)</f>
        <v>526414.62070310838</v>
      </c>
      <c r="J3172" t="str">
        <f t="shared" ref="J3172" si="3320">IF(I3172&lt;&gt;0,"Continuar", "Agregar otros valores")</f>
        <v>Continuar</v>
      </c>
      <c r="L3172" s="5"/>
    </row>
    <row r="3173" spans="8:15" x14ac:dyDescent="0.35">
      <c r="H3173" s="4"/>
      <c r="L3173" s="5"/>
    </row>
    <row r="3174" spans="8:15" x14ac:dyDescent="0.35">
      <c r="H3174" s="4"/>
      <c r="I3174" cm="1">
        <f t="array" ref="I3174:K3176">MINVERSE(I3168:K3170)</f>
        <v>-9.5966786858593264E-2</v>
      </c>
      <c r="J3174">
        <v>1.2363692239668139E-2</v>
      </c>
      <c r="K3174">
        <v>8.7190467637886151E-4</v>
      </c>
      <c r="L3174" s="5"/>
      <c r="M3174">
        <f t="shared" ref="M3174" si="3321">(J3169*K3170-J3170*K3169)/I3172</f>
        <v>-9.596678685859325E-2</v>
      </c>
      <c r="N3174">
        <f t="shared" ref="N3174" si="3322">(J3168*K3170-J3170*K3168)/I3172</f>
        <v>-1.2363692239668137E-2</v>
      </c>
      <c r="O3174">
        <f t="shared" ref="O3174" si="3323">(J3168*K3169-J3169*K3168)/I3172</f>
        <v>8.7190467637886151E-4</v>
      </c>
    </row>
    <row r="3175" spans="8:15" x14ac:dyDescent="0.35">
      <c r="H3175" s="4" t="s">
        <v>9</v>
      </c>
      <c r="I3175">
        <v>-5.87232252334349E-2</v>
      </c>
      <c r="J3175">
        <v>-8.3924536285770956E-2</v>
      </c>
      <c r="K3175">
        <v>-3.0102503265137386E-4</v>
      </c>
      <c r="L3175" s="5"/>
      <c r="M3175">
        <f t="shared" ref="M3175" si="3324">(I3169*K3170-K3169*I3170)/I3172</f>
        <v>5.8723225233434879E-2</v>
      </c>
      <c r="N3175">
        <f t="shared" ref="N3175" si="3325">(I3168*K3170-I3170*K3168)/I3172</f>
        <v>-8.3924536285770943E-2</v>
      </c>
      <c r="O3175">
        <f t="shared" ref="O3175" si="3326">(I3168*K3169-I3169*K3168)/I3172</f>
        <v>3.010250326513738E-4</v>
      </c>
    </row>
    <row r="3176" spans="8:15" x14ac:dyDescent="0.35">
      <c r="H3176" s="4"/>
      <c r="I3176">
        <v>1.8811870800205702E-2</v>
      </c>
      <c r="J3176">
        <v>-1.1526585521765763E-2</v>
      </c>
      <c r="K3176">
        <v>-3.7590481385218048E-5</v>
      </c>
      <c r="L3176" s="5"/>
      <c r="M3176">
        <f t="shared" ref="M3176" si="3327">(I3169*J3170-I3170*J3169)/I3172</f>
        <v>1.8811870800205698E-2</v>
      </c>
      <c r="N3176">
        <f t="shared" ref="N3176" si="3328">(I3168*J3170-I3170*J3168)/I3172</f>
        <v>1.1526585521765761E-2</v>
      </c>
      <c r="O3176">
        <f t="shared" ref="O3176" si="3329">(I3168*J3169-I3169*J3168)/I3172</f>
        <v>-3.7590481385218048E-5</v>
      </c>
    </row>
    <row r="3177" spans="8:15" x14ac:dyDescent="0.35">
      <c r="H3177" s="4"/>
      <c r="L3177" s="5"/>
    </row>
    <row r="3178" spans="8:15" x14ac:dyDescent="0.35">
      <c r="H3178" s="4" t="s">
        <v>342</v>
      </c>
      <c r="I3178">
        <f t="shared" ref="I3178" si="3330">LN(ABS(2*I3164*I3165^3))-I3165*(I3166^2)+33.9206</f>
        <v>0</v>
      </c>
      <c r="L3178" s="5"/>
    </row>
    <row r="3179" spans="8:15" x14ac:dyDescent="0.35">
      <c r="H3179" s="4" t="s">
        <v>343</v>
      </c>
      <c r="I3179">
        <f t="shared" ref="I3179" si="3331">(I3164^2+I3165^2)/I3166+4*I3164*I3166-85/6</f>
        <v>0</v>
      </c>
      <c r="L3179" s="5"/>
    </row>
    <row r="3180" spans="8:15" x14ac:dyDescent="0.35">
      <c r="H3180" s="4" t="s">
        <v>344</v>
      </c>
      <c r="I3180">
        <f t="shared" ref="I3180" si="3332">I3164^2*I3165*I3166^3+4*I3164*I3166+3552</f>
        <v>0</v>
      </c>
      <c r="L3180" s="5"/>
    </row>
    <row r="3181" spans="8:15" x14ac:dyDescent="0.35">
      <c r="H3181" s="4"/>
      <c r="L3181" s="5"/>
    </row>
    <row r="3182" spans="8:15" x14ac:dyDescent="0.35">
      <c r="H3182" s="4"/>
      <c r="I3182">
        <f t="shared" ref="I3182:I3184" si="3333">I3164</f>
        <v>-6.0300955159643808</v>
      </c>
      <c r="J3182" t="s">
        <v>16</v>
      </c>
      <c r="K3182" cm="1">
        <f t="array" ref="K3182:K3184">MMULT(I3174:K3176,I3178:I3180)</f>
        <v>0</v>
      </c>
      <c r="L3182" s="5"/>
      <c r="M3182">
        <f t="shared" ref="M3182" si="3334">I3174*I3178+J3174*I3179+K3174*I3180</f>
        <v>0</v>
      </c>
    </row>
    <row r="3183" spans="8:15" x14ac:dyDescent="0.35">
      <c r="H3183" s="4"/>
      <c r="I3183">
        <f t="shared" si="3333"/>
        <v>7.8461575132286265</v>
      </c>
      <c r="J3183" t="s">
        <v>16</v>
      </c>
      <c r="K3183">
        <v>0</v>
      </c>
      <c r="L3183" s="5"/>
      <c r="M3183">
        <f t="shared" ref="M3183" si="3335">I3175*I3178+J3175*I3179+K3175* I3180</f>
        <v>0</v>
      </c>
    </row>
    <row r="3184" spans="8:15" x14ac:dyDescent="0.35">
      <c r="H3184" s="4"/>
      <c r="I3184">
        <f t="shared" si="3333"/>
        <v>-2.3298516839062571</v>
      </c>
      <c r="J3184" t="s">
        <v>16</v>
      </c>
      <c r="K3184">
        <v>0</v>
      </c>
      <c r="L3184" s="5"/>
      <c r="M3184">
        <f t="shared" ref="M3184" si="3336">I3176*I3178+J3176*I3179+K3176*I3180</f>
        <v>0</v>
      </c>
    </row>
    <row r="3185" spans="8:13" x14ac:dyDescent="0.35">
      <c r="H3185" s="4"/>
      <c r="L3185" s="5"/>
    </row>
    <row r="3186" spans="8:13" x14ac:dyDescent="0.35">
      <c r="H3186" s="4" t="s">
        <v>99</v>
      </c>
      <c r="I3186">
        <f t="shared" ref="I3186:I3188" si="3337">I3182-K3182</f>
        <v>-6.0300955159643808</v>
      </c>
      <c r="L3186" s="5"/>
    </row>
    <row r="3187" spans="8:13" x14ac:dyDescent="0.35">
      <c r="H3187" s="4" t="s">
        <v>100</v>
      </c>
      <c r="I3187">
        <f t="shared" si="3337"/>
        <v>7.8461575132286265</v>
      </c>
      <c r="L3187" s="5"/>
    </row>
    <row r="3188" spans="8:13" x14ac:dyDescent="0.35">
      <c r="H3188" s="4" t="s">
        <v>101</v>
      </c>
      <c r="I3188">
        <f t="shared" si="3337"/>
        <v>-2.3298516839062571</v>
      </c>
      <c r="L3188" s="5"/>
    </row>
    <row r="3189" spans="8:13" x14ac:dyDescent="0.35">
      <c r="H3189" s="4"/>
      <c r="L3189" s="5"/>
    </row>
    <row r="3190" spans="8:13" x14ac:dyDescent="0.35">
      <c r="H3190" s="4" t="s">
        <v>22</v>
      </c>
      <c r="I3190">
        <f t="shared" ref="I3190:I3192" si="3338">ABS(I3186-I3164)</f>
        <v>0</v>
      </c>
      <c r="L3190" s="5"/>
    </row>
    <row r="3191" spans="8:13" x14ac:dyDescent="0.35">
      <c r="H3191" s="4" t="s">
        <v>24</v>
      </c>
      <c r="I3191">
        <f t="shared" si="3338"/>
        <v>0</v>
      </c>
      <c r="L3191" s="5"/>
    </row>
    <row r="3192" spans="8:13" x14ac:dyDescent="0.35">
      <c r="H3192" s="7" t="s">
        <v>103</v>
      </c>
      <c r="I3192">
        <f t="shared" si="3338"/>
        <v>0</v>
      </c>
      <c r="J3192" s="8" t="s">
        <v>25</v>
      </c>
      <c r="K3192" s="8"/>
      <c r="L3192" s="9">
        <f t="shared" ref="L3192" si="3339">MAX(I3190:I3192)</f>
        <v>0</v>
      </c>
      <c r="M3192" t="str">
        <f t="shared" ref="M3192" si="3340">IF(L3192&gt;$G$6, "Continúa iterando","Listo. Aquí está la solución")</f>
        <v>Listo. Aquí está la solución</v>
      </c>
    </row>
    <row r="3194" spans="8:13" x14ac:dyDescent="0.35">
      <c r="H3194" s="1"/>
      <c r="I3194" s="2" t="s">
        <v>0</v>
      </c>
      <c r="J3194" s="2">
        <f t="shared" ref="J3194" si="3341">J3163+1</f>
        <v>104</v>
      </c>
      <c r="K3194" s="2"/>
      <c r="L3194" s="3"/>
    </row>
    <row r="3195" spans="8:13" x14ac:dyDescent="0.35">
      <c r="H3195" s="4" t="s">
        <v>1</v>
      </c>
      <c r="I3195">
        <f t="shared" ref="I3195:I3197" si="3342">I3186</f>
        <v>-6.0300955159643808</v>
      </c>
      <c r="L3195" s="5"/>
    </row>
    <row r="3196" spans="8:13" x14ac:dyDescent="0.35">
      <c r="H3196" s="4" t="s">
        <v>93</v>
      </c>
      <c r="I3196">
        <f t="shared" si="3342"/>
        <v>7.8461575132286265</v>
      </c>
      <c r="L3196" s="5"/>
    </row>
    <row r="3197" spans="8:13" x14ac:dyDescent="0.35">
      <c r="H3197" s="4" t="s">
        <v>2</v>
      </c>
      <c r="I3197">
        <f t="shared" si="3342"/>
        <v>-2.3298516839062571</v>
      </c>
      <c r="L3197" s="5"/>
    </row>
    <row r="3198" spans="8:13" x14ac:dyDescent="0.35">
      <c r="H3198" s="4"/>
      <c r="L3198" s="5"/>
    </row>
    <row r="3199" spans="8:13" x14ac:dyDescent="0.35">
      <c r="H3199" s="4"/>
      <c r="I3199">
        <f t="shared" ref="I3199" si="3343">1/I3195</f>
        <v>-0.16583485242523097</v>
      </c>
      <c r="J3199">
        <f t="shared" ref="J3199" si="3344">3/I3196-I3197^2</f>
        <v>-5.0458561065254317</v>
      </c>
      <c r="K3199">
        <f t="shared" ref="K3199" si="3345">-2*I3196*I3197</f>
        <v>36.56076658877889</v>
      </c>
      <c r="L3199" s="5"/>
    </row>
    <row r="3200" spans="8:13" x14ac:dyDescent="0.35">
      <c r="H3200" s="4" t="s">
        <v>26</v>
      </c>
      <c r="I3200">
        <f t="shared" ref="I3200" si="3346">(2*I3195/I3197)+4*I3197</f>
        <v>-4.1430295802738764</v>
      </c>
      <c r="J3200">
        <f t="shared" ref="J3200" si="3347">(2*I3196/I3197)</f>
        <v>-6.7353278901201685</v>
      </c>
      <c r="K3200">
        <f t="shared" ref="K3200" si="3348">-(I3196^2+I3195^2)/I3197^2+4*I3195</f>
        <v>-42.160262624325497</v>
      </c>
      <c r="L3200" s="5"/>
    </row>
    <row r="3201" spans="8:15" x14ac:dyDescent="0.35">
      <c r="H3201" s="4"/>
      <c r="I3201">
        <f t="shared" ref="I3201" si="3349">2*I3195*I3196*I3197^3+4*I3197</f>
        <v>1187.4101983644657</v>
      </c>
      <c r="J3201">
        <f t="shared" ref="J3201" si="3350">I3195^2*I3197^3</f>
        <v>-459.86801905066505</v>
      </c>
      <c r="K3201">
        <f t="shared" ref="K3201" si="3351">3*I3195^2*I3196*I3197^2+4*I3195</f>
        <v>4621.9224596655295</v>
      </c>
      <c r="L3201" s="5"/>
    </row>
    <row r="3202" spans="8:15" x14ac:dyDescent="0.35">
      <c r="H3202" s="4"/>
      <c r="L3202" s="5"/>
    </row>
    <row r="3203" spans="8:15" x14ac:dyDescent="0.35">
      <c r="H3203" s="4" t="s">
        <v>6</v>
      </c>
      <c r="I3203">
        <f t="shared" ref="I3203" si="3352">(I3199*J3200*K3201+I3200*J3201*K3199+J3199*K3200*I3201)-(I3201*J3200*K3199+J3201*K3200*I3199+K3201*I3200*J3199)</f>
        <v>526414.62070310838</v>
      </c>
      <c r="J3203" t="str">
        <f t="shared" ref="J3203" si="3353">IF(I3203&lt;&gt;0,"Continuar", "Agregar otros valores")</f>
        <v>Continuar</v>
      </c>
      <c r="L3203" s="5"/>
    </row>
    <row r="3204" spans="8:15" x14ac:dyDescent="0.35">
      <c r="H3204" s="4"/>
      <c r="L3204" s="5"/>
    </row>
    <row r="3205" spans="8:15" x14ac:dyDescent="0.35">
      <c r="H3205" s="4"/>
      <c r="I3205" cm="1">
        <f t="array" ref="I3205:K3207">MINVERSE(I3199:K3201)</f>
        <v>-9.5966786858593264E-2</v>
      </c>
      <c r="J3205">
        <v>1.2363692239668139E-2</v>
      </c>
      <c r="K3205">
        <v>8.7190467637886151E-4</v>
      </c>
      <c r="L3205" s="5"/>
      <c r="M3205">
        <f t="shared" ref="M3205" si="3354">(J3200*K3201-J3201*K3200)/I3203</f>
        <v>-9.596678685859325E-2</v>
      </c>
      <c r="N3205">
        <f t="shared" ref="N3205" si="3355">(J3199*K3201-J3201*K3199)/I3203</f>
        <v>-1.2363692239668137E-2</v>
      </c>
      <c r="O3205">
        <f t="shared" ref="O3205" si="3356">(J3199*K3200-J3200*K3199)/I3203</f>
        <v>8.7190467637886151E-4</v>
      </c>
    </row>
    <row r="3206" spans="8:15" x14ac:dyDescent="0.35">
      <c r="H3206" s="4" t="s">
        <v>9</v>
      </c>
      <c r="I3206">
        <v>-5.87232252334349E-2</v>
      </c>
      <c r="J3206">
        <v>-8.3924536285770956E-2</v>
      </c>
      <c r="K3206">
        <v>-3.0102503265137386E-4</v>
      </c>
      <c r="L3206" s="5"/>
      <c r="M3206">
        <f t="shared" ref="M3206" si="3357">(I3200*K3201-K3200*I3201)/I3203</f>
        <v>5.8723225233434879E-2</v>
      </c>
      <c r="N3206">
        <f t="shared" ref="N3206" si="3358">(I3199*K3201-I3201*K3199)/I3203</f>
        <v>-8.3924536285770943E-2</v>
      </c>
      <c r="O3206">
        <f t="shared" ref="O3206" si="3359">(I3199*K3200-I3200*K3199)/I3203</f>
        <v>3.010250326513738E-4</v>
      </c>
    </row>
    <row r="3207" spans="8:15" x14ac:dyDescent="0.35">
      <c r="H3207" s="4"/>
      <c r="I3207">
        <v>1.8811870800205702E-2</v>
      </c>
      <c r="J3207">
        <v>-1.1526585521765763E-2</v>
      </c>
      <c r="K3207">
        <v>-3.7590481385218048E-5</v>
      </c>
      <c r="L3207" s="5"/>
      <c r="M3207">
        <f t="shared" ref="M3207" si="3360">(I3200*J3201-I3201*J3200)/I3203</f>
        <v>1.8811870800205698E-2</v>
      </c>
      <c r="N3207">
        <f t="shared" ref="N3207" si="3361">(I3199*J3201-I3201*J3199)/I3203</f>
        <v>1.1526585521765761E-2</v>
      </c>
      <c r="O3207">
        <f t="shared" ref="O3207" si="3362">(I3199*J3200-I3200*J3199)/I3203</f>
        <v>-3.7590481385218048E-5</v>
      </c>
    </row>
    <row r="3208" spans="8:15" x14ac:dyDescent="0.35">
      <c r="H3208" s="4"/>
      <c r="L3208" s="5"/>
    </row>
    <row r="3209" spans="8:15" x14ac:dyDescent="0.35">
      <c r="H3209" s="4" t="s">
        <v>345</v>
      </c>
      <c r="I3209">
        <f t="shared" ref="I3209" si="3363">LN(ABS(2*I3195*I3196^3))-I3196*(I3197^2)+33.9206</f>
        <v>0</v>
      </c>
      <c r="L3209" s="5"/>
    </row>
    <row r="3210" spans="8:15" x14ac:dyDescent="0.35">
      <c r="H3210" s="4" t="s">
        <v>346</v>
      </c>
      <c r="I3210">
        <f t="shared" ref="I3210" si="3364">(I3195^2+I3196^2)/I3197+4*I3195*I3197-85/6</f>
        <v>0</v>
      </c>
      <c r="L3210" s="5"/>
    </row>
    <row r="3211" spans="8:15" x14ac:dyDescent="0.35">
      <c r="H3211" s="4" t="s">
        <v>347</v>
      </c>
      <c r="I3211">
        <f t="shared" ref="I3211" si="3365">I3195^2*I3196*I3197^3+4*I3195*I3197+3552</f>
        <v>0</v>
      </c>
      <c r="L3211" s="5"/>
    </row>
    <row r="3212" spans="8:15" x14ac:dyDescent="0.35">
      <c r="H3212" s="4"/>
      <c r="L3212" s="5"/>
    </row>
    <row r="3213" spans="8:15" x14ac:dyDescent="0.35">
      <c r="H3213" s="4"/>
      <c r="I3213">
        <f t="shared" ref="I3213:I3215" si="3366">I3195</f>
        <v>-6.0300955159643808</v>
      </c>
      <c r="J3213" t="s">
        <v>16</v>
      </c>
      <c r="K3213" cm="1">
        <f t="array" ref="K3213:K3215">MMULT(I3205:K3207,I3209:I3211)</f>
        <v>0</v>
      </c>
      <c r="L3213" s="5"/>
      <c r="M3213">
        <f t="shared" ref="M3213" si="3367">I3205*I3209+J3205*I3210+K3205*I3211</f>
        <v>0</v>
      </c>
    </row>
    <row r="3214" spans="8:15" x14ac:dyDescent="0.35">
      <c r="H3214" s="4"/>
      <c r="I3214">
        <f t="shared" si="3366"/>
        <v>7.8461575132286265</v>
      </c>
      <c r="J3214" t="s">
        <v>16</v>
      </c>
      <c r="K3214">
        <v>0</v>
      </c>
      <c r="L3214" s="5"/>
      <c r="M3214">
        <f t="shared" ref="M3214" si="3368">I3206*I3209+J3206*I3210+K3206* I3211</f>
        <v>0</v>
      </c>
    </row>
    <row r="3215" spans="8:15" x14ac:dyDescent="0.35">
      <c r="H3215" s="4"/>
      <c r="I3215">
        <f t="shared" si="3366"/>
        <v>-2.3298516839062571</v>
      </c>
      <c r="J3215" t="s">
        <v>16</v>
      </c>
      <c r="K3215">
        <v>0</v>
      </c>
      <c r="L3215" s="5"/>
      <c r="M3215">
        <f t="shared" ref="M3215" si="3369">I3207*I3209+J3207*I3210+K3207*I3211</f>
        <v>0</v>
      </c>
    </row>
    <row r="3216" spans="8:15" x14ac:dyDescent="0.35">
      <c r="H3216" s="4"/>
      <c r="L3216" s="5"/>
    </row>
    <row r="3217" spans="8:13" x14ac:dyDescent="0.35">
      <c r="H3217" s="4" t="s">
        <v>99</v>
      </c>
      <c r="I3217">
        <f t="shared" ref="I3217:I3219" si="3370">I3213-K3213</f>
        <v>-6.0300955159643808</v>
      </c>
      <c r="L3217" s="5"/>
    </row>
    <row r="3218" spans="8:13" x14ac:dyDescent="0.35">
      <c r="H3218" s="4" t="s">
        <v>100</v>
      </c>
      <c r="I3218">
        <f t="shared" si="3370"/>
        <v>7.8461575132286265</v>
      </c>
      <c r="L3218" s="5"/>
    </row>
    <row r="3219" spans="8:13" x14ac:dyDescent="0.35">
      <c r="H3219" s="4" t="s">
        <v>101</v>
      </c>
      <c r="I3219">
        <f t="shared" si="3370"/>
        <v>-2.3298516839062571</v>
      </c>
      <c r="L3219" s="5"/>
    </row>
    <row r="3220" spans="8:13" x14ac:dyDescent="0.35">
      <c r="H3220" s="4"/>
      <c r="L3220" s="5"/>
    </row>
    <row r="3221" spans="8:13" x14ac:dyDescent="0.35">
      <c r="H3221" s="4" t="s">
        <v>22</v>
      </c>
      <c r="I3221">
        <f t="shared" ref="I3221:I3223" si="3371">ABS(I3217-I3195)</f>
        <v>0</v>
      </c>
      <c r="L3221" s="5"/>
    </row>
    <row r="3222" spans="8:13" x14ac:dyDescent="0.35">
      <c r="H3222" s="4" t="s">
        <v>24</v>
      </c>
      <c r="I3222">
        <f t="shared" si="3371"/>
        <v>0</v>
      </c>
      <c r="L3222" s="5"/>
    </row>
    <row r="3223" spans="8:13" x14ac:dyDescent="0.35">
      <c r="H3223" s="7" t="s">
        <v>103</v>
      </c>
      <c r="I3223">
        <f t="shared" si="3371"/>
        <v>0</v>
      </c>
      <c r="J3223" s="8" t="s">
        <v>25</v>
      </c>
      <c r="K3223" s="8"/>
      <c r="L3223" s="9">
        <f t="shared" ref="L3223" si="3372">MAX(I3221:I3223)</f>
        <v>0</v>
      </c>
      <c r="M3223" t="str">
        <f t="shared" ref="M3223" si="3373">IF(L3223&gt;$G$6, "Continúa iterando","Listo. Aquí está la solución")</f>
        <v>Listo. Aquí está la solución</v>
      </c>
    </row>
    <row r="3225" spans="8:13" x14ac:dyDescent="0.35">
      <c r="H3225" s="1"/>
      <c r="I3225" s="2" t="s">
        <v>0</v>
      </c>
      <c r="J3225" s="2">
        <f t="shared" ref="J3225" si="3374">J3194+1</f>
        <v>105</v>
      </c>
      <c r="K3225" s="2"/>
      <c r="L3225" s="3"/>
    </row>
    <row r="3226" spans="8:13" x14ac:dyDescent="0.35">
      <c r="H3226" s="4" t="s">
        <v>1</v>
      </c>
      <c r="I3226">
        <f t="shared" ref="I3226:I3228" si="3375">I3217</f>
        <v>-6.0300955159643808</v>
      </c>
      <c r="L3226" s="5"/>
    </row>
    <row r="3227" spans="8:13" x14ac:dyDescent="0.35">
      <c r="H3227" s="4" t="s">
        <v>93</v>
      </c>
      <c r="I3227">
        <f t="shared" si="3375"/>
        <v>7.8461575132286265</v>
      </c>
      <c r="L3227" s="5"/>
    </row>
    <row r="3228" spans="8:13" x14ac:dyDescent="0.35">
      <c r="H3228" s="4" t="s">
        <v>2</v>
      </c>
      <c r="I3228">
        <f t="shared" si="3375"/>
        <v>-2.3298516839062571</v>
      </c>
      <c r="L3228" s="5"/>
    </row>
    <row r="3229" spans="8:13" x14ac:dyDescent="0.35">
      <c r="H3229" s="4"/>
      <c r="L3229" s="5"/>
    </row>
    <row r="3230" spans="8:13" x14ac:dyDescent="0.35">
      <c r="H3230" s="4"/>
      <c r="I3230">
        <f t="shared" ref="I3230" si="3376">1/I3226</f>
        <v>-0.16583485242523097</v>
      </c>
      <c r="J3230">
        <f t="shared" ref="J3230" si="3377">3/I3227-I3228^2</f>
        <v>-5.0458561065254317</v>
      </c>
      <c r="K3230">
        <f t="shared" ref="K3230" si="3378">-2*I3227*I3228</f>
        <v>36.56076658877889</v>
      </c>
      <c r="L3230" s="5"/>
    </row>
    <row r="3231" spans="8:13" x14ac:dyDescent="0.35">
      <c r="H3231" s="4" t="s">
        <v>26</v>
      </c>
      <c r="I3231">
        <f t="shared" ref="I3231" si="3379">(2*I3226/I3228)+4*I3228</f>
        <v>-4.1430295802738764</v>
      </c>
      <c r="J3231">
        <f t="shared" ref="J3231" si="3380">(2*I3227/I3228)</f>
        <v>-6.7353278901201685</v>
      </c>
      <c r="K3231">
        <f t="shared" ref="K3231" si="3381">-(I3227^2+I3226^2)/I3228^2+4*I3226</f>
        <v>-42.160262624325497</v>
      </c>
      <c r="L3231" s="5"/>
    </row>
    <row r="3232" spans="8:13" x14ac:dyDescent="0.35">
      <c r="H3232" s="4"/>
      <c r="I3232">
        <f t="shared" ref="I3232" si="3382">2*I3226*I3227*I3228^3+4*I3228</f>
        <v>1187.4101983644657</v>
      </c>
      <c r="J3232">
        <f t="shared" ref="J3232" si="3383">I3226^2*I3228^3</f>
        <v>-459.86801905066505</v>
      </c>
      <c r="K3232">
        <f t="shared" ref="K3232" si="3384">3*I3226^2*I3227*I3228^2+4*I3226</f>
        <v>4621.9224596655295</v>
      </c>
      <c r="L3232" s="5"/>
    </row>
    <row r="3233" spans="8:15" x14ac:dyDescent="0.35">
      <c r="H3233" s="4"/>
      <c r="L3233" s="5"/>
    </row>
    <row r="3234" spans="8:15" x14ac:dyDescent="0.35">
      <c r="H3234" s="4" t="s">
        <v>6</v>
      </c>
      <c r="I3234">
        <f t="shared" ref="I3234" si="3385">(I3230*J3231*K3232+I3231*J3232*K3230+J3230*K3231*I3232)-(I3232*J3231*K3230+J3232*K3231*I3230+K3232*I3231*J3230)</f>
        <v>526414.62070310838</v>
      </c>
      <c r="J3234" t="str">
        <f t="shared" ref="J3234" si="3386">IF(I3234&lt;&gt;0,"Continuar", "Agregar otros valores")</f>
        <v>Continuar</v>
      </c>
      <c r="L3234" s="5"/>
    </row>
    <row r="3235" spans="8:15" x14ac:dyDescent="0.35">
      <c r="H3235" s="4"/>
      <c r="L3235" s="5"/>
    </row>
    <row r="3236" spans="8:15" x14ac:dyDescent="0.35">
      <c r="H3236" s="4"/>
      <c r="I3236" cm="1">
        <f t="array" ref="I3236:K3238">MINVERSE(I3230:K3232)</f>
        <v>-9.5966786858593264E-2</v>
      </c>
      <c r="J3236">
        <v>1.2363692239668139E-2</v>
      </c>
      <c r="K3236">
        <v>8.7190467637886151E-4</v>
      </c>
      <c r="L3236" s="5"/>
      <c r="M3236">
        <f t="shared" ref="M3236" si="3387">(J3231*K3232-J3232*K3231)/I3234</f>
        <v>-9.596678685859325E-2</v>
      </c>
      <c r="N3236">
        <f t="shared" ref="N3236" si="3388">(J3230*K3232-J3232*K3230)/I3234</f>
        <v>-1.2363692239668137E-2</v>
      </c>
      <c r="O3236">
        <f t="shared" ref="O3236" si="3389">(J3230*K3231-J3231*K3230)/I3234</f>
        <v>8.7190467637886151E-4</v>
      </c>
    </row>
    <row r="3237" spans="8:15" x14ac:dyDescent="0.35">
      <c r="H3237" s="4" t="s">
        <v>9</v>
      </c>
      <c r="I3237">
        <v>-5.87232252334349E-2</v>
      </c>
      <c r="J3237">
        <v>-8.3924536285770956E-2</v>
      </c>
      <c r="K3237">
        <v>-3.0102503265137386E-4</v>
      </c>
      <c r="L3237" s="5"/>
      <c r="M3237">
        <f t="shared" ref="M3237" si="3390">(I3231*K3232-K3231*I3232)/I3234</f>
        <v>5.8723225233434879E-2</v>
      </c>
      <c r="N3237">
        <f t="shared" ref="N3237" si="3391">(I3230*K3232-I3232*K3230)/I3234</f>
        <v>-8.3924536285770943E-2</v>
      </c>
      <c r="O3237">
        <f t="shared" ref="O3237" si="3392">(I3230*K3231-I3231*K3230)/I3234</f>
        <v>3.010250326513738E-4</v>
      </c>
    </row>
    <row r="3238" spans="8:15" x14ac:dyDescent="0.35">
      <c r="H3238" s="4"/>
      <c r="I3238">
        <v>1.8811870800205702E-2</v>
      </c>
      <c r="J3238">
        <v>-1.1526585521765763E-2</v>
      </c>
      <c r="K3238">
        <v>-3.7590481385218048E-5</v>
      </c>
      <c r="L3238" s="5"/>
      <c r="M3238">
        <f t="shared" ref="M3238" si="3393">(I3231*J3232-I3232*J3231)/I3234</f>
        <v>1.8811870800205698E-2</v>
      </c>
      <c r="N3238">
        <f t="shared" ref="N3238" si="3394">(I3230*J3232-I3232*J3230)/I3234</f>
        <v>1.1526585521765761E-2</v>
      </c>
      <c r="O3238">
        <f t="shared" ref="O3238" si="3395">(I3230*J3231-I3231*J3230)/I3234</f>
        <v>-3.7590481385218048E-5</v>
      </c>
    </row>
    <row r="3239" spans="8:15" x14ac:dyDescent="0.35">
      <c r="H3239" s="4"/>
      <c r="L3239" s="5"/>
    </row>
    <row r="3240" spans="8:15" x14ac:dyDescent="0.35">
      <c r="H3240" s="4" t="s">
        <v>348</v>
      </c>
      <c r="I3240">
        <f t="shared" ref="I3240" si="3396">LN(ABS(2*I3226*I3227^3))-I3227*(I3228^2)+33.9206</f>
        <v>0</v>
      </c>
      <c r="L3240" s="5"/>
    </row>
    <row r="3241" spans="8:15" x14ac:dyDescent="0.35">
      <c r="H3241" s="4" t="s">
        <v>349</v>
      </c>
      <c r="I3241">
        <f t="shared" ref="I3241" si="3397">(I3226^2+I3227^2)/I3228+4*I3226*I3228-85/6</f>
        <v>0</v>
      </c>
      <c r="L3241" s="5"/>
    </row>
    <row r="3242" spans="8:15" x14ac:dyDescent="0.35">
      <c r="H3242" s="4" t="s">
        <v>350</v>
      </c>
      <c r="I3242">
        <f t="shared" ref="I3242" si="3398">I3226^2*I3227*I3228^3+4*I3226*I3228+3552</f>
        <v>0</v>
      </c>
      <c r="L3242" s="5"/>
    </row>
    <row r="3243" spans="8:15" x14ac:dyDescent="0.35">
      <c r="H3243" s="4"/>
      <c r="L3243" s="5"/>
    </row>
    <row r="3244" spans="8:15" x14ac:dyDescent="0.35">
      <c r="H3244" s="4"/>
      <c r="I3244">
        <f t="shared" ref="I3244:I3246" si="3399">I3226</f>
        <v>-6.0300955159643808</v>
      </c>
      <c r="J3244" t="s">
        <v>16</v>
      </c>
      <c r="K3244" cm="1">
        <f t="array" ref="K3244:K3246">MMULT(I3236:K3238,I3240:I3242)</f>
        <v>0</v>
      </c>
      <c r="L3244" s="5"/>
      <c r="M3244">
        <f t="shared" ref="M3244" si="3400">I3236*I3240+J3236*I3241+K3236*I3242</f>
        <v>0</v>
      </c>
    </row>
    <row r="3245" spans="8:15" x14ac:dyDescent="0.35">
      <c r="H3245" s="4"/>
      <c r="I3245">
        <f t="shared" si="3399"/>
        <v>7.8461575132286265</v>
      </c>
      <c r="J3245" t="s">
        <v>16</v>
      </c>
      <c r="K3245">
        <v>0</v>
      </c>
      <c r="L3245" s="5"/>
      <c r="M3245">
        <f t="shared" ref="M3245" si="3401">I3237*I3240+J3237*I3241+K3237* I3242</f>
        <v>0</v>
      </c>
    </row>
    <row r="3246" spans="8:15" x14ac:dyDescent="0.35">
      <c r="H3246" s="4"/>
      <c r="I3246">
        <f t="shared" si="3399"/>
        <v>-2.3298516839062571</v>
      </c>
      <c r="J3246" t="s">
        <v>16</v>
      </c>
      <c r="K3246">
        <v>0</v>
      </c>
      <c r="L3246" s="5"/>
      <c r="M3246">
        <f t="shared" ref="M3246" si="3402">I3238*I3240+J3238*I3241+K3238*I3242</f>
        <v>0</v>
      </c>
    </row>
    <row r="3247" spans="8:15" x14ac:dyDescent="0.35">
      <c r="H3247" s="4"/>
      <c r="L3247" s="5"/>
    </row>
    <row r="3248" spans="8:15" x14ac:dyDescent="0.35">
      <c r="H3248" s="4" t="s">
        <v>99</v>
      </c>
      <c r="I3248">
        <f t="shared" ref="I3248:I3250" si="3403">I3244-K3244</f>
        <v>-6.0300955159643808</v>
      </c>
      <c r="L3248" s="5"/>
    </row>
    <row r="3249" spans="8:13" x14ac:dyDescent="0.35">
      <c r="H3249" s="4" t="s">
        <v>100</v>
      </c>
      <c r="I3249">
        <f t="shared" si="3403"/>
        <v>7.8461575132286265</v>
      </c>
      <c r="L3249" s="5"/>
    </row>
    <row r="3250" spans="8:13" x14ac:dyDescent="0.35">
      <c r="H3250" s="4" t="s">
        <v>101</v>
      </c>
      <c r="I3250">
        <f t="shared" si="3403"/>
        <v>-2.3298516839062571</v>
      </c>
      <c r="L3250" s="5"/>
    </row>
    <row r="3251" spans="8:13" x14ac:dyDescent="0.35">
      <c r="H3251" s="4"/>
      <c r="L3251" s="5"/>
    </row>
    <row r="3252" spans="8:13" x14ac:dyDescent="0.35">
      <c r="H3252" s="4" t="s">
        <v>22</v>
      </c>
      <c r="I3252">
        <f t="shared" ref="I3252:I3254" si="3404">ABS(I3248-I3226)</f>
        <v>0</v>
      </c>
      <c r="L3252" s="5"/>
    </row>
    <row r="3253" spans="8:13" x14ac:dyDescent="0.35">
      <c r="H3253" s="4" t="s">
        <v>24</v>
      </c>
      <c r="I3253">
        <f t="shared" si="3404"/>
        <v>0</v>
      </c>
      <c r="L3253" s="5"/>
    </row>
    <row r="3254" spans="8:13" x14ac:dyDescent="0.35">
      <c r="H3254" s="7" t="s">
        <v>103</v>
      </c>
      <c r="I3254">
        <f t="shared" si="3404"/>
        <v>0</v>
      </c>
      <c r="J3254" s="8" t="s">
        <v>25</v>
      </c>
      <c r="K3254" s="8"/>
      <c r="L3254" s="9">
        <f t="shared" ref="L3254" si="3405">MAX(I3252:I3254)</f>
        <v>0</v>
      </c>
      <c r="M3254" t="str">
        <f t="shared" ref="M3254" si="3406">IF(L3254&gt;$G$6, "Continúa iterando","Listo. Aquí está la solución")</f>
        <v>Listo. Aquí está la solución</v>
      </c>
    </row>
    <row r="3256" spans="8:13" x14ac:dyDescent="0.35">
      <c r="H3256" s="1"/>
      <c r="I3256" s="2" t="s">
        <v>0</v>
      </c>
      <c r="J3256" s="2">
        <f t="shared" ref="J3256" si="3407">J3225+1</f>
        <v>106</v>
      </c>
      <c r="K3256" s="2"/>
      <c r="L3256" s="3"/>
    </row>
    <row r="3257" spans="8:13" x14ac:dyDescent="0.35">
      <c r="H3257" s="4" t="s">
        <v>1</v>
      </c>
      <c r="I3257">
        <f t="shared" ref="I3257:I3259" si="3408">I3248</f>
        <v>-6.0300955159643808</v>
      </c>
      <c r="L3257" s="5"/>
    </row>
    <row r="3258" spans="8:13" x14ac:dyDescent="0.35">
      <c r="H3258" s="4" t="s">
        <v>93</v>
      </c>
      <c r="I3258">
        <f t="shared" si="3408"/>
        <v>7.8461575132286265</v>
      </c>
      <c r="L3258" s="5"/>
    </row>
    <row r="3259" spans="8:13" x14ac:dyDescent="0.35">
      <c r="H3259" s="4" t="s">
        <v>2</v>
      </c>
      <c r="I3259">
        <f t="shared" si="3408"/>
        <v>-2.3298516839062571</v>
      </c>
      <c r="L3259" s="5"/>
    </row>
    <row r="3260" spans="8:13" x14ac:dyDescent="0.35">
      <c r="H3260" s="4"/>
      <c r="L3260" s="5"/>
    </row>
    <row r="3261" spans="8:13" x14ac:dyDescent="0.35">
      <c r="H3261" s="4"/>
      <c r="I3261">
        <f t="shared" ref="I3261" si="3409">1/I3257</f>
        <v>-0.16583485242523097</v>
      </c>
      <c r="J3261">
        <f t="shared" ref="J3261" si="3410">3/I3258-I3259^2</f>
        <v>-5.0458561065254317</v>
      </c>
      <c r="K3261">
        <f t="shared" ref="K3261" si="3411">-2*I3258*I3259</f>
        <v>36.56076658877889</v>
      </c>
      <c r="L3261" s="5"/>
    </row>
    <row r="3262" spans="8:13" x14ac:dyDescent="0.35">
      <c r="H3262" s="4" t="s">
        <v>26</v>
      </c>
      <c r="I3262">
        <f t="shared" ref="I3262" si="3412">(2*I3257/I3259)+4*I3259</f>
        <v>-4.1430295802738764</v>
      </c>
      <c r="J3262">
        <f t="shared" ref="J3262" si="3413">(2*I3258/I3259)</f>
        <v>-6.7353278901201685</v>
      </c>
      <c r="K3262">
        <f t="shared" ref="K3262" si="3414">-(I3258^2+I3257^2)/I3259^2+4*I3257</f>
        <v>-42.160262624325497</v>
      </c>
      <c r="L3262" s="5"/>
    </row>
    <row r="3263" spans="8:13" x14ac:dyDescent="0.35">
      <c r="H3263" s="4"/>
      <c r="I3263">
        <f t="shared" ref="I3263" si="3415">2*I3257*I3258*I3259^3+4*I3259</f>
        <v>1187.4101983644657</v>
      </c>
      <c r="J3263">
        <f t="shared" ref="J3263" si="3416">I3257^2*I3259^3</f>
        <v>-459.86801905066505</v>
      </c>
      <c r="K3263">
        <f t="shared" ref="K3263" si="3417">3*I3257^2*I3258*I3259^2+4*I3257</f>
        <v>4621.9224596655295</v>
      </c>
      <c r="L3263" s="5"/>
    </row>
    <row r="3264" spans="8:13" x14ac:dyDescent="0.35">
      <c r="H3264" s="4"/>
      <c r="L3264" s="5"/>
    </row>
    <row r="3265" spans="8:15" x14ac:dyDescent="0.35">
      <c r="H3265" s="4" t="s">
        <v>6</v>
      </c>
      <c r="I3265">
        <f t="shared" ref="I3265" si="3418">(I3261*J3262*K3263+I3262*J3263*K3261+J3261*K3262*I3263)-(I3263*J3262*K3261+J3263*K3262*I3261+K3263*I3262*J3261)</f>
        <v>526414.62070310838</v>
      </c>
      <c r="J3265" t="str">
        <f t="shared" ref="J3265" si="3419">IF(I3265&lt;&gt;0,"Continuar", "Agregar otros valores")</f>
        <v>Continuar</v>
      </c>
      <c r="L3265" s="5"/>
    </row>
    <row r="3266" spans="8:15" x14ac:dyDescent="0.35">
      <c r="H3266" s="4"/>
      <c r="L3266" s="5"/>
    </row>
    <row r="3267" spans="8:15" x14ac:dyDescent="0.35">
      <c r="H3267" s="4"/>
      <c r="I3267" cm="1">
        <f t="array" ref="I3267:K3269">MINVERSE(I3261:K3263)</f>
        <v>-9.5966786858593264E-2</v>
      </c>
      <c r="J3267">
        <v>1.2363692239668139E-2</v>
      </c>
      <c r="K3267">
        <v>8.7190467637886151E-4</v>
      </c>
      <c r="L3267" s="5"/>
      <c r="M3267">
        <f t="shared" ref="M3267" si="3420">(J3262*K3263-J3263*K3262)/I3265</f>
        <v>-9.596678685859325E-2</v>
      </c>
      <c r="N3267">
        <f t="shared" ref="N3267" si="3421">(J3261*K3263-J3263*K3261)/I3265</f>
        <v>-1.2363692239668137E-2</v>
      </c>
      <c r="O3267">
        <f t="shared" ref="O3267" si="3422">(J3261*K3262-J3262*K3261)/I3265</f>
        <v>8.7190467637886151E-4</v>
      </c>
    </row>
    <row r="3268" spans="8:15" x14ac:dyDescent="0.35">
      <c r="H3268" s="4" t="s">
        <v>9</v>
      </c>
      <c r="I3268">
        <v>-5.87232252334349E-2</v>
      </c>
      <c r="J3268">
        <v>-8.3924536285770956E-2</v>
      </c>
      <c r="K3268">
        <v>-3.0102503265137386E-4</v>
      </c>
      <c r="L3268" s="5"/>
      <c r="M3268">
        <f t="shared" ref="M3268" si="3423">(I3262*K3263-K3262*I3263)/I3265</f>
        <v>5.8723225233434879E-2</v>
      </c>
      <c r="N3268">
        <f t="shared" ref="N3268" si="3424">(I3261*K3263-I3263*K3261)/I3265</f>
        <v>-8.3924536285770943E-2</v>
      </c>
      <c r="O3268">
        <f t="shared" ref="O3268" si="3425">(I3261*K3262-I3262*K3261)/I3265</f>
        <v>3.010250326513738E-4</v>
      </c>
    </row>
    <row r="3269" spans="8:15" x14ac:dyDescent="0.35">
      <c r="H3269" s="4"/>
      <c r="I3269">
        <v>1.8811870800205702E-2</v>
      </c>
      <c r="J3269">
        <v>-1.1526585521765763E-2</v>
      </c>
      <c r="K3269">
        <v>-3.7590481385218048E-5</v>
      </c>
      <c r="L3269" s="5"/>
      <c r="M3269">
        <f t="shared" ref="M3269" si="3426">(I3262*J3263-I3263*J3262)/I3265</f>
        <v>1.8811870800205698E-2</v>
      </c>
      <c r="N3269">
        <f t="shared" ref="N3269" si="3427">(I3261*J3263-I3263*J3261)/I3265</f>
        <v>1.1526585521765761E-2</v>
      </c>
      <c r="O3269">
        <f t="shared" ref="O3269" si="3428">(I3261*J3262-I3262*J3261)/I3265</f>
        <v>-3.7590481385218048E-5</v>
      </c>
    </row>
    <row r="3270" spans="8:15" x14ac:dyDescent="0.35">
      <c r="H3270" s="4"/>
      <c r="L3270" s="5"/>
    </row>
    <row r="3271" spans="8:15" x14ac:dyDescent="0.35">
      <c r="H3271" s="4" t="s">
        <v>351</v>
      </c>
      <c r="I3271">
        <f t="shared" ref="I3271" si="3429">LN(ABS(2*I3257*I3258^3))-I3258*(I3259^2)+33.9206</f>
        <v>0</v>
      </c>
      <c r="L3271" s="5"/>
    </row>
    <row r="3272" spans="8:15" x14ac:dyDescent="0.35">
      <c r="H3272" s="4" t="s">
        <v>352</v>
      </c>
      <c r="I3272">
        <f t="shared" ref="I3272" si="3430">(I3257^2+I3258^2)/I3259+4*I3257*I3259-85/6</f>
        <v>0</v>
      </c>
      <c r="L3272" s="5"/>
    </row>
    <row r="3273" spans="8:15" x14ac:dyDescent="0.35">
      <c r="H3273" s="4" t="s">
        <v>353</v>
      </c>
      <c r="I3273">
        <f t="shared" ref="I3273" si="3431">I3257^2*I3258*I3259^3+4*I3257*I3259+3552</f>
        <v>0</v>
      </c>
      <c r="L3273" s="5"/>
    </row>
    <row r="3274" spans="8:15" x14ac:dyDescent="0.35">
      <c r="H3274" s="4"/>
      <c r="L3274" s="5"/>
    </row>
    <row r="3275" spans="8:15" x14ac:dyDescent="0.35">
      <c r="H3275" s="4"/>
      <c r="I3275">
        <f t="shared" ref="I3275:I3277" si="3432">I3257</f>
        <v>-6.0300955159643808</v>
      </c>
      <c r="J3275" t="s">
        <v>16</v>
      </c>
      <c r="K3275" cm="1">
        <f t="array" ref="K3275:K3277">MMULT(I3267:K3269,I3271:I3273)</f>
        <v>0</v>
      </c>
      <c r="L3275" s="5"/>
      <c r="M3275">
        <f t="shared" ref="M3275" si="3433">I3267*I3271+J3267*I3272+K3267*I3273</f>
        <v>0</v>
      </c>
    </row>
    <row r="3276" spans="8:15" x14ac:dyDescent="0.35">
      <c r="H3276" s="4"/>
      <c r="I3276">
        <f t="shared" si="3432"/>
        <v>7.8461575132286265</v>
      </c>
      <c r="J3276" t="s">
        <v>16</v>
      </c>
      <c r="K3276">
        <v>0</v>
      </c>
      <c r="L3276" s="5"/>
      <c r="M3276">
        <f t="shared" ref="M3276" si="3434">I3268*I3271+J3268*I3272+K3268* I3273</f>
        <v>0</v>
      </c>
    </row>
    <row r="3277" spans="8:15" x14ac:dyDescent="0.35">
      <c r="H3277" s="4"/>
      <c r="I3277">
        <f t="shared" si="3432"/>
        <v>-2.3298516839062571</v>
      </c>
      <c r="J3277" t="s">
        <v>16</v>
      </c>
      <c r="K3277">
        <v>0</v>
      </c>
      <c r="L3277" s="5"/>
      <c r="M3277">
        <f t="shared" ref="M3277" si="3435">I3269*I3271+J3269*I3272+K3269*I3273</f>
        <v>0</v>
      </c>
    </row>
    <row r="3278" spans="8:15" x14ac:dyDescent="0.35">
      <c r="H3278" s="4"/>
      <c r="L3278" s="5"/>
    </row>
    <row r="3279" spans="8:15" x14ac:dyDescent="0.35">
      <c r="H3279" s="4" t="s">
        <v>99</v>
      </c>
      <c r="I3279">
        <f t="shared" ref="I3279:I3281" si="3436">I3275-K3275</f>
        <v>-6.0300955159643808</v>
      </c>
      <c r="L3279" s="5"/>
    </row>
    <row r="3280" spans="8:15" x14ac:dyDescent="0.35">
      <c r="H3280" s="4" t="s">
        <v>100</v>
      </c>
      <c r="I3280">
        <f t="shared" si="3436"/>
        <v>7.8461575132286265</v>
      </c>
      <c r="L3280" s="5"/>
    </row>
    <row r="3281" spans="8:13" x14ac:dyDescent="0.35">
      <c r="H3281" s="4" t="s">
        <v>101</v>
      </c>
      <c r="I3281">
        <f t="shared" si="3436"/>
        <v>-2.3298516839062571</v>
      </c>
      <c r="L3281" s="5"/>
    </row>
    <row r="3282" spans="8:13" x14ac:dyDescent="0.35">
      <c r="H3282" s="4"/>
      <c r="L3282" s="5"/>
    </row>
    <row r="3283" spans="8:13" x14ac:dyDescent="0.35">
      <c r="H3283" s="4" t="s">
        <v>22</v>
      </c>
      <c r="I3283">
        <f t="shared" ref="I3283:I3285" si="3437">ABS(I3279-I3257)</f>
        <v>0</v>
      </c>
      <c r="L3283" s="5"/>
    </row>
    <row r="3284" spans="8:13" x14ac:dyDescent="0.35">
      <c r="H3284" s="4" t="s">
        <v>24</v>
      </c>
      <c r="I3284">
        <f t="shared" si="3437"/>
        <v>0</v>
      </c>
      <c r="L3284" s="5"/>
    </row>
    <row r="3285" spans="8:13" x14ac:dyDescent="0.35">
      <c r="H3285" s="7" t="s">
        <v>103</v>
      </c>
      <c r="I3285">
        <f t="shared" si="3437"/>
        <v>0</v>
      </c>
      <c r="J3285" s="8" t="s">
        <v>25</v>
      </c>
      <c r="K3285" s="8"/>
      <c r="L3285" s="9">
        <f t="shared" ref="L3285" si="3438">MAX(I3283:I3285)</f>
        <v>0</v>
      </c>
      <c r="M3285" t="str">
        <f t="shared" ref="M3285" si="3439">IF(L3285&gt;$G$6, "Continúa iterando","Listo. Aquí está la solución")</f>
        <v>Listo. Aquí está la solución</v>
      </c>
    </row>
    <row r="3287" spans="8:13" x14ac:dyDescent="0.35">
      <c r="H3287" s="1"/>
      <c r="I3287" s="2" t="s">
        <v>0</v>
      </c>
      <c r="J3287" s="2">
        <f t="shared" ref="J3287" si="3440">J3256+1</f>
        <v>107</v>
      </c>
      <c r="K3287" s="2"/>
      <c r="L3287" s="3"/>
    </row>
    <row r="3288" spans="8:13" x14ac:dyDescent="0.35">
      <c r="H3288" s="4" t="s">
        <v>1</v>
      </c>
      <c r="I3288">
        <f t="shared" ref="I3288:I3290" si="3441">I3279</f>
        <v>-6.0300955159643808</v>
      </c>
      <c r="L3288" s="5"/>
    </row>
    <row r="3289" spans="8:13" x14ac:dyDescent="0.35">
      <c r="H3289" s="4" t="s">
        <v>93</v>
      </c>
      <c r="I3289">
        <f t="shared" si="3441"/>
        <v>7.8461575132286265</v>
      </c>
      <c r="L3289" s="5"/>
    </row>
    <row r="3290" spans="8:13" x14ac:dyDescent="0.35">
      <c r="H3290" s="4" t="s">
        <v>2</v>
      </c>
      <c r="I3290">
        <f t="shared" si="3441"/>
        <v>-2.3298516839062571</v>
      </c>
      <c r="L3290" s="5"/>
    </row>
    <row r="3291" spans="8:13" x14ac:dyDescent="0.35">
      <c r="H3291" s="4"/>
      <c r="L3291" s="5"/>
    </row>
    <row r="3292" spans="8:13" x14ac:dyDescent="0.35">
      <c r="H3292" s="4"/>
      <c r="I3292">
        <f t="shared" ref="I3292" si="3442">1/I3288</f>
        <v>-0.16583485242523097</v>
      </c>
      <c r="J3292">
        <f t="shared" ref="J3292" si="3443">3/I3289-I3290^2</f>
        <v>-5.0458561065254317</v>
      </c>
      <c r="K3292">
        <f t="shared" ref="K3292" si="3444">-2*I3289*I3290</f>
        <v>36.56076658877889</v>
      </c>
      <c r="L3292" s="5"/>
    </row>
    <row r="3293" spans="8:13" x14ac:dyDescent="0.35">
      <c r="H3293" s="4" t="s">
        <v>26</v>
      </c>
      <c r="I3293">
        <f t="shared" ref="I3293" si="3445">(2*I3288/I3290)+4*I3290</f>
        <v>-4.1430295802738764</v>
      </c>
      <c r="J3293">
        <f t="shared" ref="J3293" si="3446">(2*I3289/I3290)</f>
        <v>-6.7353278901201685</v>
      </c>
      <c r="K3293">
        <f t="shared" ref="K3293" si="3447">-(I3289^2+I3288^2)/I3290^2+4*I3288</f>
        <v>-42.160262624325497</v>
      </c>
      <c r="L3293" s="5"/>
    </row>
    <row r="3294" spans="8:13" x14ac:dyDescent="0.35">
      <c r="H3294" s="4"/>
      <c r="I3294">
        <f t="shared" ref="I3294" si="3448">2*I3288*I3289*I3290^3+4*I3290</f>
        <v>1187.4101983644657</v>
      </c>
      <c r="J3294">
        <f t="shared" ref="J3294" si="3449">I3288^2*I3290^3</f>
        <v>-459.86801905066505</v>
      </c>
      <c r="K3294">
        <f t="shared" ref="K3294" si="3450">3*I3288^2*I3289*I3290^2+4*I3288</f>
        <v>4621.9224596655295</v>
      </c>
      <c r="L3294" s="5"/>
    </row>
    <row r="3295" spans="8:13" x14ac:dyDescent="0.35">
      <c r="H3295" s="4"/>
      <c r="L3295" s="5"/>
    </row>
    <row r="3296" spans="8:13" x14ac:dyDescent="0.35">
      <c r="H3296" s="4" t="s">
        <v>6</v>
      </c>
      <c r="I3296">
        <f t="shared" ref="I3296" si="3451">(I3292*J3293*K3294+I3293*J3294*K3292+J3292*K3293*I3294)-(I3294*J3293*K3292+J3294*K3293*I3292+K3294*I3293*J3292)</f>
        <v>526414.62070310838</v>
      </c>
      <c r="J3296" t="str">
        <f t="shared" ref="J3296" si="3452">IF(I3296&lt;&gt;0,"Continuar", "Agregar otros valores")</f>
        <v>Continuar</v>
      </c>
      <c r="L3296" s="5"/>
    </row>
    <row r="3297" spans="8:15" x14ac:dyDescent="0.35">
      <c r="H3297" s="4"/>
      <c r="L3297" s="5"/>
    </row>
    <row r="3298" spans="8:15" x14ac:dyDescent="0.35">
      <c r="H3298" s="4"/>
      <c r="I3298" cm="1">
        <f t="array" ref="I3298:K3300">MINVERSE(I3292:K3294)</f>
        <v>-9.5966786858593264E-2</v>
      </c>
      <c r="J3298">
        <v>1.2363692239668139E-2</v>
      </c>
      <c r="K3298">
        <v>8.7190467637886151E-4</v>
      </c>
      <c r="L3298" s="5"/>
      <c r="M3298">
        <f t="shared" ref="M3298" si="3453">(J3293*K3294-J3294*K3293)/I3296</f>
        <v>-9.596678685859325E-2</v>
      </c>
      <c r="N3298">
        <f t="shared" ref="N3298" si="3454">(J3292*K3294-J3294*K3292)/I3296</f>
        <v>-1.2363692239668137E-2</v>
      </c>
      <c r="O3298">
        <f t="shared" ref="O3298" si="3455">(J3292*K3293-J3293*K3292)/I3296</f>
        <v>8.7190467637886151E-4</v>
      </c>
    </row>
    <row r="3299" spans="8:15" x14ac:dyDescent="0.35">
      <c r="H3299" s="4" t="s">
        <v>9</v>
      </c>
      <c r="I3299">
        <v>-5.87232252334349E-2</v>
      </c>
      <c r="J3299">
        <v>-8.3924536285770956E-2</v>
      </c>
      <c r="K3299">
        <v>-3.0102503265137386E-4</v>
      </c>
      <c r="L3299" s="5"/>
      <c r="M3299">
        <f t="shared" ref="M3299" si="3456">(I3293*K3294-K3293*I3294)/I3296</f>
        <v>5.8723225233434879E-2</v>
      </c>
      <c r="N3299">
        <f t="shared" ref="N3299" si="3457">(I3292*K3294-I3294*K3292)/I3296</f>
        <v>-8.3924536285770943E-2</v>
      </c>
      <c r="O3299">
        <f t="shared" ref="O3299" si="3458">(I3292*K3293-I3293*K3292)/I3296</f>
        <v>3.010250326513738E-4</v>
      </c>
    </row>
    <row r="3300" spans="8:15" x14ac:dyDescent="0.35">
      <c r="H3300" s="4"/>
      <c r="I3300">
        <v>1.8811870800205702E-2</v>
      </c>
      <c r="J3300">
        <v>-1.1526585521765763E-2</v>
      </c>
      <c r="K3300">
        <v>-3.7590481385218048E-5</v>
      </c>
      <c r="L3300" s="5"/>
      <c r="M3300">
        <f t="shared" ref="M3300" si="3459">(I3293*J3294-I3294*J3293)/I3296</f>
        <v>1.8811870800205698E-2</v>
      </c>
      <c r="N3300">
        <f t="shared" ref="N3300" si="3460">(I3292*J3294-I3294*J3292)/I3296</f>
        <v>1.1526585521765761E-2</v>
      </c>
      <c r="O3300">
        <f t="shared" ref="O3300" si="3461">(I3292*J3293-I3293*J3292)/I3296</f>
        <v>-3.7590481385218048E-5</v>
      </c>
    </row>
    <row r="3301" spans="8:15" x14ac:dyDescent="0.35">
      <c r="H3301" s="4"/>
      <c r="L3301" s="5"/>
    </row>
    <row r="3302" spans="8:15" x14ac:dyDescent="0.35">
      <c r="H3302" s="4" t="s">
        <v>354</v>
      </c>
      <c r="I3302">
        <f t="shared" ref="I3302" si="3462">LN(ABS(2*I3288*I3289^3))-I3289*(I3290^2)+33.9206</f>
        <v>0</v>
      </c>
      <c r="L3302" s="5"/>
    </row>
    <row r="3303" spans="8:15" x14ac:dyDescent="0.35">
      <c r="H3303" s="4" t="s">
        <v>355</v>
      </c>
      <c r="I3303">
        <f t="shared" ref="I3303" si="3463">(I3288^2+I3289^2)/I3290+4*I3288*I3290-85/6</f>
        <v>0</v>
      </c>
      <c r="L3303" s="5"/>
    </row>
    <row r="3304" spans="8:15" x14ac:dyDescent="0.35">
      <c r="H3304" s="4" t="s">
        <v>356</v>
      </c>
      <c r="I3304">
        <f t="shared" ref="I3304" si="3464">I3288^2*I3289*I3290^3+4*I3288*I3290+3552</f>
        <v>0</v>
      </c>
      <c r="L3304" s="5"/>
    </row>
    <row r="3305" spans="8:15" x14ac:dyDescent="0.35">
      <c r="H3305" s="4"/>
      <c r="L3305" s="5"/>
    </row>
    <row r="3306" spans="8:15" x14ac:dyDescent="0.35">
      <c r="H3306" s="4"/>
      <c r="I3306">
        <f t="shared" ref="I3306:I3308" si="3465">I3288</f>
        <v>-6.0300955159643808</v>
      </c>
      <c r="J3306" t="s">
        <v>16</v>
      </c>
      <c r="K3306" cm="1">
        <f t="array" ref="K3306:K3308">MMULT(I3298:K3300,I3302:I3304)</f>
        <v>0</v>
      </c>
      <c r="L3306" s="5"/>
      <c r="M3306">
        <f t="shared" ref="M3306" si="3466">I3298*I3302+J3298*I3303+K3298*I3304</f>
        <v>0</v>
      </c>
    </row>
    <row r="3307" spans="8:15" x14ac:dyDescent="0.35">
      <c r="H3307" s="4"/>
      <c r="I3307">
        <f t="shared" si="3465"/>
        <v>7.8461575132286265</v>
      </c>
      <c r="J3307" t="s">
        <v>16</v>
      </c>
      <c r="K3307">
        <v>0</v>
      </c>
      <c r="L3307" s="5"/>
      <c r="M3307">
        <f t="shared" ref="M3307" si="3467">I3299*I3302+J3299*I3303+K3299* I3304</f>
        <v>0</v>
      </c>
    </row>
    <row r="3308" spans="8:15" x14ac:dyDescent="0.35">
      <c r="H3308" s="4"/>
      <c r="I3308">
        <f t="shared" si="3465"/>
        <v>-2.3298516839062571</v>
      </c>
      <c r="J3308" t="s">
        <v>16</v>
      </c>
      <c r="K3308">
        <v>0</v>
      </c>
      <c r="L3308" s="5"/>
      <c r="M3308">
        <f t="shared" ref="M3308" si="3468">I3300*I3302+J3300*I3303+K3300*I3304</f>
        <v>0</v>
      </c>
    </row>
    <row r="3309" spans="8:15" x14ac:dyDescent="0.35">
      <c r="H3309" s="4"/>
      <c r="L3309" s="5"/>
    </row>
    <row r="3310" spans="8:15" x14ac:dyDescent="0.35">
      <c r="H3310" s="4" t="s">
        <v>99</v>
      </c>
      <c r="I3310">
        <f t="shared" ref="I3310:I3312" si="3469">I3306-K3306</f>
        <v>-6.0300955159643808</v>
      </c>
      <c r="L3310" s="5"/>
    </row>
    <row r="3311" spans="8:15" x14ac:dyDescent="0.35">
      <c r="H3311" s="4" t="s">
        <v>100</v>
      </c>
      <c r="I3311">
        <f t="shared" si="3469"/>
        <v>7.8461575132286265</v>
      </c>
      <c r="L3311" s="5"/>
    </row>
    <row r="3312" spans="8:15" x14ac:dyDescent="0.35">
      <c r="H3312" s="4" t="s">
        <v>101</v>
      </c>
      <c r="I3312">
        <f t="shared" si="3469"/>
        <v>-2.3298516839062571</v>
      </c>
      <c r="L3312" s="5"/>
    </row>
    <row r="3313" spans="8:13" x14ac:dyDescent="0.35">
      <c r="H3313" s="4"/>
      <c r="L3313" s="5"/>
    </row>
    <row r="3314" spans="8:13" x14ac:dyDescent="0.35">
      <c r="H3314" s="4" t="s">
        <v>22</v>
      </c>
      <c r="I3314">
        <f t="shared" ref="I3314:I3316" si="3470">ABS(I3310-I3288)</f>
        <v>0</v>
      </c>
      <c r="L3314" s="5"/>
    </row>
    <row r="3315" spans="8:13" x14ac:dyDescent="0.35">
      <c r="H3315" s="4" t="s">
        <v>24</v>
      </c>
      <c r="I3315">
        <f t="shared" si="3470"/>
        <v>0</v>
      </c>
      <c r="L3315" s="5"/>
    </row>
    <row r="3316" spans="8:13" x14ac:dyDescent="0.35">
      <c r="H3316" s="7" t="s">
        <v>103</v>
      </c>
      <c r="I3316">
        <f t="shared" si="3470"/>
        <v>0</v>
      </c>
      <c r="J3316" s="8" t="s">
        <v>25</v>
      </c>
      <c r="K3316" s="8"/>
      <c r="L3316" s="9">
        <f t="shared" ref="L3316" si="3471">MAX(I3314:I3316)</f>
        <v>0</v>
      </c>
      <c r="M3316" t="str">
        <f t="shared" ref="M3316" si="3472">IF(L3316&gt;$G$6, "Continúa iterando","Listo. Aquí está la solución")</f>
        <v>Listo. Aquí está la solución</v>
      </c>
    </row>
    <row r="3318" spans="8:13" x14ac:dyDescent="0.35">
      <c r="H3318" s="1"/>
      <c r="I3318" s="2" t="s">
        <v>0</v>
      </c>
      <c r="J3318" s="2">
        <f t="shared" ref="J3318" si="3473">J3287+1</f>
        <v>108</v>
      </c>
      <c r="K3318" s="2"/>
      <c r="L3318" s="3"/>
    </row>
    <row r="3319" spans="8:13" x14ac:dyDescent="0.35">
      <c r="H3319" s="4" t="s">
        <v>1</v>
      </c>
      <c r="I3319">
        <f t="shared" ref="I3319:I3321" si="3474">I3310</f>
        <v>-6.0300955159643808</v>
      </c>
      <c r="L3319" s="5"/>
    </row>
    <row r="3320" spans="8:13" x14ac:dyDescent="0.35">
      <c r="H3320" s="4" t="s">
        <v>93</v>
      </c>
      <c r="I3320">
        <f t="shared" si="3474"/>
        <v>7.8461575132286265</v>
      </c>
      <c r="L3320" s="5"/>
    </row>
    <row r="3321" spans="8:13" x14ac:dyDescent="0.35">
      <c r="H3321" s="4" t="s">
        <v>2</v>
      </c>
      <c r="I3321">
        <f t="shared" si="3474"/>
        <v>-2.3298516839062571</v>
      </c>
      <c r="L3321" s="5"/>
    </row>
    <row r="3322" spans="8:13" x14ac:dyDescent="0.35">
      <c r="H3322" s="4"/>
      <c r="L3322" s="5"/>
    </row>
    <row r="3323" spans="8:13" x14ac:dyDescent="0.35">
      <c r="H3323" s="4"/>
      <c r="I3323">
        <f t="shared" ref="I3323" si="3475">1/I3319</f>
        <v>-0.16583485242523097</v>
      </c>
      <c r="J3323">
        <f t="shared" ref="J3323" si="3476">3/I3320-I3321^2</f>
        <v>-5.0458561065254317</v>
      </c>
      <c r="K3323">
        <f t="shared" ref="K3323" si="3477">-2*I3320*I3321</f>
        <v>36.56076658877889</v>
      </c>
      <c r="L3323" s="5"/>
    </row>
    <row r="3324" spans="8:13" x14ac:dyDescent="0.35">
      <c r="H3324" s="4" t="s">
        <v>26</v>
      </c>
      <c r="I3324">
        <f t="shared" ref="I3324" si="3478">(2*I3319/I3321)+4*I3321</f>
        <v>-4.1430295802738764</v>
      </c>
      <c r="J3324">
        <f t="shared" ref="J3324" si="3479">(2*I3320/I3321)</f>
        <v>-6.7353278901201685</v>
      </c>
      <c r="K3324">
        <f t="shared" ref="K3324" si="3480">-(I3320^2+I3319^2)/I3321^2+4*I3319</f>
        <v>-42.160262624325497</v>
      </c>
      <c r="L3324" s="5"/>
    </row>
    <row r="3325" spans="8:13" x14ac:dyDescent="0.35">
      <c r="H3325" s="4"/>
      <c r="I3325">
        <f t="shared" ref="I3325" si="3481">2*I3319*I3320*I3321^3+4*I3321</f>
        <v>1187.4101983644657</v>
      </c>
      <c r="J3325">
        <f t="shared" ref="J3325" si="3482">I3319^2*I3321^3</f>
        <v>-459.86801905066505</v>
      </c>
      <c r="K3325">
        <f t="shared" ref="K3325" si="3483">3*I3319^2*I3320*I3321^2+4*I3319</f>
        <v>4621.9224596655295</v>
      </c>
      <c r="L3325" s="5"/>
    </row>
    <row r="3326" spans="8:13" x14ac:dyDescent="0.35">
      <c r="H3326" s="4"/>
      <c r="L3326" s="5"/>
    </row>
    <row r="3327" spans="8:13" x14ac:dyDescent="0.35">
      <c r="H3327" s="4" t="s">
        <v>6</v>
      </c>
      <c r="I3327">
        <f t="shared" ref="I3327" si="3484">(I3323*J3324*K3325+I3324*J3325*K3323+J3323*K3324*I3325)-(I3325*J3324*K3323+J3325*K3324*I3323+K3325*I3324*J3323)</f>
        <v>526414.62070310838</v>
      </c>
      <c r="J3327" t="str">
        <f t="shared" ref="J3327" si="3485">IF(I3327&lt;&gt;0,"Continuar", "Agregar otros valores")</f>
        <v>Continuar</v>
      </c>
      <c r="L3327" s="5"/>
    </row>
    <row r="3328" spans="8:13" x14ac:dyDescent="0.35">
      <c r="H3328" s="4"/>
      <c r="L3328" s="5"/>
    </row>
    <row r="3329" spans="8:15" x14ac:dyDescent="0.35">
      <c r="H3329" s="4"/>
      <c r="I3329" cm="1">
        <f t="array" ref="I3329:K3331">MINVERSE(I3323:K3325)</f>
        <v>-9.5966786858593264E-2</v>
      </c>
      <c r="J3329">
        <v>1.2363692239668139E-2</v>
      </c>
      <c r="K3329">
        <v>8.7190467637886151E-4</v>
      </c>
      <c r="L3329" s="5"/>
      <c r="M3329">
        <f t="shared" ref="M3329" si="3486">(J3324*K3325-J3325*K3324)/I3327</f>
        <v>-9.596678685859325E-2</v>
      </c>
      <c r="N3329">
        <f t="shared" ref="N3329" si="3487">(J3323*K3325-J3325*K3323)/I3327</f>
        <v>-1.2363692239668137E-2</v>
      </c>
      <c r="O3329">
        <f t="shared" ref="O3329" si="3488">(J3323*K3324-J3324*K3323)/I3327</f>
        <v>8.7190467637886151E-4</v>
      </c>
    </row>
    <row r="3330" spans="8:15" x14ac:dyDescent="0.35">
      <c r="H3330" s="4" t="s">
        <v>9</v>
      </c>
      <c r="I3330">
        <v>-5.87232252334349E-2</v>
      </c>
      <c r="J3330">
        <v>-8.3924536285770956E-2</v>
      </c>
      <c r="K3330">
        <v>-3.0102503265137386E-4</v>
      </c>
      <c r="L3330" s="5"/>
      <c r="M3330">
        <f t="shared" ref="M3330" si="3489">(I3324*K3325-K3324*I3325)/I3327</f>
        <v>5.8723225233434879E-2</v>
      </c>
      <c r="N3330">
        <f t="shared" ref="N3330" si="3490">(I3323*K3325-I3325*K3323)/I3327</f>
        <v>-8.3924536285770943E-2</v>
      </c>
      <c r="O3330">
        <f t="shared" ref="O3330" si="3491">(I3323*K3324-I3324*K3323)/I3327</f>
        <v>3.010250326513738E-4</v>
      </c>
    </row>
    <row r="3331" spans="8:15" x14ac:dyDescent="0.35">
      <c r="H3331" s="4"/>
      <c r="I3331">
        <v>1.8811870800205702E-2</v>
      </c>
      <c r="J3331">
        <v>-1.1526585521765763E-2</v>
      </c>
      <c r="K3331">
        <v>-3.7590481385218048E-5</v>
      </c>
      <c r="L3331" s="5"/>
      <c r="M3331">
        <f t="shared" ref="M3331" si="3492">(I3324*J3325-I3325*J3324)/I3327</f>
        <v>1.8811870800205698E-2</v>
      </c>
      <c r="N3331">
        <f t="shared" ref="N3331" si="3493">(I3323*J3325-I3325*J3323)/I3327</f>
        <v>1.1526585521765761E-2</v>
      </c>
      <c r="O3331">
        <f t="shared" ref="O3331" si="3494">(I3323*J3324-I3324*J3323)/I3327</f>
        <v>-3.7590481385218048E-5</v>
      </c>
    </row>
    <row r="3332" spans="8:15" x14ac:dyDescent="0.35">
      <c r="H3332" s="4"/>
      <c r="L3332" s="5"/>
    </row>
    <row r="3333" spans="8:15" x14ac:dyDescent="0.35">
      <c r="H3333" s="4" t="s">
        <v>357</v>
      </c>
      <c r="I3333">
        <f t="shared" ref="I3333" si="3495">LN(ABS(2*I3319*I3320^3))-I3320*(I3321^2)+33.9206</f>
        <v>0</v>
      </c>
      <c r="L3333" s="5"/>
    </row>
    <row r="3334" spans="8:15" x14ac:dyDescent="0.35">
      <c r="H3334" s="4" t="s">
        <v>358</v>
      </c>
      <c r="I3334">
        <f t="shared" ref="I3334" si="3496">(I3319^2+I3320^2)/I3321+4*I3319*I3321-85/6</f>
        <v>0</v>
      </c>
      <c r="L3334" s="5"/>
    </row>
    <row r="3335" spans="8:15" x14ac:dyDescent="0.35">
      <c r="H3335" s="4" t="s">
        <v>359</v>
      </c>
      <c r="I3335">
        <f t="shared" ref="I3335" si="3497">I3319^2*I3320*I3321^3+4*I3319*I3321+3552</f>
        <v>0</v>
      </c>
      <c r="L3335" s="5"/>
    </row>
    <row r="3336" spans="8:15" x14ac:dyDescent="0.35">
      <c r="H3336" s="4"/>
      <c r="L3336" s="5"/>
    </row>
    <row r="3337" spans="8:15" x14ac:dyDescent="0.35">
      <c r="H3337" s="4"/>
      <c r="I3337">
        <f t="shared" ref="I3337:I3339" si="3498">I3319</f>
        <v>-6.0300955159643808</v>
      </c>
      <c r="J3337" t="s">
        <v>16</v>
      </c>
      <c r="K3337" cm="1">
        <f t="array" ref="K3337:K3339">MMULT(I3329:K3331,I3333:I3335)</f>
        <v>0</v>
      </c>
      <c r="L3337" s="5"/>
      <c r="M3337">
        <f t="shared" ref="M3337" si="3499">I3329*I3333+J3329*I3334+K3329*I3335</f>
        <v>0</v>
      </c>
    </row>
    <row r="3338" spans="8:15" x14ac:dyDescent="0.35">
      <c r="H3338" s="4"/>
      <c r="I3338">
        <f t="shared" si="3498"/>
        <v>7.8461575132286265</v>
      </c>
      <c r="J3338" t="s">
        <v>16</v>
      </c>
      <c r="K3338">
        <v>0</v>
      </c>
      <c r="L3338" s="5"/>
      <c r="M3338">
        <f t="shared" ref="M3338" si="3500">I3330*I3333+J3330*I3334+K3330* I3335</f>
        <v>0</v>
      </c>
    </row>
    <row r="3339" spans="8:15" x14ac:dyDescent="0.35">
      <c r="H3339" s="4"/>
      <c r="I3339">
        <f t="shared" si="3498"/>
        <v>-2.3298516839062571</v>
      </c>
      <c r="J3339" t="s">
        <v>16</v>
      </c>
      <c r="K3339">
        <v>0</v>
      </c>
      <c r="L3339" s="5"/>
      <c r="M3339">
        <f t="shared" ref="M3339" si="3501">I3331*I3333+J3331*I3334+K3331*I3335</f>
        <v>0</v>
      </c>
    </row>
    <row r="3340" spans="8:15" x14ac:dyDescent="0.35">
      <c r="H3340" s="4"/>
      <c r="L3340" s="5"/>
    </row>
    <row r="3341" spans="8:15" x14ac:dyDescent="0.35">
      <c r="H3341" s="4" t="s">
        <v>99</v>
      </c>
      <c r="I3341">
        <f t="shared" ref="I3341:I3343" si="3502">I3337-K3337</f>
        <v>-6.0300955159643808</v>
      </c>
      <c r="L3341" s="5"/>
    </row>
    <row r="3342" spans="8:15" x14ac:dyDescent="0.35">
      <c r="H3342" s="4" t="s">
        <v>100</v>
      </c>
      <c r="I3342">
        <f t="shared" si="3502"/>
        <v>7.8461575132286265</v>
      </c>
      <c r="L3342" s="5"/>
    </row>
    <row r="3343" spans="8:15" x14ac:dyDescent="0.35">
      <c r="H3343" s="4" t="s">
        <v>101</v>
      </c>
      <c r="I3343">
        <f t="shared" si="3502"/>
        <v>-2.3298516839062571</v>
      </c>
      <c r="L3343" s="5"/>
    </row>
    <row r="3344" spans="8:15" x14ac:dyDescent="0.35">
      <c r="H3344" s="4"/>
      <c r="L3344" s="5"/>
    </row>
    <row r="3345" spans="8:15" x14ac:dyDescent="0.35">
      <c r="H3345" s="4" t="s">
        <v>22</v>
      </c>
      <c r="I3345">
        <f t="shared" ref="I3345:I3347" si="3503">ABS(I3341-I3319)</f>
        <v>0</v>
      </c>
      <c r="L3345" s="5"/>
    </row>
    <row r="3346" spans="8:15" x14ac:dyDescent="0.35">
      <c r="H3346" s="4" t="s">
        <v>24</v>
      </c>
      <c r="I3346">
        <f t="shared" si="3503"/>
        <v>0</v>
      </c>
      <c r="L3346" s="5"/>
    </row>
    <row r="3347" spans="8:15" x14ac:dyDescent="0.35">
      <c r="H3347" s="7" t="s">
        <v>103</v>
      </c>
      <c r="I3347">
        <f t="shared" si="3503"/>
        <v>0</v>
      </c>
      <c r="J3347" s="8" t="s">
        <v>25</v>
      </c>
      <c r="K3347" s="8"/>
      <c r="L3347" s="9">
        <f t="shared" ref="L3347" si="3504">MAX(I3345:I3347)</f>
        <v>0</v>
      </c>
      <c r="M3347" t="str">
        <f t="shared" ref="M3347" si="3505">IF(L3347&gt;$G$6, "Continúa iterando","Listo. Aquí está la solución")</f>
        <v>Listo. Aquí está la solución</v>
      </c>
    </row>
    <row r="3349" spans="8:15" x14ac:dyDescent="0.35">
      <c r="H3349" s="1"/>
      <c r="I3349" s="2" t="s">
        <v>0</v>
      </c>
      <c r="J3349" s="2">
        <f t="shared" ref="J3349" si="3506">J3318+1</f>
        <v>109</v>
      </c>
      <c r="K3349" s="2"/>
      <c r="L3349" s="3"/>
    </row>
    <row r="3350" spans="8:15" x14ac:dyDescent="0.35">
      <c r="H3350" s="4" t="s">
        <v>1</v>
      </c>
      <c r="I3350">
        <f t="shared" ref="I3350:I3352" si="3507">I3341</f>
        <v>-6.0300955159643808</v>
      </c>
      <c r="L3350" s="5"/>
    </row>
    <row r="3351" spans="8:15" x14ac:dyDescent="0.35">
      <c r="H3351" s="4" t="s">
        <v>93</v>
      </c>
      <c r="I3351">
        <f t="shared" si="3507"/>
        <v>7.8461575132286265</v>
      </c>
      <c r="L3351" s="5"/>
    </row>
    <row r="3352" spans="8:15" x14ac:dyDescent="0.35">
      <c r="H3352" s="4" t="s">
        <v>2</v>
      </c>
      <c r="I3352">
        <f t="shared" si="3507"/>
        <v>-2.3298516839062571</v>
      </c>
      <c r="L3352" s="5"/>
    </row>
    <row r="3353" spans="8:15" x14ac:dyDescent="0.35">
      <c r="H3353" s="4"/>
      <c r="L3353" s="5"/>
    </row>
    <row r="3354" spans="8:15" x14ac:dyDescent="0.35">
      <c r="H3354" s="4"/>
      <c r="I3354">
        <f t="shared" ref="I3354" si="3508">1/I3350</f>
        <v>-0.16583485242523097</v>
      </c>
      <c r="J3354">
        <f t="shared" ref="J3354" si="3509">3/I3351-I3352^2</f>
        <v>-5.0458561065254317</v>
      </c>
      <c r="K3354">
        <f t="shared" ref="K3354" si="3510">-2*I3351*I3352</f>
        <v>36.56076658877889</v>
      </c>
      <c r="L3354" s="5"/>
    </row>
    <row r="3355" spans="8:15" x14ac:dyDescent="0.35">
      <c r="H3355" s="4" t="s">
        <v>26</v>
      </c>
      <c r="I3355">
        <f t="shared" ref="I3355" si="3511">(2*I3350/I3352)+4*I3352</f>
        <v>-4.1430295802738764</v>
      </c>
      <c r="J3355">
        <f t="shared" ref="J3355" si="3512">(2*I3351/I3352)</f>
        <v>-6.7353278901201685</v>
      </c>
      <c r="K3355">
        <f t="shared" ref="K3355" si="3513">-(I3351^2+I3350^2)/I3352^2+4*I3350</f>
        <v>-42.160262624325497</v>
      </c>
      <c r="L3355" s="5"/>
    </row>
    <row r="3356" spans="8:15" x14ac:dyDescent="0.35">
      <c r="H3356" s="4"/>
      <c r="I3356">
        <f t="shared" ref="I3356" si="3514">2*I3350*I3351*I3352^3+4*I3352</f>
        <v>1187.4101983644657</v>
      </c>
      <c r="J3356">
        <f t="shared" ref="J3356" si="3515">I3350^2*I3352^3</f>
        <v>-459.86801905066505</v>
      </c>
      <c r="K3356">
        <f t="shared" ref="K3356" si="3516">3*I3350^2*I3351*I3352^2+4*I3350</f>
        <v>4621.9224596655295</v>
      </c>
      <c r="L3356" s="5"/>
    </row>
    <row r="3357" spans="8:15" x14ac:dyDescent="0.35">
      <c r="H3357" s="4"/>
      <c r="L3357" s="5"/>
    </row>
    <row r="3358" spans="8:15" x14ac:dyDescent="0.35">
      <c r="H3358" s="4" t="s">
        <v>6</v>
      </c>
      <c r="I3358">
        <f t="shared" ref="I3358" si="3517">(I3354*J3355*K3356+I3355*J3356*K3354+J3354*K3355*I3356)-(I3356*J3355*K3354+J3356*K3355*I3354+K3356*I3355*J3354)</f>
        <v>526414.62070310838</v>
      </c>
      <c r="J3358" t="str">
        <f t="shared" ref="J3358" si="3518">IF(I3358&lt;&gt;0,"Continuar", "Agregar otros valores")</f>
        <v>Continuar</v>
      </c>
      <c r="L3358" s="5"/>
    </row>
    <row r="3359" spans="8:15" x14ac:dyDescent="0.35">
      <c r="H3359" s="4"/>
      <c r="L3359" s="5"/>
    </row>
    <row r="3360" spans="8:15" x14ac:dyDescent="0.35">
      <c r="H3360" s="4"/>
      <c r="I3360" cm="1">
        <f t="array" ref="I3360:K3362">MINVERSE(I3354:K3356)</f>
        <v>-9.5966786858593264E-2</v>
      </c>
      <c r="J3360">
        <v>1.2363692239668139E-2</v>
      </c>
      <c r="K3360">
        <v>8.7190467637886151E-4</v>
      </c>
      <c r="L3360" s="5"/>
      <c r="M3360">
        <f t="shared" ref="M3360" si="3519">(J3355*K3356-J3356*K3355)/I3358</f>
        <v>-9.596678685859325E-2</v>
      </c>
      <c r="N3360">
        <f t="shared" ref="N3360" si="3520">(J3354*K3356-J3356*K3354)/I3358</f>
        <v>-1.2363692239668137E-2</v>
      </c>
      <c r="O3360">
        <f t="shared" ref="O3360" si="3521">(J3354*K3355-J3355*K3354)/I3358</f>
        <v>8.7190467637886151E-4</v>
      </c>
    </row>
    <row r="3361" spans="8:15" x14ac:dyDescent="0.35">
      <c r="H3361" s="4" t="s">
        <v>9</v>
      </c>
      <c r="I3361">
        <v>-5.87232252334349E-2</v>
      </c>
      <c r="J3361">
        <v>-8.3924536285770956E-2</v>
      </c>
      <c r="K3361">
        <v>-3.0102503265137386E-4</v>
      </c>
      <c r="L3361" s="5"/>
      <c r="M3361">
        <f t="shared" ref="M3361" si="3522">(I3355*K3356-K3355*I3356)/I3358</f>
        <v>5.8723225233434879E-2</v>
      </c>
      <c r="N3361">
        <f t="shared" ref="N3361" si="3523">(I3354*K3356-I3356*K3354)/I3358</f>
        <v>-8.3924536285770943E-2</v>
      </c>
      <c r="O3361">
        <f t="shared" ref="O3361" si="3524">(I3354*K3355-I3355*K3354)/I3358</f>
        <v>3.010250326513738E-4</v>
      </c>
    </row>
    <row r="3362" spans="8:15" x14ac:dyDescent="0.35">
      <c r="H3362" s="4"/>
      <c r="I3362">
        <v>1.8811870800205702E-2</v>
      </c>
      <c r="J3362">
        <v>-1.1526585521765763E-2</v>
      </c>
      <c r="K3362">
        <v>-3.7590481385218048E-5</v>
      </c>
      <c r="L3362" s="5"/>
      <c r="M3362">
        <f t="shared" ref="M3362" si="3525">(I3355*J3356-I3356*J3355)/I3358</f>
        <v>1.8811870800205698E-2</v>
      </c>
      <c r="N3362">
        <f t="shared" ref="N3362" si="3526">(I3354*J3356-I3356*J3354)/I3358</f>
        <v>1.1526585521765761E-2</v>
      </c>
      <c r="O3362">
        <f t="shared" ref="O3362" si="3527">(I3354*J3355-I3355*J3354)/I3358</f>
        <v>-3.7590481385218048E-5</v>
      </c>
    </row>
    <row r="3363" spans="8:15" x14ac:dyDescent="0.35">
      <c r="H3363" s="4"/>
      <c r="L3363" s="5"/>
    </row>
    <row r="3364" spans="8:15" x14ac:dyDescent="0.35">
      <c r="H3364" s="4" t="s">
        <v>360</v>
      </c>
      <c r="I3364">
        <f t="shared" ref="I3364" si="3528">LN(ABS(2*I3350*I3351^3))-I3351*(I3352^2)+33.9206</f>
        <v>0</v>
      </c>
      <c r="L3364" s="5"/>
    </row>
    <row r="3365" spans="8:15" x14ac:dyDescent="0.35">
      <c r="H3365" s="4" t="s">
        <v>361</v>
      </c>
      <c r="I3365">
        <f t="shared" ref="I3365" si="3529">(I3350^2+I3351^2)/I3352+4*I3350*I3352-85/6</f>
        <v>0</v>
      </c>
      <c r="L3365" s="5"/>
    </row>
    <row r="3366" spans="8:15" x14ac:dyDescent="0.35">
      <c r="H3366" s="4" t="s">
        <v>362</v>
      </c>
      <c r="I3366">
        <f t="shared" ref="I3366" si="3530">I3350^2*I3351*I3352^3+4*I3350*I3352+3552</f>
        <v>0</v>
      </c>
      <c r="L3366" s="5"/>
    </row>
    <row r="3367" spans="8:15" x14ac:dyDescent="0.35">
      <c r="H3367" s="4"/>
      <c r="L3367" s="5"/>
    </row>
    <row r="3368" spans="8:15" x14ac:dyDescent="0.35">
      <c r="H3368" s="4"/>
      <c r="I3368">
        <f t="shared" ref="I3368:I3370" si="3531">I3350</f>
        <v>-6.0300955159643808</v>
      </c>
      <c r="J3368" t="s">
        <v>16</v>
      </c>
      <c r="K3368" cm="1">
        <f t="array" ref="K3368:K3370">MMULT(I3360:K3362,I3364:I3366)</f>
        <v>0</v>
      </c>
      <c r="L3368" s="5"/>
      <c r="M3368">
        <f t="shared" ref="M3368" si="3532">I3360*I3364+J3360*I3365+K3360*I3366</f>
        <v>0</v>
      </c>
    </row>
    <row r="3369" spans="8:15" x14ac:dyDescent="0.35">
      <c r="H3369" s="4"/>
      <c r="I3369">
        <f t="shared" si="3531"/>
        <v>7.8461575132286265</v>
      </c>
      <c r="J3369" t="s">
        <v>16</v>
      </c>
      <c r="K3369">
        <v>0</v>
      </c>
      <c r="L3369" s="5"/>
      <c r="M3369">
        <f t="shared" ref="M3369" si="3533">I3361*I3364+J3361*I3365+K3361* I3366</f>
        <v>0</v>
      </c>
    </row>
    <row r="3370" spans="8:15" x14ac:dyDescent="0.35">
      <c r="H3370" s="4"/>
      <c r="I3370">
        <f t="shared" si="3531"/>
        <v>-2.3298516839062571</v>
      </c>
      <c r="J3370" t="s">
        <v>16</v>
      </c>
      <c r="K3370">
        <v>0</v>
      </c>
      <c r="L3370" s="5"/>
      <c r="M3370">
        <f t="shared" ref="M3370" si="3534">I3362*I3364+J3362*I3365+K3362*I3366</f>
        <v>0</v>
      </c>
    </row>
    <row r="3371" spans="8:15" x14ac:dyDescent="0.35">
      <c r="H3371" s="4"/>
      <c r="L3371" s="5"/>
    </row>
    <row r="3372" spans="8:15" x14ac:dyDescent="0.35">
      <c r="H3372" s="4" t="s">
        <v>99</v>
      </c>
      <c r="I3372">
        <f t="shared" ref="I3372:I3374" si="3535">I3368-K3368</f>
        <v>-6.0300955159643808</v>
      </c>
      <c r="L3372" s="5"/>
    </row>
    <row r="3373" spans="8:15" x14ac:dyDescent="0.35">
      <c r="H3373" s="4" t="s">
        <v>100</v>
      </c>
      <c r="I3373">
        <f t="shared" si="3535"/>
        <v>7.8461575132286265</v>
      </c>
      <c r="L3373" s="5"/>
    </row>
    <row r="3374" spans="8:15" x14ac:dyDescent="0.35">
      <c r="H3374" s="4" t="s">
        <v>101</v>
      </c>
      <c r="I3374">
        <f t="shared" si="3535"/>
        <v>-2.3298516839062571</v>
      </c>
      <c r="L3374" s="5"/>
    </row>
    <row r="3375" spans="8:15" x14ac:dyDescent="0.35">
      <c r="H3375" s="4"/>
      <c r="L3375" s="5"/>
    </row>
    <row r="3376" spans="8:15" x14ac:dyDescent="0.35">
      <c r="H3376" s="4" t="s">
        <v>22</v>
      </c>
      <c r="I3376">
        <f t="shared" ref="I3376:I3378" si="3536">ABS(I3372-I3350)</f>
        <v>0</v>
      </c>
      <c r="L3376" s="5"/>
    </row>
    <row r="3377" spans="8:15" x14ac:dyDescent="0.35">
      <c r="H3377" s="4" t="s">
        <v>24</v>
      </c>
      <c r="I3377">
        <f t="shared" si="3536"/>
        <v>0</v>
      </c>
      <c r="L3377" s="5"/>
    </row>
    <row r="3378" spans="8:15" x14ac:dyDescent="0.35">
      <c r="H3378" s="7" t="s">
        <v>103</v>
      </c>
      <c r="I3378">
        <f t="shared" si="3536"/>
        <v>0</v>
      </c>
      <c r="J3378" s="8" t="s">
        <v>25</v>
      </c>
      <c r="K3378" s="8"/>
      <c r="L3378" s="9">
        <f t="shared" ref="L3378" si="3537">MAX(I3376:I3378)</f>
        <v>0</v>
      </c>
      <c r="M3378" t="str">
        <f t="shared" ref="M3378" si="3538">IF(L3378&gt;$G$6, "Continúa iterando","Listo. Aquí está la solución")</f>
        <v>Listo. Aquí está la solución</v>
      </c>
    </row>
    <row r="3380" spans="8:15" x14ac:dyDescent="0.35">
      <c r="H3380" s="1"/>
      <c r="I3380" s="2" t="s">
        <v>0</v>
      </c>
      <c r="J3380" s="2">
        <f t="shared" ref="J3380" si="3539">J3349+1</f>
        <v>110</v>
      </c>
      <c r="K3380" s="2"/>
      <c r="L3380" s="3"/>
    </row>
    <row r="3381" spans="8:15" x14ac:dyDescent="0.35">
      <c r="H3381" s="4" t="s">
        <v>1</v>
      </c>
      <c r="I3381">
        <f t="shared" ref="I3381:I3383" si="3540">I3372</f>
        <v>-6.0300955159643808</v>
      </c>
      <c r="L3381" s="5"/>
    </row>
    <row r="3382" spans="8:15" x14ac:dyDescent="0.35">
      <c r="H3382" s="4" t="s">
        <v>93</v>
      </c>
      <c r="I3382">
        <f t="shared" si="3540"/>
        <v>7.8461575132286265</v>
      </c>
      <c r="L3382" s="5"/>
    </row>
    <row r="3383" spans="8:15" x14ac:dyDescent="0.35">
      <c r="H3383" s="4" t="s">
        <v>2</v>
      </c>
      <c r="I3383">
        <f t="shared" si="3540"/>
        <v>-2.3298516839062571</v>
      </c>
      <c r="L3383" s="5"/>
    </row>
    <row r="3384" spans="8:15" x14ac:dyDescent="0.35">
      <c r="H3384" s="4"/>
      <c r="L3384" s="5"/>
    </row>
    <row r="3385" spans="8:15" x14ac:dyDescent="0.35">
      <c r="H3385" s="4"/>
      <c r="I3385">
        <f t="shared" ref="I3385" si="3541">1/I3381</f>
        <v>-0.16583485242523097</v>
      </c>
      <c r="J3385">
        <f t="shared" ref="J3385" si="3542">3/I3382-I3383^2</f>
        <v>-5.0458561065254317</v>
      </c>
      <c r="K3385">
        <f t="shared" ref="K3385" si="3543">-2*I3382*I3383</f>
        <v>36.56076658877889</v>
      </c>
      <c r="L3385" s="5"/>
    </row>
    <row r="3386" spans="8:15" x14ac:dyDescent="0.35">
      <c r="H3386" s="4" t="s">
        <v>26</v>
      </c>
      <c r="I3386">
        <f t="shared" ref="I3386" si="3544">(2*I3381/I3383)+4*I3383</f>
        <v>-4.1430295802738764</v>
      </c>
      <c r="J3386">
        <f t="shared" ref="J3386" si="3545">(2*I3382/I3383)</f>
        <v>-6.7353278901201685</v>
      </c>
      <c r="K3386">
        <f t="shared" ref="K3386" si="3546">-(I3382^2+I3381^2)/I3383^2+4*I3381</f>
        <v>-42.160262624325497</v>
      </c>
      <c r="L3386" s="5"/>
    </row>
    <row r="3387" spans="8:15" x14ac:dyDescent="0.35">
      <c r="H3387" s="4"/>
      <c r="I3387">
        <f t="shared" ref="I3387" si="3547">2*I3381*I3382*I3383^3+4*I3383</f>
        <v>1187.4101983644657</v>
      </c>
      <c r="J3387">
        <f t="shared" ref="J3387" si="3548">I3381^2*I3383^3</f>
        <v>-459.86801905066505</v>
      </c>
      <c r="K3387">
        <f t="shared" ref="K3387" si="3549">3*I3381^2*I3382*I3383^2+4*I3381</f>
        <v>4621.9224596655295</v>
      </c>
      <c r="L3387" s="5"/>
    </row>
    <row r="3388" spans="8:15" x14ac:dyDescent="0.35">
      <c r="H3388" s="4"/>
      <c r="L3388" s="5"/>
    </row>
    <row r="3389" spans="8:15" x14ac:dyDescent="0.35">
      <c r="H3389" s="4" t="s">
        <v>6</v>
      </c>
      <c r="I3389">
        <f t="shared" ref="I3389" si="3550">(I3385*J3386*K3387+I3386*J3387*K3385+J3385*K3386*I3387)-(I3387*J3386*K3385+J3387*K3386*I3385+K3387*I3386*J3385)</f>
        <v>526414.62070310838</v>
      </c>
      <c r="J3389" t="str">
        <f t="shared" ref="J3389" si="3551">IF(I3389&lt;&gt;0,"Continuar", "Agregar otros valores")</f>
        <v>Continuar</v>
      </c>
      <c r="L3389" s="5"/>
    </row>
    <row r="3390" spans="8:15" x14ac:dyDescent="0.35">
      <c r="H3390" s="4"/>
      <c r="L3390" s="5"/>
    </row>
    <row r="3391" spans="8:15" x14ac:dyDescent="0.35">
      <c r="H3391" s="4"/>
      <c r="I3391" cm="1">
        <f t="array" ref="I3391:K3393">MINVERSE(I3385:K3387)</f>
        <v>-9.5966786858593264E-2</v>
      </c>
      <c r="J3391">
        <v>1.2363692239668139E-2</v>
      </c>
      <c r="K3391">
        <v>8.7190467637886151E-4</v>
      </c>
      <c r="L3391" s="5"/>
      <c r="M3391">
        <f t="shared" ref="M3391" si="3552">(J3386*K3387-J3387*K3386)/I3389</f>
        <v>-9.596678685859325E-2</v>
      </c>
      <c r="N3391">
        <f t="shared" ref="N3391" si="3553">(J3385*K3387-J3387*K3385)/I3389</f>
        <v>-1.2363692239668137E-2</v>
      </c>
      <c r="O3391">
        <f t="shared" ref="O3391" si="3554">(J3385*K3386-J3386*K3385)/I3389</f>
        <v>8.7190467637886151E-4</v>
      </c>
    </row>
    <row r="3392" spans="8:15" x14ac:dyDescent="0.35">
      <c r="H3392" s="4" t="s">
        <v>9</v>
      </c>
      <c r="I3392">
        <v>-5.87232252334349E-2</v>
      </c>
      <c r="J3392">
        <v>-8.3924536285770956E-2</v>
      </c>
      <c r="K3392">
        <v>-3.0102503265137386E-4</v>
      </c>
      <c r="L3392" s="5"/>
      <c r="M3392">
        <f t="shared" ref="M3392" si="3555">(I3386*K3387-K3386*I3387)/I3389</f>
        <v>5.8723225233434879E-2</v>
      </c>
      <c r="N3392">
        <f t="shared" ref="N3392" si="3556">(I3385*K3387-I3387*K3385)/I3389</f>
        <v>-8.3924536285770943E-2</v>
      </c>
      <c r="O3392">
        <f t="shared" ref="O3392" si="3557">(I3385*K3386-I3386*K3385)/I3389</f>
        <v>3.010250326513738E-4</v>
      </c>
    </row>
    <row r="3393" spans="8:15" x14ac:dyDescent="0.35">
      <c r="H3393" s="4"/>
      <c r="I3393">
        <v>1.8811870800205702E-2</v>
      </c>
      <c r="J3393">
        <v>-1.1526585521765763E-2</v>
      </c>
      <c r="K3393">
        <v>-3.7590481385218048E-5</v>
      </c>
      <c r="L3393" s="5"/>
      <c r="M3393">
        <f t="shared" ref="M3393" si="3558">(I3386*J3387-I3387*J3386)/I3389</f>
        <v>1.8811870800205698E-2</v>
      </c>
      <c r="N3393">
        <f t="shared" ref="N3393" si="3559">(I3385*J3387-I3387*J3385)/I3389</f>
        <v>1.1526585521765761E-2</v>
      </c>
      <c r="O3393">
        <f t="shared" ref="O3393" si="3560">(I3385*J3386-I3386*J3385)/I3389</f>
        <v>-3.7590481385218048E-5</v>
      </c>
    </row>
    <row r="3394" spans="8:15" x14ac:dyDescent="0.35">
      <c r="H3394" s="4"/>
      <c r="L3394" s="5"/>
    </row>
    <row r="3395" spans="8:15" x14ac:dyDescent="0.35">
      <c r="H3395" s="4" t="s">
        <v>363</v>
      </c>
      <c r="I3395">
        <f t="shared" ref="I3395" si="3561">LN(ABS(2*I3381*I3382^3))-I3382*(I3383^2)+33.9206</f>
        <v>0</v>
      </c>
      <c r="L3395" s="5"/>
    </row>
    <row r="3396" spans="8:15" x14ac:dyDescent="0.35">
      <c r="H3396" s="4" t="s">
        <v>364</v>
      </c>
      <c r="I3396">
        <f t="shared" ref="I3396" si="3562">(I3381^2+I3382^2)/I3383+4*I3381*I3383-85/6</f>
        <v>0</v>
      </c>
      <c r="L3396" s="5"/>
    </row>
    <row r="3397" spans="8:15" x14ac:dyDescent="0.35">
      <c r="H3397" s="4" t="s">
        <v>365</v>
      </c>
      <c r="I3397">
        <f t="shared" ref="I3397" si="3563">I3381^2*I3382*I3383^3+4*I3381*I3383+3552</f>
        <v>0</v>
      </c>
      <c r="L3397" s="5"/>
    </row>
    <row r="3398" spans="8:15" x14ac:dyDescent="0.35">
      <c r="H3398" s="4"/>
      <c r="L3398" s="5"/>
    </row>
    <row r="3399" spans="8:15" x14ac:dyDescent="0.35">
      <c r="H3399" s="4"/>
      <c r="I3399">
        <f t="shared" ref="I3399:I3401" si="3564">I3381</f>
        <v>-6.0300955159643808</v>
      </c>
      <c r="J3399" t="s">
        <v>16</v>
      </c>
      <c r="K3399" cm="1">
        <f t="array" ref="K3399:K3401">MMULT(I3391:K3393,I3395:I3397)</f>
        <v>0</v>
      </c>
      <c r="L3399" s="5"/>
      <c r="M3399">
        <f t="shared" ref="M3399" si="3565">I3391*I3395+J3391*I3396+K3391*I3397</f>
        <v>0</v>
      </c>
    </row>
    <row r="3400" spans="8:15" x14ac:dyDescent="0.35">
      <c r="H3400" s="4"/>
      <c r="I3400">
        <f t="shared" si="3564"/>
        <v>7.8461575132286265</v>
      </c>
      <c r="J3400" t="s">
        <v>16</v>
      </c>
      <c r="K3400">
        <v>0</v>
      </c>
      <c r="L3400" s="5"/>
      <c r="M3400">
        <f t="shared" ref="M3400" si="3566">I3392*I3395+J3392*I3396+K3392* I3397</f>
        <v>0</v>
      </c>
    </row>
    <row r="3401" spans="8:15" x14ac:dyDescent="0.35">
      <c r="H3401" s="4"/>
      <c r="I3401">
        <f t="shared" si="3564"/>
        <v>-2.3298516839062571</v>
      </c>
      <c r="J3401" t="s">
        <v>16</v>
      </c>
      <c r="K3401">
        <v>0</v>
      </c>
      <c r="L3401" s="5"/>
      <c r="M3401">
        <f t="shared" ref="M3401" si="3567">I3393*I3395+J3393*I3396+K3393*I3397</f>
        <v>0</v>
      </c>
    </row>
    <row r="3402" spans="8:15" x14ac:dyDescent="0.35">
      <c r="H3402" s="4"/>
      <c r="L3402" s="5"/>
    </row>
    <row r="3403" spans="8:15" x14ac:dyDescent="0.35">
      <c r="H3403" s="4" t="s">
        <v>99</v>
      </c>
      <c r="I3403">
        <f t="shared" ref="I3403:I3405" si="3568">I3399-K3399</f>
        <v>-6.0300955159643808</v>
      </c>
      <c r="L3403" s="5"/>
    </row>
    <row r="3404" spans="8:15" x14ac:dyDescent="0.35">
      <c r="H3404" s="4" t="s">
        <v>100</v>
      </c>
      <c r="I3404">
        <f t="shared" si="3568"/>
        <v>7.8461575132286265</v>
      </c>
      <c r="L3404" s="5"/>
    </row>
    <row r="3405" spans="8:15" x14ac:dyDescent="0.35">
      <c r="H3405" s="4" t="s">
        <v>101</v>
      </c>
      <c r="I3405">
        <f t="shared" si="3568"/>
        <v>-2.3298516839062571</v>
      </c>
      <c r="L3405" s="5"/>
    </row>
    <row r="3406" spans="8:15" x14ac:dyDescent="0.35">
      <c r="H3406" s="4"/>
      <c r="L3406" s="5"/>
    </row>
    <row r="3407" spans="8:15" x14ac:dyDescent="0.35">
      <c r="H3407" s="4" t="s">
        <v>22</v>
      </c>
      <c r="I3407">
        <f t="shared" ref="I3407:I3409" si="3569">ABS(I3403-I3381)</f>
        <v>0</v>
      </c>
      <c r="L3407" s="5"/>
    </row>
    <row r="3408" spans="8:15" x14ac:dyDescent="0.35">
      <c r="H3408" s="4" t="s">
        <v>24</v>
      </c>
      <c r="I3408">
        <f t="shared" si="3569"/>
        <v>0</v>
      </c>
      <c r="L3408" s="5"/>
    </row>
    <row r="3409" spans="8:15" x14ac:dyDescent="0.35">
      <c r="H3409" s="7" t="s">
        <v>103</v>
      </c>
      <c r="I3409">
        <f t="shared" si="3569"/>
        <v>0</v>
      </c>
      <c r="J3409" s="8" t="s">
        <v>25</v>
      </c>
      <c r="K3409" s="8"/>
      <c r="L3409" s="9">
        <f t="shared" ref="L3409" si="3570">MAX(I3407:I3409)</f>
        <v>0</v>
      </c>
      <c r="M3409" t="str">
        <f t="shared" ref="M3409" si="3571">IF(L3409&gt;$G$6, "Continúa iterando","Listo. Aquí está la solución")</f>
        <v>Listo. Aquí está la solución</v>
      </c>
    </row>
    <row r="3411" spans="8:15" x14ac:dyDescent="0.35">
      <c r="H3411" s="1"/>
      <c r="I3411" s="2" t="s">
        <v>0</v>
      </c>
      <c r="J3411" s="2">
        <f t="shared" ref="J3411" si="3572">J3380+1</f>
        <v>111</v>
      </c>
      <c r="K3411" s="2"/>
      <c r="L3411" s="3"/>
    </row>
    <row r="3412" spans="8:15" x14ac:dyDescent="0.35">
      <c r="H3412" s="4" t="s">
        <v>1</v>
      </c>
      <c r="I3412">
        <f t="shared" ref="I3412:I3414" si="3573">I3403</f>
        <v>-6.0300955159643808</v>
      </c>
      <c r="L3412" s="5"/>
    </row>
    <row r="3413" spans="8:15" x14ac:dyDescent="0.35">
      <c r="H3413" s="4" t="s">
        <v>93</v>
      </c>
      <c r="I3413">
        <f t="shared" si="3573"/>
        <v>7.8461575132286265</v>
      </c>
      <c r="L3413" s="5"/>
    </row>
    <row r="3414" spans="8:15" x14ac:dyDescent="0.35">
      <c r="H3414" s="4" t="s">
        <v>2</v>
      </c>
      <c r="I3414">
        <f t="shared" si="3573"/>
        <v>-2.3298516839062571</v>
      </c>
      <c r="L3414" s="5"/>
    </row>
    <row r="3415" spans="8:15" x14ac:dyDescent="0.35">
      <c r="H3415" s="4"/>
      <c r="L3415" s="5"/>
    </row>
    <row r="3416" spans="8:15" x14ac:dyDescent="0.35">
      <c r="H3416" s="4"/>
      <c r="I3416">
        <f t="shared" ref="I3416" si="3574">1/I3412</f>
        <v>-0.16583485242523097</v>
      </c>
      <c r="J3416">
        <f t="shared" ref="J3416" si="3575">3/I3413-I3414^2</f>
        <v>-5.0458561065254317</v>
      </c>
      <c r="K3416">
        <f t="shared" ref="K3416" si="3576">-2*I3413*I3414</f>
        <v>36.56076658877889</v>
      </c>
      <c r="L3416" s="5"/>
    </row>
    <row r="3417" spans="8:15" x14ac:dyDescent="0.35">
      <c r="H3417" s="4" t="s">
        <v>26</v>
      </c>
      <c r="I3417">
        <f t="shared" ref="I3417" si="3577">(2*I3412/I3414)+4*I3414</f>
        <v>-4.1430295802738764</v>
      </c>
      <c r="J3417">
        <f t="shared" ref="J3417" si="3578">(2*I3413/I3414)</f>
        <v>-6.7353278901201685</v>
      </c>
      <c r="K3417">
        <f t="shared" ref="K3417" si="3579">-(I3413^2+I3412^2)/I3414^2+4*I3412</f>
        <v>-42.160262624325497</v>
      </c>
      <c r="L3417" s="5"/>
    </row>
    <row r="3418" spans="8:15" x14ac:dyDescent="0.35">
      <c r="H3418" s="4"/>
      <c r="I3418">
        <f t="shared" ref="I3418" si="3580">2*I3412*I3413*I3414^3+4*I3414</f>
        <v>1187.4101983644657</v>
      </c>
      <c r="J3418">
        <f t="shared" ref="J3418" si="3581">I3412^2*I3414^3</f>
        <v>-459.86801905066505</v>
      </c>
      <c r="K3418">
        <f t="shared" ref="K3418" si="3582">3*I3412^2*I3413*I3414^2+4*I3412</f>
        <v>4621.9224596655295</v>
      </c>
      <c r="L3418" s="5"/>
    </row>
    <row r="3419" spans="8:15" x14ac:dyDescent="0.35">
      <c r="H3419" s="4"/>
      <c r="L3419" s="5"/>
    </row>
    <row r="3420" spans="8:15" x14ac:dyDescent="0.35">
      <c r="H3420" s="4" t="s">
        <v>6</v>
      </c>
      <c r="I3420">
        <f t="shared" ref="I3420" si="3583">(I3416*J3417*K3418+I3417*J3418*K3416+J3416*K3417*I3418)-(I3418*J3417*K3416+J3418*K3417*I3416+K3418*I3417*J3416)</f>
        <v>526414.62070310838</v>
      </c>
      <c r="J3420" t="str">
        <f t="shared" ref="J3420" si="3584">IF(I3420&lt;&gt;0,"Continuar", "Agregar otros valores")</f>
        <v>Continuar</v>
      </c>
      <c r="L3420" s="5"/>
    </row>
    <row r="3421" spans="8:15" x14ac:dyDescent="0.35">
      <c r="H3421" s="4"/>
      <c r="L3421" s="5"/>
    </row>
    <row r="3422" spans="8:15" x14ac:dyDescent="0.35">
      <c r="H3422" s="4"/>
      <c r="I3422" cm="1">
        <f t="array" ref="I3422:K3424">MINVERSE(I3416:K3418)</f>
        <v>-9.5966786858593264E-2</v>
      </c>
      <c r="J3422">
        <v>1.2363692239668139E-2</v>
      </c>
      <c r="K3422">
        <v>8.7190467637886151E-4</v>
      </c>
      <c r="L3422" s="5"/>
      <c r="M3422">
        <f t="shared" ref="M3422" si="3585">(J3417*K3418-J3418*K3417)/I3420</f>
        <v>-9.596678685859325E-2</v>
      </c>
      <c r="N3422">
        <f t="shared" ref="N3422" si="3586">(J3416*K3418-J3418*K3416)/I3420</f>
        <v>-1.2363692239668137E-2</v>
      </c>
      <c r="O3422">
        <f t="shared" ref="O3422" si="3587">(J3416*K3417-J3417*K3416)/I3420</f>
        <v>8.7190467637886151E-4</v>
      </c>
    </row>
    <row r="3423" spans="8:15" x14ac:dyDescent="0.35">
      <c r="H3423" s="4" t="s">
        <v>9</v>
      </c>
      <c r="I3423">
        <v>-5.87232252334349E-2</v>
      </c>
      <c r="J3423">
        <v>-8.3924536285770956E-2</v>
      </c>
      <c r="K3423">
        <v>-3.0102503265137386E-4</v>
      </c>
      <c r="L3423" s="5"/>
      <c r="M3423">
        <f t="shared" ref="M3423" si="3588">(I3417*K3418-K3417*I3418)/I3420</f>
        <v>5.8723225233434879E-2</v>
      </c>
      <c r="N3423">
        <f t="shared" ref="N3423" si="3589">(I3416*K3418-I3418*K3416)/I3420</f>
        <v>-8.3924536285770943E-2</v>
      </c>
      <c r="O3423">
        <f t="shared" ref="O3423" si="3590">(I3416*K3417-I3417*K3416)/I3420</f>
        <v>3.010250326513738E-4</v>
      </c>
    </row>
    <row r="3424" spans="8:15" x14ac:dyDescent="0.35">
      <c r="H3424" s="4"/>
      <c r="I3424">
        <v>1.8811870800205702E-2</v>
      </c>
      <c r="J3424">
        <v>-1.1526585521765763E-2</v>
      </c>
      <c r="K3424">
        <v>-3.7590481385218048E-5</v>
      </c>
      <c r="L3424" s="5"/>
      <c r="M3424">
        <f t="shared" ref="M3424" si="3591">(I3417*J3418-I3418*J3417)/I3420</f>
        <v>1.8811870800205698E-2</v>
      </c>
      <c r="N3424">
        <f t="shared" ref="N3424" si="3592">(I3416*J3418-I3418*J3416)/I3420</f>
        <v>1.1526585521765761E-2</v>
      </c>
      <c r="O3424">
        <f t="shared" ref="O3424" si="3593">(I3416*J3417-I3417*J3416)/I3420</f>
        <v>-3.7590481385218048E-5</v>
      </c>
    </row>
    <row r="3425" spans="8:13" x14ac:dyDescent="0.35">
      <c r="H3425" s="4"/>
      <c r="L3425" s="5"/>
    </row>
    <row r="3426" spans="8:13" x14ac:dyDescent="0.35">
      <c r="H3426" s="4" t="s">
        <v>366</v>
      </c>
      <c r="I3426">
        <f t="shared" ref="I3426" si="3594">LN(ABS(2*I3412*I3413^3))-I3413*(I3414^2)+33.9206</f>
        <v>0</v>
      </c>
      <c r="L3426" s="5"/>
    </row>
    <row r="3427" spans="8:13" x14ac:dyDescent="0.35">
      <c r="H3427" s="4" t="s">
        <v>367</v>
      </c>
      <c r="I3427">
        <f t="shared" ref="I3427" si="3595">(I3412^2+I3413^2)/I3414+4*I3412*I3414-85/6</f>
        <v>0</v>
      </c>
      <c r="L3427" s="5"/>
    </row>
    <row r="3428" spans="8:13" x14ac:dyDescent="0.35">
      <c r="H3428" s="4" t="s">
        <v>368</v>
      </c>
      <c r="I3428">
        <f t="shared" ref="I3428" si="3596">I3412^2*I3413*I3414^3+4*I3412*I3414+3552</f>
        <v>0</v>
      </c>
      <c r="L3428" s="5"/>
    </row>
    <row r="3429" spans="8:13" x14ac:dyDescent="0.35">
      <c r="H3429" s="4"/>
      <c r="L3429" s="5"/>
    </row>
    <row r="3430" spans="8:13" x14ac:dyDescent="0.35">
      <c r="H3430" s="4"/>
      <c r="I3430">
        <f t="shared" ref="I3430:I3432" si="3597">I3412</f>
        <v>-6.0300955159643808</v>
      </c>
      <c r="J3430" t="s">
        <v>16</v>
      </c>
      <c r="K3430" cm="1">
        <f t="array" ref="K3430:K3432">MMULT(I3422:K3424,I3426:I3428)</f>
        <v>0</v>
      </c>
      <c r="L3430" s="5"/>
      <c r="M3430">
        <f t="shared" ref="M3430" si="3598">I3422*I3426+J3422*I3427+K3422*I3428</f>
        <v>0</v>
      </c>
    </row>
    <row r="3431" spans="8:13" x14ac:dyDescent="0.35">
      <c r="H3431" s="4"/>
      <c r="I3431">
        <f t="shared" si="3597"/>
        <v>7.8461575132286265</v>
      </c>
      <c r="J3431" t="s">
        <v>16</v>
      </c>
      <c r="K3431">
        <v>0</v>
      </c>
      <c r="L3431" s="5"/>
      <c r="M3431">
        <f t="shared" ref="M3431" si="3599">I3423*I3426+J3423*I3427+K3423* I3428</f>
        <v>0</v>
      </c>
    </row>
    <row r="3432" spans="8:13" x14ac:dyDescent="0.35">
      <c r="H3432" s="4"/>
      <c r="I3432">
        <f t="shared" si="3597"/>
        <v>-2.3298516839062571</v>
      </c>
      <c r="J3432" t="s">
        <v>16</v>
      </c>
      <c r="K3432">
        <v>0</v>
      </c>
      <c r="L3432" s="5"/>
      <c r="M3432">
        <f t="shared" ref="M3432" si="3600">I3424*I3426+J3424*I3427+K3424*I3428</f>
        <v>0</v>
      </c>
    </row>
    <row r="3433" spans="8:13" x14ac:dyDescent="0.35">
      <c r="H3433" s="4"/>
      <c r="L3433" s="5"/>
    </row>
    <row r="3434" spans="8:13" x14ac:dyDescent="0.35">
      <c r="H3434" s="4" t="s">
        <v>99</v>
      </c>
      <c r="I3434">
        <f t="shared" ref="I3434:I3436" si="3601">I3430-K3430</f>
        <v>-6.0300955159643808</v>
      </c>
      <c r="L3434" s="5"/>
    </row>
    <row r="3435" spans="8:13" x14ac:dyDescent="0.35">
      <c r="H3435" s="4" t="s">
        <v>100</v>
      </c>
      <c r="I3435">
        <f t="shared" si="3601"/>
        <v>7.8461575132286265</v>
      </c>
      <c r="L3435" s="5"/>
    </row>
    <row r="3436" spans="8:13" x14ac:dyDescent="0.35">
      <c r="H3436" s="4" t="s">
        <v>101</v>
      </c>
      <c r="I3436">
        <f t="shared" si="3601"/>
        <v>-2.3298516839062571</v>
      </c>
      <c r="L3436" s="5"/>
    </row>
    <row r="3437" spans="8:13" x14ac:dyDescent="0.35">
      <c r="H3437" s="4"/>
      <c r="L3437" s="5"/>
    </row>
    <row r="3438" spans="8:13" x14ac:dyDescent="0.35">
      <c r="H3438" s="4" t="s">
        <v>22</v>
      </c>
      <c r="I3438">
        <f t="shared" ref="I3438:I3440" si="3602">ABS(I3434-I3412)</f>
        <v>0</v>
      </c>
      <c r="L3438" s="5"/>
    </row>
    <row r="3439" spans="8:13" x14ac:dyDescent="0.35">
      <c r="H3439" s="4" t="s">
        <v>24</v>
      </c>
      <c r="I3439">
        <f t="shared" si="3602"/>
        <v>0</v>
      </c>
      <c r="L3439" s="5"/>
    </row>
    <row r="3440" spans="8:13" x14ac:dyDescent="0.35">
      <c r="H3440" s="7" t="s">
        <v>103</v>
      </c>
      <c r="I3440">
        <f t="shared" si="3602"/>
        <v>0</v>
      </c>
      <c r="J3440" s="8" t="s">
        <v>25</v>
      </c>
      <c r="K3440" s="8"/>
      <c r="L3440" s="9">
        <f t="shared" ref="L3440" si="3603">MAX(I3438:I3440)</f>
        <v>0</v>
      </c>
      <c r="M3440" t="str">
        <f t="shared" ref="M3440" si="3604">IF(L3440&gt;$G$6, "Continúa iterando","Listo. Aquí está la solución")</f>
        <v>Listo. Aquí está la solución</v>
      </c>
    </row>
    <row r="3442" spans="8:15" x14ac:dyDescent="0.35">
      <c r="H3442" s="1"/>
      <c r="I3442" s="2" t="s">
        <v>0</v>
      </c>
      <c r="J3442" s="2">
        <f t="shared" ref="J3442" si="3605">J3411+1</f>
        <v>112</v>
      </c>
      <c r="K3442" s="2"/>
      <c r="L3442" s="3"/>
    </row>
    <row r="3443" spans="8:15" x14ac:dyDescent="0.35">
      <c r="H3443" s="4" t="s">
        <v>1</v>
      </c>
      <c r="I3443">
        <f t="shared" ref="I3443:I3445" si="3606">I3434</f>
        <v>-6.0300955159643808</v>
      </c>
      <c r="L3443" s="5"/>
    </row>
    <row r="3444" spans="8:15" x14ac:dyDescent="0.35">
      <c r="H3444" s="4" t="s">
        <v>93</v>
      </c>
      <c r="I3444">
        <f t="shared" si="3606"/>
        <v>7.8461575132286265</v>
      </c>
      <c r="L3444" s="5"/>
    </row>
    <row r="3445" spans="8:15" x14ac:dyDescent="0.35">
      <c r="H3445" s="4" t="s">
        <v>2</v>
      </c>
      <c r="I3445">
        <f t="shared" si="3606"/>
        <v>-2.3298516839062571</v>
      </c>
      <c r="L3445" s="5"/>
    </row>
    <row r="3446" spans="8:15" x14ac:dyDescent="0.35">
      <c r="H3446" s="4"/>
      <c r="L3446" s="5"/>
    </row>
    <row r="3447" spans="8:15" x14ac:dyDescent="0.35">
      <c r="H3447" s="4"/>
      <c r="I3447">
        <f t="shared" ref="I3447" si="3607">1/I3443</f>
        <v>-0.16583485242523097</v>
      </c>
      <c r="J3447">
        <f t="shared" ref="J3447" si="3608">3/I3444-I3445^2</f>
        <v>-5.0458561065254317</v>
      </c>
      <c r="K3447">
        <f t="shared" ref="K3447" si="3609">-2*I3444*I3445</f>
        <v>36.56076658877889</v>
      </c>
      <c r="L3447" s="5"/>
    </row>
    <row r="3448" spans="8:15" x14ac:dyDescent="0.35">
      <c r="H3448" s="4" t="s">
        <v>26</v>
      </c>
      <c r="I3448">
        <f t="shared" ref="I3448" si="3610">(2*I3443/I3445)+4*I3445</f>
        <v>-4.1430295802738764</v>
      </c>
      <c r="J3448">
        <f t="shared" ref="J3448" si="3611">(2*I3444/I3445)</f>
        <v>-6.7353278901201685</v>
      </c>
      <c r="K3448">
        <f t="shared" ref="K3448" si="3612">-(I3444^2+I3443^2)/I3445^2+4*I3443</f>
        <v>-42.160262624325497</v>
      </c>
      <c r="L3448" s="5"/>
    </row>
    <row r="3449" spans="8:15" x14ac:dyDescent="0.35">
      <c r="H3449" s="4"/>
      <c r="I3449">
        <f t="shared" ref="I3449" si="3613">2*I3443*I3444*I3445^3+4*I3445</f>
        <v>1187.4101983644657</v>
      </c>
      <c r="J3449">
        <f t="shared" ref="J3449" si="3614">I3443^2*I3445^3</f>
        <v>-459.86801905066505</v>
      </c>
      <c r="K3449">
        <f t="shared" ref="K3449" si="3615">3*I3443^2*I3444*I3445^2+4*I3443</f>
        <v>4621.9224596655295</v>
      </c>
      <c r="L3449" s="5"/>
    </row>
    <row r="3450" spans="8:15" x14ac:dyDescent="0.35">
      <c r="H3450" s="4"/>
      <c r="L3450" s="5"/>
    </row>
    <row r="3451" spans="8:15" x14ac:dyDescent="0.35">
      <c r="H3451" s="4" t="s">
        <v>6</v>
      </c>
      <c r="I3451">
        <f t="shared" ref="I3451" si="3616">(I3447*J3448*K3449+I3448*J3449*K3447+J3447*K3448*I3449)-(I3449*J3448*K3447+J3449*K3448*I3447+K3449*I3448*J3447)</f>
        <v>526414.62070310838</v>
      </c>
      <c r="J3451" t="str">
        <f t="shared" ref="J3451" si="3617">IF(I3451&lt;&gt;0,"Continuar", "Agregar otros valores")</f>
        <v>Continuar</v>
      </c>
      <c r="L3451" s="5"/>
    </row>
    <row r="3452" spans="8:15" x14ac:dyDescent="0.35">
      <c r="H3452" s="4"/>
      <c r="L3452" s="5"/>
    </row>
    <row r="3453" spans="8:15" x14ac:dyDescent="0.35">
      <c r="H3453" s="4"/>
      <c r="I3453" cm="1">
        <f t="array" ref="I3453:K3455">MINVERSE(I3447:K3449)</f>
        <v>-9.5966786858593264E-2</v>
      </c>
      <c r="J3453">
        <v>1.2363692239668139E-2</v>
      </c>
      <c r="K3453">
        <v>8.7190467637886151E-4</v>
      </c>
      <c r="L3453" s="5"/>
      <c r="M3453">
        <f t="shared" ref="M3453" si="3618">(J3448*K3449-J3449*K3448)/I3451</f>
        <v>-9.596678685859325E-2</v>
      </c>
      <c r="N3453">
        <f t="shared" ref="N3453" si="3619">(J3447*K3449-J3449*K3447)/I3451</f>
        <v>-1.2363692239668137E-2</v>
      </c>
      <c r="O3453">
        <f t="shared" ref="O3453" si="3620">(J3447*K3448-J3448*K3447)/I3451</f>
        <v>8.7190467637886151E-4</v>
      </c>
    </row>
    <row r="3454" spans="8:15" x14ac:dyDescent="0.35">
      <c r="H3454" s="4" t="s">
        <v>9</v>
      </c>
      <c r="I3454">
        <v>-5.87232252334349E-2</v>
      </c>
      <c r="J3454">
        <v>-8.3924536285770956E-2</v>
      </c>
      <c r="K3454">
        <v>-3.0102503265137386E-4</v>
      </c>
      <c r="L3454" s="5"/>
      <c r="M3454">
        <f t="shared" ref="M3454" si="3621">(I3448*K3449-K3448*I3449)/I3451</f>
        <v>5.8723225233434879E-2</v>
      </c>
      <c r="N3454">
        <f t="shared" ref="N3454" si="3622">(I3447*K3449-I3449*K3447)/I3451</f>
        <v>-8.3924536285770943E-2</v>
      </c>
      <c r="O3454">
        <f t="shared" ref="O3454" si="3623">(I3447*K3448-I3448*K3447)/I3451</f>
        <v>3.010250326513738E-4</v>
      </c>
    </row>
    <row r="3455" spans="8:15" x14ac:dyDescent="0.35">
      <c r="H3455" s="4"/>
      <c r="I3455">
        <v>1.8811870800205702E-2</v>
      </c>
      <c r="J3455">
        <v>-1.1526585521765763E-2</v>
      </c>
      <c r="K3455">
        <v>-3.7590481385218048E-5</v>
      </c>
      <c r="L3455" s="5"/>
      <c r="M3455">
        <f t="shared" ref="M3455" si="3624">(I3448*J3449-I3449*J3448)/I3451</f>
        <v>1.8811870800205698E-2</v>
      </c>
      <c r="N3455">
        <f t="shared" ref="N3455" si="3625">(I3447*J3449-I3449*J3447)/I3451</f>
        <v>1.1526585521765761E-2</v>
      </c>
      <c r="O3455">
        <f t="shared" ref="O3455" si="3626">(I3447*J3448-I3448*J3447)/I3451</f>
        <v>-3.7590481385218048E-5</v>
      </c>
    </row>
    <row r="3456" spans="8:15" x14ac:dyDescent="0.35">
      <c r="H3456" s="4"/>
      <c r="L3456" s="5"/>
    </row>
    <row r="3457" spans="8:13" x14ac:dyDescent="0.35">
      <c r="H3457" s="4" t="s">
        <v>369</v>
      </c>
      <c r="I3457">
        <f t="shared" ref="I3457" si="3627">LN(ABS(2*I3443*I3444^3))-I3444*(I3445^2)+33.9206</f>
        <v>0</v>
      </c>
      <c r="L3457" s="5"/>
    </row>
    <row r="3458" spans="8:13" x14ac:dyDescent="0.35">
      <c r="H3458" s="4" t="s">
        <v>370</v>
      </c>
      <c r="I3458">
        <f t="shared" ref="I3458" si="3628">(I3443^2+I3444^2)/I3445+4*I3443*I3445-85/6</f>
        <v>0</v>
      </c>
      <c r="L3458" s="5"/>
    </row>
    <row r="3459" spans="8:13" x14ac:dyDescent="0.35">
      <c r="H3459" s="4" t="s">
        <v>371</v>
      </c>
      <c r="I3459">
        <f t="shared" ref="I3459" si="3629">I3443^2*I3444*I3445^3+4*I3443*I3445+3552</f>
        <v>0</v>
      </c>
      <c r="L3459" s="5"/>
    </row>
    <row r="3460" spans="8:13" x14ac:dyDescent="0.35">
      <c r="H3460" s="4"/>
      <c r="L3460" s="5"/>
    </row>
    <row r="3461" spans="8:13" x14ac:dyDescent="0.35">
      <c r="H3461" s="4"/>
      <c r="I3461">
        <f t="shared" ref="I3461:I3463" si="3630">I3443</f>
        <v>-6.0300955159643808</v>
      </c>
      <c r="J3461" t="s">
        <v>16</v>
      </c>
      <c r="K3461" cm="1">
        <f t="array" ref="K3461:K3463">MMULT(I3453:K3455,I3457:I3459)</f>
        <v>0</v>
      </c>
      <c r="L3461" s="5"/>
      <c r="M3461">
        <f t="shared" ref="M3461" si="3631">I3453*I3457+J3453*I3458+K3453*I3459</f>
        <v>0</v>
      </c>
    </row>
    <row r="3462" spans="8:13" x14ac:dyDescent="0.35">
      <c r="H3462" s="4"/>
      <c r="I3462">
        <f t="shared" si="3630"/>
        <v>7.8461575132286265</v>
      </c>
      <c r="J3462" t="s">
        <v>16</v>
      </c>
      <c r="K3462">
        <v>0</v>
      </c>
      <c r="L3462" s="5"/>
      <c r="M3462">
        <f t="shared" ref="M3462" si="3632">I3454*I3457+J3454*I3458+K3454* I3459</f>
        <v>0</v>
      </c>
    </row>
    <row r="3463" spans="8:13" x14ac:dyDescent="0.35">
      <c r="H3463" s="4"/>
      <c r="I3463">
        <f t="shared" si="3630"/>
        <v>-2.3298516839062571</v>
      </c>
      <c r="J3463" t="s">
        <v>16</v>
      </c>
      <c r="K3463">
        <v>0</v>
      </c>
      <c r="L3463" s="5"/>
      <c r="M3463">
        <f t="shared" ref="M3463" si="3633">I3455*I3457+J3455*I3458+K3455*I3459</f>
        <v>0</v>
      </c>
    </row>
    <row r="3464" spans="8:13" x14ac:dyDescent="0.35">
      <c r="H3464" s="4"/>
      <c r="L3464" s="5"/>
    </row>
    <row r="3465" spans="8:13" x14ac:dyDescent="0.35">
      <c r="H3465" s="4" t="s">
        <v>99</v>
      </c>
      <c r="I3465">
        <f t="shared" ref="I3465:I3467" si="3634">I3461-K3461</f>
        <v>-6.0300955159643808</v>
      </c>
      <c r="L3465" s="5"/>
    </row>
    <row r="3466" spans="8:13" x14ac:dyDescent="0.35">
      <c r="H3466" s="4" t="s">
        <v>100</v>
      </c>
      <c r="I3466">
        <f t="shared" si="3634"/>
        <v>7.8461575132286265</v>
      </c>
      <c r="L3466" s="5"/>
    </row>
    <row r="3467" spans="8:13" x14ac:dyDescent="0.35">
      <c r="H3467" s="4" t="s">
        <v>101</v>
      </c>
      <c r="I3467">
        <f t="shared" si="3634"/>
        <v>-2.3298516839062571</v>
      </c>
      <c r="L3467" s="5"/>
    </row>
    <row r="3468" spans="8:13" x14ac:dyDescent="0.35">
      <c r="H3468" s="4"/>
      <c r="L3468" s="5"/>
    </row>
    <row r="3469" spans="8:13" x14ac:dyDescent="0.35">
      <c r="H3469" s="4" t="s">
        <v>22</v>
      </c>
      <c r="I3469">
        <f t="shared" ref="I3469:I3471" si="3635">ABS(I3465-I3443)</f>
        <v>0</v>
      </c>
      <c r="L3469" s="5"/>
    </row>
    <row r="3470" spans="8:13" x14ac:dyDescent="0.35">
      <c r="H3470" s="4" t="s">
        <v>24</v>
      </c>
      <c r="I3470">
        <f t="shared" si="3635"/>
        <v>0</v>
      </c>
      <c r="L3470" s="5"/>
    </row>
    <row r="3471" spans="8:13" x14ac:dyDescent="0.35">
      <c r="H3471" s="7" t="s">
        <v>103</v>
      </c>
      <c r="I3471">
        <f t="shared" si="3635"/>
        <v>0</v>
      </c>
      <c r="J3471" s="8" t="s">
        <v>25</v>
      </c>
      <c r="K3471" s="8"/>
      <c r="L3471" s="9">
        <f t="shared" ref="L3471" si="3636">MAX(I3469:I3471)</f>
        <v>0</v>
      </c>
      <c r="M3471" t="str">
        <f t="shared" ref="M3471" si="3637">IF(L3471&gt;$G$6, "Continúa iterando","Listo. Aquí está la solución")</f>
        <v>Listo. Aquí está la solución</v>
      </c>
    </row>
    <row r="3473" spans="8:15" x14ac:dyDescent="0.35">
      <c r="H3473" s="1"/>
      <c r="I3473" s="2" t="s">
        <v>0</v>
      </c>
      <c r="J3473" s="2">
        <f t="shared" ref="J3473" si="3638">J3442+1</f>
        <v>113</v>
      </c>
      <c r="K3473" s="2"/>
      <c r="L3473" s="3"/>
    </row>
    <row r="3474" spans="8:15" x14ac:dyDescent="0.35">
      <c r="H3474" s="4" t="s">
        <v>1</v>
      </c>
      <c r="I3474">
        <f t="shared" ref="I3474:I3476" si="3639">I3465</f>
        <v>-6.0300955159643808</v>
      </c>
      <c r="L3474" s="5"/>
    </row>
    <row r="3475" spans="8:15" x14ac:dyDescent="0.35">
      <c r="H3475" s="4" t="s">
        <v>93</v>
      </c>
      <c r="I3475">
        <f t="shared" si="3639"/>
        <v>7.8461575132286265</v>
      </c>
      <c r="L3475" s="5"/>
    </row>
    <row r="3476" spans="8:15" x14ac:dyDescent="0.35">
      <c r="H3476" s="4" t="s">
        <v>2</v>
      </c>
      <c r="I3476">
        <f t="shared" si="3639"/>
        <v>-2.3298516839062571</v>
      </c>
      <c r="L3476" s="5"/>
    </row>
    <row r="3477" spans="8:15" x14ac:dyDescent="0.35">
      <c r="H3477" s="4"/>
      <c r="L3477" s="5"/>
    </row>
    <row r="3478" spans="8:15" x14ac:dyDescent="0.35">
      <c r="H3478" s="4"/>
      <c r="I3478">
        <f t="shared" ref="I3478" si="3640">1/I3474</f>
        <v>-0.16583485242523097</v>
      </c>
      <c r="J3478">
        <f t="shared" ref="J3478" si="3641">3/I3475-I3476^2</f>
        <v>-5.0458561065254317</v>
      </c>
      <c r="K3478">
        <f t="shared" ref="K3478" si="3642">-2*I3475*I3476</f>
        <v>36.56076658877889</v>
      </c>
      <c r="L3478" s="5"/>
    </row>
    <row r="3479" spans="8:15" x14ac:dyDescent="0.35">
      <c r="H3479" s="4" t="s">
        <v>26</v>
      </c>
      <c r="I3479">
        <f t="shared" ref="I3479" si="3643">(2*I3474/I3476)+4*I3476</f>
        <v>-4.1430295802738764</v>
      </c>
      <c r="J3479">
        <f t="shared" ref="J3479" si="3644">(2*I3475/I3476)</f>
        <v>-6.7353278901201685</v>
      </c>
      <c r="K3479">
        <f t="shared" ref="K3479" si="3645">-(I3475^2+I3474^2)/I3476^2+4*I3474</f>
        <v>-42.160262624325497</v>
      </c>
      <c r="L3479" s="5"/>
    </row>
    <row r="3480" spans="8:15" x14ac:dyDescent="0.35">
      <c r="H3480" s="4"/>
      <c r="I3480">
        <f t="shared" ref="I3480" si="3646">2*I3474*I3475*I3476^3+4*I3476</f>
        <v>1187.4101983644657</v>
      </c>
      <c r="J3480">
        <f t="shared" ref="J3480" si="3647">I3474^2*I3476^3</f>
        <v>-459.86801905066505</v>
      </c>
      <c r="K3480">
        <f t="shared" ref="K3480" si="3648">3*I3474^2*I3475*I3476^2+4*I3474</f>
        <v>4621.9224596655295</v>
      </c>
      <c r="L3480" s="5"/>
    </row>
    <row r="3481" spans="8:15" x14ac:dyDescent="0.35">
      <c r="H3481" s="4"/>
      <c r="L3481" s="5"/>
    </row>
    <row r="3482" spans="8:15" x14ac:dyDescent="0.35">
      <c r="H3482" s="4" t="s">
        <v>6</v>
      </c>
      <c r="I3482">
        <f t="shared" ref="I3482" si="3649">(I3478*J3479*K3480+I3479*J3480*K3478+J3478*K3479*I3480)-(I3480*J3479*K3478+J3480*K3479*I3478+K3480*I3479*J3478)</f>
        <v>526414.62070310838</v>
      </c>
      <c r="J3482" t="str">
        <f t="shared" ref="J3482" si="3650">IF(I3482&lt;&gt;0,"Continuar", "Agregar otros valores")</f>
        <v>Continuar</v>
      </c>
      <c r="L3482" s="5"/>
    </row>
    <row r="3483" spans="8:15" x14ac:dyDescent="0.35">
      <c r="H3483" s="4"/>
      <c r="L3483" s="5"/>
    </row>
    <row r="3484" spans="8:15" x14ac:dyDescent="0.35">
      <c r="H3484" s="4"/>
      <c r="I3484" cm="1">
        <f t="array" ref="I3484:K3486">MINVERSE(I3478:K3480)</f>
        <v>-9.5966786858593264E-2</v>
      </c>
      <c r="J3484">
        <v>1.2363692239668139E-2</v>
      </c>
      <c r="K3484">
        <v>8.7190467637886151E-4</v>
      </c>
      <c r="L3484" s="5"/>
      <c r="M3484">
        <f t="shared" ref="M3484" si="3651">(J3479*K3480-J3480*K3479)/I3482</f>
        <v>-9.596678685859325E-2</v>
      </c>
      <c r="N3484">
        <f t="shared" ref="N3484" si="3652">(J3478*K3480-J3480*K3478)/I3482</f>
        <v>-1.2363692239668137E-2</v>
      </c>
      <c r="O3484">
        <f t="shared" ref="O3484" si="3653">(J3478*K3479-J3479*K3478)/I3482</f>
        <v>8.7190467637886151E-4</v>
      </c>
    </row>
    <row r="3485" spans="8:15" x14ac:dyDescent="0.35">
      <c r="H3485" s="4" t="s">
        <v>9</v>
      </c>
      <c r="I3485">
        <v>-5.87232252334349E-2</v>
      </c>
      <c r="J3485">
        <v>-8.3924536285770956E-2</v>
      </c>
      <c r="K3485">
        <v>-3.0102503265137386E-4</v>
      </c>
      <c r="L3485" s="5"/>
      <c r="M3485">
        <f t="shared" ref="M3485" si="3654">(I3479*K3480-K3479*I3480)/I3482</f>
        <v>5.8723225233434879E-2</v>
      </c>
      <c r="N3485">
        <f t="shared" ref="N3485" si="3655">(I3478*K3480-I3480*K3478)/I3482</f>
        <v>-8.3924536285770943E-2</v>
      </c>
      <c r="O3485">
        <f t="shared" ref="O3485" si="3656">(I3478*K3479-I3479*K3478)/I3482</f>
        <v>3.010250326513738E-4</v>
      </c>
    </row>
    <row r="3486" spans="8:15" x14ac:dyDescent="0.35">
      <c r="H3486" s="4"/>
      <c r="I3486">
        <v>1.8811870800205702E-2</v>
      </c>
      <c r="J3486">
        <v>-1.1526585521765763E-2</v>
      </c>
      <c r="K3486">
        <v>-3.7590481385218048E-5</v>
      </c>
      <c r="L3486" s="5"/>
      <c r="M3486">
        <f t="shared" ref="M3486" si="3657">(I3479*J3480-I3480*J3479)/I3482</f>
        <v>1.8811870800205698E-2</v>
      </c>
      <c r="N3486">
        <f t="shared" ref="N3486" si="3658">(I3478*J3480-I3480*J3478)/I3482</f>
        <v>1.1526585521765761E-2</v>
      </c>
      <c r="O3486">
        <f t="shared" ref="O3486" si="3659">(I3478*J3479-I3479*J3478)/I3482</f>
        <v>-3.7590481385218048E-5</v>
      </c>
    </row>
    <row r="3487" spans="8:15" x14ac:dyDescent="0.35">
      <c r="H3487" s="4"/>
      <c r="L3487" s="5"/>
    </row>
    <row r="3488" spans="8:15" x14ac:dyDescent="0.35">
      <c r="H3488" s="4" t="s">
        <v>372</v>
      </c>
      <c r="I3488">
        <f t="shared" ref="I3488" si="3660">LN(ABS(2*I3474*I3475^3))-I3475*(I3476^2)+33.9206</f>
        <v>0</v>
      </c>
      <c r="L3488" s="5"/>
    </row>
    <row r="3489" spans="8:13" x14ac:dyDescent="0.35">
      <c r="H3489" s="4" t="s">
        <v>373</v>
      </c>
      <c r="I3489">
        <f t="shared" ref="I3489" si="3661">(I3474^2+I3475^2)/I3476+4*I3474*I3476-85/6</f>
        <v>0</v>
      </c>
      <c r="L3489" s="5"/>
    </row>
    <row r="3490" spans="8:13" x14ac:dyDescent="0.35">
      <c r="H3490" s="4" t="s">
        <v>374</v>
      </c>
      <c r="I3490">
        <f t="shared" ref="I3490" si="3662">I3474^2*I3475*I3476^3+4*I3474*I3476+3552</f>
        <v>0</v>
      </c>
      <c r="L3490" s="5"/>
    </row>
    <row r="3491" spans="8:13" x14ac:dyDescent="0.35">
      <c r="H3491" s="4"/>
      <c r="L3491" s="5"/>
    </row>
    <row r="3492" spans="8:13" x14ac:dyDescent="0.35">
      <c r="H3492" s="4"/>
      <c r="I3492">
        <f t="shared" ref="I3492:I3494" si="3663">I3474</f>
        <v>-6.0300955159643808</v>
      </c>
      <c r="J3492" t="s">
        <v>16</v>
      </c>
      <c r="K3492" cm="1">
        <f t="array" ref="K3492:K3494">MMULT(I3484:K3486,I3488:I3490)</f>
        <v>0</v>
      </c>
      <c r="L3492" s="5"/>
      <c r="M3492">
        <f t="shared" ref="M3492" si="3664">I3484*I3488+J3484*I3489+K3484*I3490</f>
        <v>0</v>
      </c>
    </row>
    <row r="3493" spans="8:13" x14ac:dyDescent="0.35">
      <c r="H3493" s="4"/>
      <c r="I3493">
        <f t="shared" si="3663"/>
        <v>7.8461575132286265</v>
      </c>
      <c r="J3493" t="s">
        <v>16</v>
      </c>
      <c r="K3493">
        <v>0</v>
      </c>
      <c r="L3493" s="5"/>
      <c r="M3493">
        <f t="shared" ref="M3493" si="3665">I3485*I3488+J3485*I3489+K3485* I3490</f>
        <v>0</v>
      </c>
    </row>
    <row r="3494" spans="8:13" x14ac:dyDescent="0.35">
      <c r="H3494" s="4"/>
      <c r="I3494">
        <f t="shared" si="3663"/>
        <v>-2.3298516839062571</v>
      </c>
      <c r="J3494" t="s">
        <v>16</v>
      </c>
      <c r="K3494">
        <v>0</v>
      </c>
      <c r="L3494" s="5"/>
      <c r="M3494">
        <f t="shared" ref="M3494" si="3666">I3486*I3488+J3486*I3489+K3486*I3490</f>
        <v>0</v>
      </c>
    </row>
    <row r="3495" spans="8:13" x14ac:dyDescent="0.35">
      <c r="H3495" s="4"/>
      <c r="L3495" s="5"/>
    </row>
    <row r="3496" spans="8:13" x14ac:dyDescent="0.35">
      <c r="H3496" s="4" t="s">
        <v>99</v>
      </c>
      <c r="I3496">
        <f t="shared" ref="I3496:I3498" si="3667">I3492-K3492</f>
        <v>-6.0300955159643808</v>
      </c>
      <c r="L3496" s="5"/>
    </row>
    <row r="3497" spans="8:13" x14ac:dyDescent="0.35">
      <c r="H3497" s="4" t="s">
        <v>100</v>
      </c>
      <c r="I3497">
        <f t="shared" si="3667"/>
        <v>7.8461575132286265</v>
      </c>
      <c r="L3497" s="5"/>
    </row>
    <row r="3498" spans="8:13" x14ac:dyDescent="0.35">
      <c r="H3498" s="4" t="s">
        <v>101</v>
      </c>
      <c r="I3498">
        <f t="shared" si="3667"/>
        <v>-2.3298516839062571</v>
      </c>
      <c r="L3498" s="5"/>
    </row>
    <row r="3499" spans="8:13" x14ac:dyDescent="0.35">
      <c r="H3499" s="4"/>
      <c r="L3499" s="5"/>
    </row>
    <row r="3500" spans="8:13" x14ac:dyDescent="0.35">
      <c r="H3500" s="4" t="s">
        <v>22</v>
      </c>
      <c r="I3500">
        <f t="shared" ref="I3500:I3502" si="3668">ABS(I3496-I3474)</f>
        <v>0</v>
      </c>
      <c r="L3500" s="5"/>
    </row>
    <row r="3501" spans="8:13" x14ac:dyDescent="0.35">
      <c r="H3501" s="4" t="s">
        <v>24</v>
      </c>
      <c r="I3501">
        <f t="shared" si="3668"/>
        <v>0</v>
      </c>
      <c r="L3501" s="5"/>
    </row>
    <row r="3502" spans="8:13" x14ac:dyDescent="0.35">
      <c r="H3502" s="7" t="s">
        <v>103</v>
      </c>
      <c r="I3502">
        <f t="shared" si="3668"/>
        <v>0</v>
      </c>
      <c r="J3502" s="8" t="s">
        <v>25</v>
      </c>
      <c r="K3502" s="8"/>
      <c r="L3502" s="9">
        <f t="shared" ref="L3502" si="3669">MAX(I3500:I3502)</f>
        <v>0</v>
      </c>
      <c r="M3502" t="str">
        <f t="shared" ref="M3502" si="3670">IF(L3502&gt;$G$6, "Continúa iterando","Listo. Aquí está la solución")</f>
        <v>Listo. Aquí está la solución</v>
      </c>
    </row>
    <row r="3504" spans="8:13" x14ac:dyDescent="0.35">
      <c r="H3504" s="1"/>
      <c r="I3504" s="2" t="s">
        <v>0</v>
      </c>
      <c r="J3504" s="2">
        <f t="shared" ref="J3504" si="3671">J3473+1</f>
        <v>114</v>
      </c>
      <c r="K3504" s="2"/>
      <c r="L3504" s="3"/>
    </row>
    <row r="3505" spans="8:15" x14ac:dyDescent="0.35">
      <c r="H3505" s="4" t="s">
        <v>1</v>
      </c>
      <c r="I3505">
        <f t="shared" ref="I3505:I3507" si="3672">I3496</f>
        <v>-6.0300955159643808</v>
      </c>
      <c r="L3505" s="5"/>
    </row>
    <row r="3506" spans="8:15" x14ac:dyDescent="0.35">
      <c r="H3506" s="4" t="s">
        <v>93</v>
      </c>
      <c r="I3506">
        <f t="shared" si="3672"/>
        <v>7.8461575132286265</v>
      </c>
      <c r="L3506" s="5"/>
    </row>
    <row r="3507" spans="8:15" x14ac:dyDescent="0.35">
      <c r="H3507" s="4" t="s">
        <v>2</v>
      </c>
      <c r="I3507">
        <f t="shared" si="3672"/>
        <v>-2.3298516839062571</v>
      </c>
      <c r="L3507" s="5"/>
    </row>
    <row r="3508" spans="8:15" x14ac:dyDescent="0.35">
      <c r="H3508" s="4"/>
      <c r="L3508" s="5"/>
    </row>
    <row r="3509" spans="8:15" x14ac:dyDescent="0.35">
      <c r="H3509" s="4"/>
      <c r="I3509">
        <f t="shared" ref="I3509" si="3673">1/I3505</f>
        <v>-0.16583485242523097</v>
      </c>
      <c r="J3509">
        <f t="shared" ref="J3509" si="3674">3/I3506-I3507^2</f>
        <v>-5.0458561065254317</v>
      </c>
      <c r="K3509">
        <f t="shared" ref="K3509" si="3675">-2*I3506*I3507</f>
        <v>36.56076658877889</v>
      </c>
      <c r="L3509" s="5"/>
    </row>
    <row r="3510" spans="8:15" x14ac:dyDescent="0.35">
      <c r="H3510" s="4" t="s">
        <v>26</v>
      </c>
      <c r="I3510">
        <f t="shared" ref="I3510" si="3676">(2*I3505/I3507)+4*I3507</f>
        <v>-4.1430295802738764</v>
      </c>
      <c r="J3510">
        <f t="shared" ref="J3510" si="3677">(2*I3506/I3507)</f>
        <v>-6.7353278901201685</v>
      </c>
      <c r="K3510">
        <f t="shared" ref="K3510" si="3678">-(I3506^2+I3505^2)/I3507^2+4*I3505</f>
        <v>-42.160262624325497</v>
      </c>
      <c r="L3510" s="5"/>
    </row>
    <row r="3511" spans="8:15" x14ac:dyDescent="0.35">
      <c r="H3511" s="4"/>
      <c r="I3511">
        <f t="shared" ref="I3511" si="3679">2*I3505*I3506*I3507^3+4*I3507</f>
        <v>1187.4101983644657</v>
      </c>
      <c r="J3511">
        <f t="shared" ref="J3511" si="3680">I3505^2*I3507^3</f>
        <v>-459.86801905066505</v>
      </c>
      <c r="K3511">
        <f t="shared" ref="K3511" si="3681">3*I3505^2*I3506*I3507^2+4*I3505</f>
        <v>4621.9224596655295</v>
      </c>
      <c r="L3511" s="5"/>
    </row>
    <row r="3512" spans="8:15" x14ac:dyDescent="0.35">
      <c r="H3512" s="4"/>
      <c r="L3512" s="5"/>
    </row>
    <row r="3513" spans="8:15" x14ac:dyDescent="0.35">
      <c r="H3513" s="4" t="s">
        <v>6</v>
      </c>
      <c r="I3513">
        <f t="shared" ref="I3513" si="3682">(I3509*J3510*K3511+I3510*J3511*K3509+J3509*K3510*I3511)-(I3511*J3510*K3509+J3511*K3510*I3509+K3511*I3510*J3509)</f>
        <v>526414.62070310838</v>
      </c>
      <c r="J3513" t="str">
        <f t="shared" ref="J3513" si="3683">IF(I3513&lt;&gt;0,"Continuar", "Agregar otros valores")</f>
        <v>Continuar</v>
      </c>
      <c r="L3513" s="5"/>
    </row>
    <row r="3514" spans="8:15" x14ac:dyDescent="0.35">
      <c r="H3514" s="4"/>
      <c r="L3514" s="5"/>
    </row>
    <row r="3515" spans="8:15" x14ac:dyDescent="0.35">
      <c r="H3515" s="4"/>
      <c r="I3515" cm="1">
        <f t="array" ref="I3515:K3517">MINVERSE(I3509:K3511)</f>
        <v>-9.5966786858593264E-2</v>
      </c>
      <c r="J3515">
        <v>1.2363692239668139E-2</v>
      </c>
      <c r="K3515">
        <v>8.7190467637886151E-4</v>
      </c>
      <c r="L3515" s="5"/>
      <c r="M3515">
        <f t="shared" ref="M3515" si="3684">(J3510*K3511-J3511*K3510)/I3513</f>
        <v>-9.596678685859325E-2</v>
      </c>
      <c r="N3515">
        <f t="shared" ref="N3515" si="3685">(J3509*K3511-J3511*K3509)/I3513</f>
        <v>-1.2363692239668137E-2</v>
      </c>
      <c r="O3515">
        <f t="shared" ref="O3515" si="3686">(J3509*K3510-J3510*K3509)/I3513</f>
        <v>8.7190467637886151E-4</v>
      </c>
    </row>
    <row r="3516" spans="8:15" x14ac:dyDescent="0.35">
      <c r="H3516" s="4" t="s">
        <v>9</v>
      </c>
      <c r="I3516">
        <v>-5.87232252334349E-2</v>
      </c>
      <c r="J3516">
        <v>-8.3924536285770956E-2</v>
      </c>
      <c r="K3516">
        <v>-3.0102503265137386E-4</v>
      </c>
      <c r="L3516" s="5"/>
      <c r="M3516">
        <f t="shared" ref="M3516" si="3687">(I3510*K3511-K3510*I3511)/I3513</f>
        <v>5.8723225233434879E-2</v>
      </c>
      <c r="N3516">
        <f t="shared" ref="N3516" si="3688">(I3509*K3511-I3511*K3509)/I3513</f>
        <v>-8.3924536285770943E-2</v>
      </c>
      <c r="O3516">
        <f t="shared" ref="O3516" si="3689">(I3509*K3510-I3510*K3509)/I3513</f>
        <v>3.010250326513738E-4</v>
      </c>
    </row>
    <row r="3517" spans="8:15" x14ac:dyDescent="0.35">
      <c r="H3517" s="4"/>
      <c r="I3517">
        <v>1.8811870800205702E-2</v>
      </c>
      <c r="J3517">
        <v>-1.1526585521765763E-2</v>
      </c>
      <c r="K3517">
        <v>-3.7590481385218048E-5</v>
      </c>
      <c r="L3517" s="5"/>
      <c r="M3517">
        <f t="shared" ref="M3517" si="3690">(I3510*J3511-I3511*J3510)/I3513</f>
        <v>1.8811870800205698E-2</v>
      </c>
      <c r="N3517">
        <f t="shared" ref="N3517" si="3691">(I3509*J3511-I3511*J3509)/I3513</f>
        <v>1.1526585521765761E-2</v>
      </c>
      <c r="O3517">
        <f t="shared" ref="O3517" si="3692">(I3509*J3510-I3510*J3509)/I3513</f>
        <v>-3.7590481385218048E-5</v>
      </c>
    </row>
    <row r="3518" spans="8:15" x14ac:dyDescent="0.35">
      <c r="H3518" s="4"/>
      <c r="L3518" s="5"/>
    </row>
    <row r="3519" spans="8:15" x14ac:dyDescent="0.35">
      <c r="H3519" s="4" t="s">
        <v>375</v>
      </c>
      <c r="I3519">
        <f t="shared" ref="I3519" si="3693">LN(ABS(2*I3505*I3506^3))-I3506*(I3507^2)+33.9206</f>
        <v>0</v>
      </c>
      <c r="L3519" s="5"/>
    </row>
    <row r="3520" spans="8:15" x14ac:dyDescent="0.35">
      <c r="H3520" s="4" t="s">
        <v>376</v>
      </c>
      <c r="I3520">
        <f t="shared" ref="I3520" si="3694">(I3505^2+I3506^2)/I3507+4*I3505*I3507-85/6</f>
        <v>0</v>
      </c>
      <c r="L3520" s="5"/>
    </row>
    <row r="3521" spans="8:13" x14ac:dyDescent="0.35">
      <c r="H3521" s="4" t="s">
        <v>377</v>
      </c>
      <c r="I3521">
        <f t="shared" ref="I3521" si="3695">I3505^2*I3506*I3507^3+4*I3505*I3507+3552</f>
        <v>0</v>
      </c>
      <c r="L3521" s="5"/>
    </row>
    <row r="3522" spans="8:13" x14ac:dyDescent="0.35">
      <c r="H3522" s="4"/>
      <c r="L3522" s="5"/>
    </row>
    <row r="3523" spans="8:13" x14ac:dyDescent="0.35">
      <c r="H3523" s="4"/>
      <c r="I3523">
        <f t="shared" ref="I3523:I3525" si="3696">I3505</f>
        <v>-6.0300955159643808</v>
      </c>
      <c r="J3523" t="s">
        <v>16</v>
      </c>
      <c r="K3523" cm="1">
        <f t="array" ref="K3523:K3525">MMULT(I3515:K3517,I3519:I3521)</f>
        <v>0</v>
      </c>
      <c r="L3523" s="5"/>
      <c r="M3523">
        <f t="shared" ref="M3523" si="3697">I3515*I3519+J3515*I3520+K3515*I3521</f>
        <v>0</v>
      </c>
    </row>
    <row r="3524" spans="8:13" x14ac:dyDescent="0.35">
      <c r="H3524" s="4"/>
      <c r="I3524">
        <f t="shared" si="3696"/>
        <v>7.8461575132286265</v>
      </c>
      <c r="J3524" t="s">
        <v>16</v>
      </c>
      <c r="K3524">
        <v>0</v>
      </c>
      <c r="L3524" s="5"/>
      <c r="M3524">
        <f t="shared" ref="M3524" si="3698">I3516*I3519+J3516*I3520+K3516* I3521</f>
        <v>0</v>
      </c>
    </row>
    <row r="3525" spans="8:13" x14ac:dyDescent="0.35">
      <c r="H3525" s="4"/>
      <c r="I3525">
        <f t="shared" si="3696"/>
        <v>-2.3298516839062571</v>
      </c>
      <c r="J3525" t="s">
        <v>16</v>
      </c>
      <c r="K3525">
        <v>0</v>
      </c>
      <c r="L3525" s="5"/>
      <c r="M3525">
        <f t="shared" ref="M3525" si="3699">I3517*I3519+J3517*I3520+K3517*I3521</f>
        <v>0</v>
      </c>
    </row>
    <row r="3526" spans="8:13" x14ac:dyDescent="0.35">
      <c r="H3526" s="4"/>
      <c r="L3526" s="5"/>
    </row>
    <row r="3527" spans="8:13" x14ac:dyDescent="0.35">
      <c r="H3527" s="4" t="s">
        <v>99</v>
      </c>
      <c r="I3527">
        <f t="shared" ref="I3527:I3529" si="3700">I3523-K3523</f>
        <v>-6.0300955159643808</v>
      </c>
      <c r="L3527" s="5"/>
    </row>
    <row r="3528" spans="8:13" x14ac:dyDescent="0.35">
      <c r="H3528" s="4" t="s">
        <v>100</v>
      </c>
      <c r="I3528">
        <f t="shared" si="3700"/>
        <v>7.8461575132286265</v>
      </c>
      <c r="L3528" s="5"/>
    </row>
    <row r="3529" spans="8:13" x14ac:dyDescent="0.35">
      <c r="H3529" s="4" t="s">
        <v>101</v>
      </c>
      <c r="I3529">
        <f t="shared" si="3700"/>
        <v>-2.3298516839062571</v>
      </c>
      <c r="L3529" s="5"/>
    </row>
    <row r="3530" spans="8:13" x14ac:dyDescent="0.35">
      <c r="H3530" s="4"/>
      <c r="L3530" s="5"/>
    </row>
    <row r="3531" spans="8:13" x14ac:dyDescent="0.35">
      <c r="H3531" s="4" t="s">
        <v>22</v>
      </c>
      <c r="I3531">
        <f t="shared" ref="I3531:I3533" si="3701">ABS(I3527-I3505)</f>
        <v>0</v>
      </c>
      <c r="L3531" s="5"/>
    </row>
    <row r="3532" spans="8:13" x14ac:dyDescent="0.35">
      <c r="H3532" s="4" t="s">
        <v>24</v>
      </c>
      <c r="I3532">
        <f t="shared" si="3701"/>
        <v>0</v>
      </c>
      <c r="L3532" s="5"/>
    </row>
    <row r="3533" spans="8:13" x14ac:dyDescent="0.35">
      <c r="H3533" s="7" t="s">
        <v>103</v>
      </c>
      <c r="I3533">
        <f t="shared" si="3701"/>
        <v>0</v>
      </c>
      <c r="J3533" s="8" t="s">
        <v>25</v>
      </c>
      <c r="K3533" s="8"/>
      <c r="L3533" s="9">
        <f t="shared" ref="L3533" si="3702">MAX(I3531:I3533)</f>
        <v>0</v>
      </c>
      <c r="M3533" t="str">
        <f t="shared" ref="M3533" si="3703">IF(L3533&gt;$G$6, "Continúa iterando","Listo. Aquí está la solución")</f>
        <v>Listo. Aquí está la solución</v>
      </c>
    </row>
    <row r="3535" spans="8:13" x14ac:dyDescent="0.35">
      <c r="H3535" s="1"/>
      <c r="I3535" s="2" t="s">
        <v>0</v>
      </c>
      <c r="J3535" s="2">
        <f t="shared" ref="J3535" si="3704">J3504+1</f>
        <v>115</v>
      </c>
      <c r="K3535" s="2"/>
      <c r="L3535" s="3"/>
    </row>
    <row r="3536" spans="8:13" x14ac:dyDescent="0.35">
      <c r="H3536" s="4" t="s">
        <v>1</v>
      </c>
      <c r="I3536">
        <f t="shared" ref="I3536:I3538" si="3705">I3527</f>
        <v>-6.0300955159643808</v>
      </c>
      <c r="L3536" s="5"/>
    </row>
    <row r="3537" spans="8:15" x14ac:dyDescent="0.35">
      <c r="H3537" s="4" t="s">
        <v>93</v>
      </c>
      <c r="I3537">
        <f t="shared" si="3705"/>
        <v>7.8461575132286265</v>
      </c>
      <c r="L3537" s="5"/>
    </row>
    <row r="3538" spans="8:15" x14ac:dyDescent="0.35">
      <c r="H3538" s="4" t="s">
        <v>2</v>
      </c>
      <c r="I3538">
        <f t="shared" si="3705"/>
        <v>-2.3298516839062571</v>
      </c>
      <c r="L3538" s="5"/>
    </row>
    <row r="3539" spans="8:15" x14ac:dyDescent="0.35">
      <c r="H3539" s="4"/>
      <c r="L3539" s="5"/>
    </row>
    <row r="3540" spans="8:15" x14ac:dyDescent="0.35">
      <c r="H3540" s="4"/>
      <c r="I3540">
        <f t="shared" ref="I3540" si="3706">1/I3536</f>
        <v>-0.16583485242523097</v>
      </c>
      <c r="J3540">
        <f t="shared" ref="J3540" si="3707">3/I3537-I3538^2</f>
        <v>-5.0458561065254317</v>
      </c>
      <c r="K3540">
        <f t="shared" ref="K3540" si="3708">-2*I3537*I3538</f>
        <v>36.56076658877889</v>
      </c>
      <c r="L3540" s="5"/>
    </row>
    <row r="3541" spans="8:15" x14ac:dyDescent="0.35">
      <c r="H3541" s="4" t="s">
        <v>26</v>
      </c>
      <c r="I3541">
        <f t="shared" ref="I3541" si="3709">(2*I3536/I3538)+4*I3538</f>
        <v>-4.1430295802738764</v>
      </c>
      <c r="J3541">
        <f t="shared" ref="J3541" si="3710">(2*I3537/I3538)</f>
        <v>-6.7353278901201685</v>
      </c>
      <c r="K3541">
        <f t="shared" ref="K3541" si="3711">-(I3537^2+I3536^2)/I3538^2+4*I3536</f>
        <v>-42.160262624325497</v>
      </c>
      <c r="L3541" s="5"/>
    </row>
    <row r="3542" spans="8:15" x14ac:dyDescent="0.35">
      <c r="H3542" s="4"/>
      <c r="I3542">
        <f t="shared" ref="I3542" si="3712">2*I3536*I3537*I3538^3+4*I3538</f>
        <v>1187.4101983644657</v>
      </c>
      <c r="J3542">
        <f t="shared" ref="J3542" si="3713">I3536^2*I3538^3</f>
        <v>-459.86801905066505</v>
      </c>
      <c r="K3542">
        <f t="shared" ref="K3542" si="3714">3*I3536^2*I3537*I3538^2+4*I3536</f>
        <v>4621.9224596655295</v>
      </c>
      <c r="L3542" s="5"/>
    </row>
    <row r="3543" spans="8:15" x14ac:dyDescent="0.35">
      <c r="H3543" s="4"/>
      <c r="L3543" s="5"/>
    </row>
    <row r="3544" spans="8:15" x14ac:dyDescent="0.35">
      <c r="H3544" s="4" t="s">
        <v>6</v>
      </c>
      <c r="I3544">
        <f t="shared" ref="I3544" si="3715">(I3540*J3541*K3542+I3541*J3542*K3540+J3540*K3541*I3542)-(I3542*J3541*K3540+J3542*K3541*I3540+K3542*I3541*J3540)</f>
        <v>526414.62070310838</v>
      </c>
      <c r="J3544" t="str">
        <f t="shared" ref="J3544" si="3716">IF(I3544&lt;&gt;0,"Continuar", "Agregar otros valores")</f>
        <v>Continuar</v>
      </c>
      <c r="L3544" s="5"/>
    </row>
    <row r="3545" spans="8:15" x14ac:dyDescent="0.35">
      <c r="H3545" s="4"/>
      <c r="L3545" s="5"/>
    </row>
    <row r="3546" spans="8:15" x14ac:dyDescent="0.35">
      <c r="H3546" s="4"/>
      <c r="I3546" cm="1">
        <f t="array" ref="I3546:K3548">MINVERSE(I3540:K3542)</f>
        <v>-9.5966786858593264E-2</v>
      </c>
      <c r="J3546">
        <v>1.2363692239668139E-2</v>
      </c>
      <c r="K3546">
        <v>8.7190467637886151E-4</v>
      </c>
      <c r="L3546" s="5"/>
      <c r="M3546">
        <f t="shared" ref="M3546" si="3717">(J3541*K3542-J3542*K3541)/I3544</f>
        <v>-9.596678685859325E-2</v>
      </c>
      <c r="N3546">
        <f t="shared" ref="N3546" si="3718">(J3540*K3542-J3542*K3540)/I3544</f>
        <v>-1.2363692239668137E-2</v>
      </c>
      <c r="O3546">
        <f t="shared" ref="O3546" si="3719">(J3540*K3541-J3541*K3540)/I3544</f>
        <v>8.7190467637886151E-4</v>
      </c>
    </row>
    <row r="3547" spans="8:15" x14ac:dyDescent="0.35">
      <c r="H3547" s="4" t="s">
        <v>9</v>
      </c>
      <c r="I3547">
        <v>-5.87232252334349E-2</v>
      </c>
      <c r="J3547">
        <v>-8.3924536285770956E-2</v>
      </c>
      <c r="K3547">
        <v>-3.0102503265137386E-4</v>
      </c>
      <c r="L3547" s="5"/>
      <c r="M3547">
        <f t="shared" ref="M3547" si="3720">(I3541*K3542-K3541*I3542)/I3544</f>
        <v>5.8723225233434879E-2</v>
      </c>
      <c r="N3547">
        <f t="shared" ref="N3547" si="3721">(I3540*K3542-I3542*K3540)/I3544</f>
        <v>-8.3924536285770943E-2</v>
      </c>
      <c r="O3547">
        <f t="shared" ref="O3547" si="3722">(I3540*K3541-I3541*K3540)/I3544</f>
        <v>3.010250326513738E-4</v>
      </c>
    </row>
    <row r="3548" spans="8:15" x14ac:dyDescent="0.35">
      <c r="H3548" s="4"/>
      <c r="I3548">
        <v>1.8811870800205702E-2</v>
      </c>
      <c r="J3548">
        <v>-1.1526585521765763E-2</v>
      </c>
      <c r="K3548">
        <v>-3.7590481385218048E-5</v>
      </c>
      <c r="L3548" s="5"/>
      <c r="M3548">
        <f t="shared" ref="M3548" si="3723">(I3541*J3542-I3542*J3541)/I3544</f>
        <v>1.8811870800205698E-2</v>
      </c>
      <c r="N3548">
        <f t="shared" ref="N3548" si="3724">(I3540*J3542-I3542*J3540)/I3544</f>
        <v>1.1526585521765761E-2</v>
      </c>
      <c r="O3548">
        <f t="shared" ref="O3548" si="3725">(I3540*J3541-I3541*J3540)/I3544</f>
        <v>-3.7590481385218048E-5</v>
      </c>
    </row>
    <row r="3549" spans="8:15" x14ac:dyDescent="0.35">
      <c r="H3549" s="4"/>
      <c r="L3549" s="5"/>
    </row>
    <row r="3550" spans="8:15" x14ac:dyDescent="0.35">
      <c r="H3550" s="4" t="s">
        <v>378</v>
      </c>
      <c r="I3550">
        <f t="shared" ref="I3550" si="3726">LN(ABS(2*I3536*I3537^3))-I3537*(I3538^2)+33.9206</f>
        <v>0</v>
      </c>
      <c r="L3550" s="5"/>
    </row>
    <row r="3551" spans="8:15" x14ac:dyDescent="0.35">
      <c r="H3551" s="4" t="s">
        <v>379</v>
      </c>
      <c r="I3551">
        <f t="shared" ref="I3551" si="3727">(I3536^2+I3537^2)/I3538+4*I3536*I3538-85/6</f>
        <v>0</v>
      </c>
      <c r="L3551" s="5"/>
    </row>
    <row r="3552" spans="8:15" x14ac:dyDescent="0.35">
      <c r="H3552" s="4" t="s">
        <v>380</v>
      </c>
      <c r="I3552">
        <f t="shared" ref="I3552" si="3728">I3536^2*I3537*I3538^3+4*I3536*I3538+3552</f>
        <v>0</v>
      </c>
      <c r="L3552" s="5"/>
    </row>
    <row r="3553" spans="8:13" x14ac:dyDescent="0.35">
      <c r="H3553" s="4"/>
      <c r="L3553" s="5"/>
    </row>
    <row r="3554" spans="8:13" x14ac:dyDescent="0.35">
      <c r="H3554" s="4"/>
      <c r="I3554">
        <f t="shared" ref="I3554:I3556" si="3729">I3536</f>
        <v>-6.0300955159643808</v>
      </c>
      <c r="J3554" t="s">
        <v>16</v>
      </c>
      <c r="K3554" cm="1">
        <f t="array" ref="K3554:K3556">MMULT(I3546:K3548,I3550:I3552)</f>
        <v>0</v>
      </c>
      <c r="L3554" s="5"/>
      <c r="M3554">
        <f t="shared" ref="M3554" si="3730">I3546*I3550+J3546*I3551+K3546*I3552</f>
        <v>0</v>
      </c>
    </row>
    <row r="3555" spans="8:13" x14ac:dyDescent="0.35">
      <c r="H3555" s="4"/>
      <c r="I3555">
        <f t="shared" si="3729"/>
        <v>7.8461575132286265</v>
      </c>
      <c r="J3555" t="s">
        <v>16</v>
      </c>
      <c r="K3555">
        <v>0</v>
      </c>
      <c r="L3555" s="5"/>
      <c r="M3555">
        <f t="shared" ref="M3555" si="3731">I3547*I3550+J3547*I3551+K3547* I3552</f>
        <v>0</v>
      </c>
    </row>
    <row r="3556" spans="8:13" x14ac:dyDescent="0.35">
      <c r="H3556" s="4"/>
      <c r="I3556">
        <f t="shared" si="3729"/>
        <v>-2.3298516839062571</v>
      </c>
      <c r="J3556" t="s">
        <v>16</v>
      </c>
      <c r="K3556">
        <v>0</v>
      </c>
      <c r="L3556" s="5"/>
      <c r="M3556">
        <f t="shared" ref="M3556" si="3732">I3548*I3550+J3548*I3551+K3548*I3552</f>
        <v>0</v>
      </c>
    </row>
    <row r="3557" spans="8:13" x14ac:dyDescent="0.35">
      <c r="H3557" s="4"/>
      <c r="L3557" s="5"/>
    </row>
    <row r="3558" spans="8:13" x14ac:dyDescent="0.35">
      <c r="H3558" s="4" t="s">
        <v>99</v>
      </c>
      <c r="I3558">
        <f t="shared" ref="I3558:I3560" si="3733">I3554-K3554</f>
        <v>-6.0300955159643808</v>
      </c>
      <c r="L3558" s="5"/>
    </row>
    <row r="3559" spans="8:13" x14ac:dyDescent="0.35">
      <c r="H3559" s="4" t="s">
        <v>100</v>
      </c>
      <c r="I3559">
        <f t="shared" si="3733"/>
        <v>7.8461575132286265</v>
      </c>
      <c r="L3559" s="5"/>
    </row>
    <row r="3560" spans="8:13" x14ac:dyDescent="0.35">
      <c r="H3560" s="4" t="s">
        <v>101</v>
      </c>
      <c r="I3560">
        <f t="shared" si="3733"/>
        <v>-2.3298516839062571</v>
      </c>
      <c r="L3560" s="5"/>
    </row>
    <row r="3561" spans="8:13" x14ac:dyDescent="0.35">
      <c r="H3561" s="4"/>
      <c r="L3561" s="5"/>
    </row>
    <row r="3562" spans="8:13" x14ac:dyDescent="0.35">
      <c r="H3562" s="4" t="s">
        <v>22</v>
      </c>
      <c r="I3562">
        <f t="shared" ref="I3562:I3564" si="3734">ABS(I3558-I3536)</f>
        <v>0</v>
      </c>
      <c r="L3562" s="5"/>
    </row>
    <row r="3563" spans="8:13" x14ac:dyDescent="0.35">
      <c r="H3563" s="4" t="s">
        <v>24</v>
      </c>
      <c r="I3563">
        <f t="shared" si="3734"/>
        <v>0</v>
      </c>
      <c r="L3563" s="5"/>
    </row>
    <row r="3564" spans="8:13" x14ac:dyDescent="0.35">
      <c r="H3564" s="7" t="s">
        <v>103</v>
      </c>
      <c r="I3564">
        <f t="shared" si="3734"/>
        <v>0</v>
      </c>
      <c r="J3564" s="8" t="s">
        <v>25</v>
      </c>
      <c r="K3564" s="8"/>
      <c r="L3564" s="9">
        <f t="shared" ref="L3564" si="3735">MAX(I3562:I3564)</f>
        <v>0</v>
      </c>
      <c r="M3564" t="str">
        <f t="shared" ref="M3564" si="3736">IF(L3564&gt;$G$6, "Continúa iterando","Listo. Aquí está la solución")</f>
        <v>Listo. Aquí está la solución</v>
      </c>
    </row>
    <row r="3566" spans="8:13" x14ac:dyDescent="0.35">
      <c r="H3566" s="1"/>
      <c r="I3566" s="2" t="s">
        <v>0</v>
      </c>
      <c r="J3566" s="2">
        <f t="shared" ref="J3566" si="3737">J3535+1</f>
        <v>116</v>
      </c>
      <c r="K3566" s="2"/>
      <c r="L3566" s="3"/>
    </row>
    <row r="3567" spans="8:13" x14ac:dyDescent="0.35">
      <c r="H3567" s="4" t="s">
        <v>1</v>
      </c>
      <c r="I3567">
        <f t="shared" ref="I3567:I3569" si="3738">I3558</f>
        <v>-6.0300955159643808</v>
      </c>
      <c r="L3567" s="5"/>
    </row>
    <row r="3568" spans="8:13" x14ac:dyDescent="0.35">
      <c r="H3568" s="4" t="s">
        <v>93</v>
      </c>
      <c r="I3568">
        <f t="shared" si="3738"/>
        <v>7.8461575132286265</v>
      </c>
      <c r="L3568" s="5"/>
    </row>
    <row r="3569" spans="8:15" x14ac:dyDescent="0.35">
      <c r="H3569" s="4" t="s">
        <v>2</v>
      </c>
      <c r="I3569">
        <f t="shared" si="3738"/>
        <v>-2.3298516839062571</v>
      </c>
      <c r="L3569" s="5"/>
    </row>
    <row r="3570" spans="8:15" x14ac:dyDescent="0.35">
      <c r="H3570" s="4"/>
      <c r="L3570" s="5"/>
    </row>
    <row r="3571" spans="8:15" x14ac:dyDescent="0.35">
      <c r="H3571" s="4"/>
      <c r="I3571">
        <f t="shared" ref="I3571" si="3739">1/I3567</f>
        <v>-0.16583485242523097</v>
      </c>
      <c r="J3571">
        <f t="shared" ref="J3571" si="3740">3/I3568-I3569^2</f>
        <v>-5.0458561065254317</v>
      </c>
      <c r="K3571">
        <f t="shared" ref="K3571" si="3741">-2*I3568*I3569</f>
        <v>36.56076658877889</v>
      </c>
      <c r="L3571" s="5"/>
    </row>
    <row r="3572" spans="8:15" x14ac:dyDescent="0.35">
      <c r="H3572" s="4" t="s">
        <v>26</v>
      </c>
      <c r="I3572">
        <f t="shared" ref="I3572" si="3742">(2*I3567/I3569)+4*I3569</f>
        <v>-4.1430295802738764</v>
      </c>
      <c r="J3572">
        <f t="shared" ref="J3572" si="3743">(2*I3568/I3569)</f>
        <v>-6.7353278901201685</v>
      </c>
      <c r="K3572">
        <f t="shared" ref="K3572" si="3744">-(I3568^2+I3567^2)/I3569^2+4*I3567</f>
        <v>-42.160262624325497</v>
      </c>
      <c r="L3572" s="5"/>
    </row>
    <row r="3573" spans="8:15" x14ac:dyDescent="0.35">
      <c r="H3573" s="4"/>
      <c r="I3573">
        <f t="shared" ref="I3573" si="3745">2*I3567*I3568*I3569^3+4*I3569</f>
        <v>1187.4101983644657</v>
      </c>
      <c r="J3573">
        <f t="shared" ref="J3573" si="3746">I3567^2*I3569^3</f>
        <v>-459.86801905066505</v>
      </c>
      <c r="K3573">
        <f t="shared" ref="K3573" si="3747">3*I3567^2*I3568*I3569^2+4*I3567</f>
        <v>4621.9224596655295</v>
      </c>
      <c r="L3573" s="5"/>
    </row>
    <row r="3574" spans="8:15" x14ac:dyDescent="0.35">
      <c r="H3574" s="4"/>
      <c r="L3574" s="5"/>
    </row>
    <row r="3575" spans="8:15" x14ac:dyDescent="0.35">
      <c r="H3575" s="4" t="s">
        <v>6</v>
      </c>
      <c r="I3575">
        <f t="shared" ref="I3575" si="3748">(I3571*J3572*K3573+I3572*J3573*K3571+J3571*K3572*I3573)-(I3573*J3572*K3571+J3573*K3572*I3571+K3573*I3572*J3571)</f>
        <v>526414.62070310838</v>
      </c>
      <c r="J3575" t="str">
        <f t="shared" ref="J3575" si="3749">IF(I3575&lt;&gt;0,"Continuar", "Agregar otros valores")</f>
        <v>Continuar</v>
      </c>
      <c r="L3575" s="5"/>
    </row>
    <row r="3576" spans="8:15" x14ac:dyDescent="0.35">
      <c r="H3576" s="4"/>
      <c r="L3576" s="5"/>
    </row>
    <row r="3577" spans="8:15" x14ac:dyDescent="0.35">
      <c r="H3577" s="4"/>
      <c r="I3577" cm="1">
        <f t="array" ref="I3577:K3579">MINVERSE(I3571:K3573)</f>
        <v>-9.5966786858593264E-2</v>
      </c>
      <c r="J3577">
        <v>1.2363692239668139E-2</v>
      </c>
      <c r="K3577">
        <v>8.7190467637886151E-4</v>
      </c>
      <c r="L3577" s="5"/>
      <c r="M3577">
        <f t="shared" ref="M3577" si="3750">(J3572*K3573-J3573*K3572)/I3575</f>
        <v>-9.596678685859325E-2</v>
      </c>
      <c r="N3577">
        <f t="shared" ref="N3577" si="3751">(J3571*K3573-J3573*K3571)/I3575</f>
        <v>-1.2363692239668137E-2</v>
      </c>
      <c r="O3577">
        <f t="shared" ref="O3577" si="3752">(J3571*K3572-J3572*K3571)/I3575</f>
        <v>8.7190467637886151E-4</v>
      </c>
    </row>
    <row r="3578" spans="8:15" x14ac:dyDescent="0.35">
      <c r="H3578" s="4" t="s">
        <v>9</v>
      </c>
      <c r="I3578">
        <v>-5.87232252334349E-2</v>
      </c>
      <c r="J3578">
        <v>-8.3924536285770956E-2</v>
      </c>
      <c r="K3578">
        <v>-3.0102503265137386E-4</v>
      </c>
      <c r="L3578" s="5"/>
      <c r="M3578">
        <f t="shared" ref="M3578" si="3753">(I3572*K3573-K3572*I3573)/I3575</f>
        <v>5.8723225233434879E-2</v>
      </c>
      <c r="N3578">
        <f t="shared" ref="N3578" si="3754">(I3571*K3573-I3573*K3571)/I3575</f>
        <v>-8.3924536285770943E-2</v>
      </c>
      <c r="O3578">
        <f t="shared" ref="O3578" si="3755">(I3571*K3572-I3572*K3571)/I3575</f>
        <v>3.010250326513738E-4</v>
      </c>
    </row>
    <row r="3579" spans="8:15" x14ac:dyDescent="0.35">
      <c r="H3579" s="4"/>
      <c r="I3579">
        <v>1.8811870800205702E-2</v>
      </c>
      <c r="J3579">
        <v>-1.1526585521765763E-2</v>
      </c>
      <c r="K3579">
        <v>-3.7590481385218048E-5</v>
      </c>
      <c r="L3579" s="5"/>
      <c r="M3579">
        <f t="shared" ref="M3579" si="3756">(I3572*J3573-I3573*J3572)/I3575</f>
        <v>1.8811870800205698E-2</v>
      </c>
      <c r="N3579">
        <f t="shared" ref="N3579" si="3757">(I3571*J3573-I3573*J3571)/I3575</f>
        <v>1.1526585521765761E-2</v>
      </c>
      <c r="O3579">
        <f t="shared" ref="O3579" si="3758">(I3571*J3572-I3572*J3571)/I3575</f>
        <v>-3.7590481385218048E-5</v>
      </c>
    </row>
    <row r="3580" spans="8:15" x14ac:dyDescent="0.35">
      <c r="H3580" s="4"/>
      <c r="L3580" s="5"/>
    </row>
    <row r="3581" spans="8:15" x14ac:dyDescent="0.35">
      <c r="H3581" s="4" t="s">
        <v>381</v>
      </c>
      <c r="I3581">
        <f t="shared" ref="I3581" si="3759">LN(ABS(2*I3567*I3568^3))-I3568*(I3569^2)+33.9206</f>
        <v>0</v>
      </c>
      <c r="L3581" s="5"/>
    </row>
    <row r="3582" spans="8:15" x14ac:dyDescent="0.35">
      <c r="H3582" s="4" t="s">
        <v>382</v>
      </c>
      <c r="I3582">
        <f t="shared" ref="I3582" si="3760">(I3567^2+I3568^2)/I3569+4*I3567*I3569-85/6</f>
        <v>0</v>
      </c>
      <c r="L3582" s="5"/>
    </row>
    <row r="3583" spans="8:15" x14ac:dyDescent="0.35">
      <c r="H3583" s="4" t="s">
        <v>383</v>
      </c>
      <c r="I3583">
        <f t="shared" ref="I3583" si="3761">I3567^2*I3568*I3569^3+4*I3567*I3569+3552</f>
        <v>0</v>
      </c>
      <c r="L3583" s="5"/>
    </row>
    <row r="3584" spans="8:15" x14ac:dyDescent="0.35">
      <c r="H3584" s="4"/>
      <c r="L3584" s="5"/>
    </row>
    <row r="3585" spans="8:13" x14ac:dyDescent="0.35">
      <c r="H3585" s="4"/>
      <c r="I3585">
        <f t="shared" ref="I3585:I3587" si="3762">I3567</f>
        <v>-6.0300955159643808</v>
      </c>
      <c r="J3585" t="s">
        <v>16</v>
      </c>
      <c r="K3585" cm="1">
        <f t="array" ref="K3585:K3587">MMULT(I3577:K3579,I3581:I3583)</f>
        <v>0</v>
      </c>
      <c r="L3585" s="5"/>
      <c r="M3585">
        <f t="shared" ref="M3585" si="3763">I3577*I3581+J3577*I3582+K3577*I3583</f>
        <v>0</v>
      </c>
    </row>
    <row r="3586" spans="8:13" x14ac:dyDescent="0.35">
      <c r="H3586" s="4"/>
      <c r="I3586">
        <f t="shared" si="3762"/>
        <v>7.8461575132286265</v>
      </c>
      <c r="J3586" t="s">
        <v>16</v>
      </c>
      <c r="K3586">
        <v>0</v>
      </c>
      <c r="L3586" s="5"/>
      <c r="M3586">
        <f t="shared" ref="M3586" si="3764">I3578*I3581+J3578*I3582+K3578* I3583</f>
        <v>0</v>
      </c>
    </row>
    <row r="3587" spans="8:13" x14ac:dyDescent="0.35">
      <c r="H3587" s="4"/>
      <c r="I3587">
        <f t="shared" si="3762"/>
        <v>-2.3298516839062571</v>
      </c>
      <c r="J3587" t="s">
        <v>16</v>
      </c>
      <c r="K3587">
        <v>0</v>
      </c>
      <c r="L3587" s="5"/>
      <c r="M3587">
        <f t="shared" ref="M3587" si="3765">I3579*I3581+J3579*I3582+K3579*I3583</f>
        <v>0</v>
      </c>
    </row>
    <row r="3588" spans="8:13" x14ac:dyDescent="0.35">
      <c r="H3588" s="4"/>
      <c r="L3588" s="5"/>
    </row>
    <row r="3589" spans="8:13" x14ac:dyDescent="0.35">
      <c r="H3589" s="4" t="s">
        <v>99</v>
      </c>
      <c r="I3589">
        <f t="shared" ref="I3589:I3591" si="3766">I3585-K3585</f>
        <v>-6.0300955159643808</v>
      </c>
      <c r="L3589" s="5"/>
    </row>
    <row r="3590" spans="8:13" x14ac:dyDescent="0.35">
      <c r="H3590" s="4" t="s">
        <v>100</v>
      </c>
      <c r="I3590">
        <f t="shared" si="3766"/>
        <v>7.8461575132286265</v>
      </c>
      <c r="L3590" s="5"/>
    </row>
    <row r="3591" spans="8:13" x14ac:dyDescent="0.35">
      <c r="H3591" s="4" t="s">
        <v>101</v>
      </c>
      <c r="I3591">
        <f t="shared" si="3766"/>
        <v>-2.3298516839062571</v>
      </c>
      <c r="L3591" s="5"/>
    </row>
    <row r="3592" spans="8:13" x14ac:dyDescent="0.35">
      <c r="H3592" s="4"/>
      <c r="L3592" s="5"/>
    </row>
    <row r="3593" spans="8:13" x14ac:dyDescent="0.35">
      <c r="H3593" s="4" t="s">
        <v>22</v>
      </c>
      <c r="I3593">
        <f t="shared" ref="I3593:I3595" si="3767">ABS(I3589-I3567)</f>
        <v>0</v>
      </c>
      <c r="L3593" s="5"/>
    </row>
    <row r="3594" spans="8:13" x14ac:dyDescent="0.35">
      <c r="H3594" s="4" t="s">
        <v>24</v>
      </c>
      <c r="I3594">
        <f t="shared" si="3767"/>
        <v>0</v>
      </c>
      <c r="L3594" s="5"/>
    </row>
    <row r="3595" spans="8:13" x14ac:dyDescent="0.35">
      <c r="H3595" s="7" t="s">
        <v>103</v>
      </c>
      <c r="I3595">
        <f t="shared" si="3767"/>
        <v>0</v>
      </c>
      <c r="J3595" s="8" t="s">
        <v>25</v>
      </c>
      <c r="K3595" s="8"/>
      <c r="L3595" s="9">
        <f t="shared" ref="L3595" si="3768">MAX(I3593:I3595)</f>
        <v>0</v>
      </c>
      <c r="M3595" t="str">
        <f t="shared" ref="M3595" si="3769">IF(L3595&gt;$G$6, "Continúa iterando","Listo. Aquí está la solución")</f>
        <v>Listo. Aquí está la solución</v>
      </c>
    </row>
    <row r="3597" spans="8:13" x14ac:dyDescent="0.35">
      <c r="H3597" s="1"/>
      <c r="I3597" s="2" t="s">
        <v>0</v>
      </c>
      <c r="J3597" s="2">
        <f t="shared" ref="J3597" si="3770">J3566+1</f>
        <v>117</v>
      </c>
      <c r="K3597" s="2"/>
      <c r="L3597" s="3"/>
    </row>
    <row r="3598" spans="8:13" x14ac:dyDescent="0.35">
      <c r="H3598" s="4" t="s">
        <v>1</v>
      </c>
      <c r="I3598">
        <f t="shared" ref="I3598:I3600" si="3771">I3589</f>
        <v>-6.0300955159643808</v>
      </c>
      <c r="L3598" s="5"/>
    </row>
    <row r="3599" spans="8:13" x14ac:dyDescent="0.35">
      <c r="H3599" s="4" t="s">
        <v>93</v>
      </c>
      <c r="I3599">
        <f t="shared" si="3771"/>
        <v>7.8461575132286265</v>
      </c>
      <c r="L3599" s="5"/>
    </row>
    <row r="3600" spans="8:13" x14ac:dyDescent="0.35">
      <c r="H3600" s="4" t="s">
        <v>2</v>
      </c>
      <c r="I3600">
        <f t="shared" si="3771"/>
        <v>-2.3298516839062571</v>
      </c>
      <c r="L3600" s="5"/>
    </row>
    <row r="3601" spans="8:15" x14ac:dyDescent="0.35">
      <c r="H3601" s="4"/>
      <c r="L3601" s="5"/>
    </row>
    <row r="3602" spans="8:15" x14ac:dyDescent="0.35">
      <c r="H3602" s="4"/>
      <c r="I3602">
        <f t="shared" ref="I3602" si="3772">1/I3598</f>
        <v>-0.16583485242523097</v>
      </c>
      <c r="J3602">
        <f t="shared" ref="J3602" si="3773">3/I3599-I3600^2</f>
        <v>-5.0458561065254317</v>
      </c>
      <c r="K3602">
        <f t="shared" ref="K3602" si="3774">-2*I3599*I3600</f>
        <v>36.56076658877889</v>
      </c>
      <c r="L3602" s="5"/>
    </row>
    <row r="3603" spans="8:15" x14ac:dyDescent="0.35">
      <c r="H3603" s="4" t="s">
        <v>26</v>
      </c>
      <c r="I3603">
        <f t="shared" ref="I3603" si="3775">(2*I3598/I3600)+4*I3600</f>
        <v>-4.1430295802738764</v>
      </c>
      <c r="J3603">
        <f t="shared" ref="J3603" si="3776">(2*I3599/I3600)</f>
        <v>-6.7353278901201685</v>
      </c>
      <c r="K3603">
        <f t="shared" ref="K3603" si="3777">-(I3599^2+I3598^2)/I3600^2+4*I3598</f>
        <v>-42.160262624325497</v>
      </c>
      <c r="L3603" s="5"/>
    </row>
    <row r="3604" spans="8:15" x14ac:dyDescent="0.35">
      <c r="H3604" s="4"/>
      <c r="I3604">
        <f t="shared" ref="I3604" si="3778">2*I3598*I3599*I3600^3+4*I3600</f>
        <v>1187.4101983644657</v>
      </c>
      <c r="J3604">
        <f t="shared" ref="J3604" si="3779">I3598^2*I3600^3</f>
        <v>-459.86801905066505</v>
      </c>
      <c r="K3604">
        <f t="shared" ref="K3604" si="3780">3*I3598^2*I3599*I3600^2+4*I3598</f>
        <v>4621.9224596655295</v>
      </c>
      <c r="L3604" s="5"/>
    </row>
    <row r="3605" spans="8:15" x14ac:dyDescent="0.35">
      <c r="H3605" s="4"/>
      <c r="L3605" s="5"/>
    </row>
    <row r="3606" spans="8:15" x14ac:dyDescent="0.35">
      <c r="H3606" s="4" t="s">
        <v>6</v>
      </c>
      <c r="I3606">
        <f t="shared" ref="I3606" si="3781">(I3602*J3603*K3604+I3603*J3604*K3602+J3602*K3603*I3604)-(I3604*J3603*K3602+J3604*K3603*I3602+K3604*I3603*J3602)</f>
        <v>526414.62070310838</v>
      </c>
      <c r="J3606" t="str">
        <f t="shared" ref="J3606" si="3782">IF(I3606&lt;&gt;0,"Continuar", "Agregar otros valores")</f>
        <v>Continuar</v>
      </c>
      <c r="L3606" s="5"/>
    </row>
    <row r="3607" spans="8:15" x14ac:dyDescent="0.35">
      <c r="H3607" s="4"/>
      <c r="L3607" s="5"/>
    </row>
    <row r="3608" spans="8:15" x14ac:dyDescent="0.35">
      <c r="H3608" s="4"/>
      <c r="I3608" cm="1">
        <f t="array" ref="I3608:K3610">MINVERSE(I3602:K3604)</f>
        <v>-9.5966786858593264E-2</v>
      </c>
      <c r="J3608">
        <v>1.2363692239668139E-2</v>
      </c>
      <c r="K3608">
        <v>8.7190467637886151E-4</v>
      </c>
      <c r="L3608" s="5"/>
      <c r="M3608">
        <f t="shared" ref="M3608" si="3783">(J3603*K3604-J3604*K3603)/I3606</f>
        <v>-9.596678685859325E-2</v>
      </c>
      <c r="N3608">
        <f t="shared" ref="N3608" si="3784">(J3602*K3604-J3604*K3602)/I3606</f>
        <v>-1.2363692239668137E-2</v>
      </c>
      <c r="O3608">
        <f t="shared" ref="O3608" si="3785">(J3602*K3603-J3603*K3602)/I3606</f>
        <v>8.7190467637886151E-4</v>
      </c>
    </row>
    <row r="3609" spans="8:15" x14ac:dyDescent="0.35">
      <c r="H3609" s="4" t="s">
        <v>9</v>
      </c>
      <c r="I3609">
        <v>-5.87232252334349E-2</v>
      </c>
      <c r="J3609">
        <v>-8.3924536285770956E-2</v>
      </c>
      <c r="K3609">
        <v>-3.0102503265137386E-4</v>
      </c>
      <c r="L3609" s="5"/>
      <c r="M3609">
        <f t="shared" ref="M3609" si="3786">(I3603*K3604-K3603*I3604)/I3606</f>
        <v>5.8723225233434879E-2</v>
      </c>
      <c r="N3609">
        <f t="shared" ref="N3609" si="3787">(I3602*K3604-I3604*K3602)/I3606</f>
        <v>-8.3924536285770943E-2</v>
      </c>
      <c r="O3609">
        <f t="shared" ref="O3609" si="3788">(I3602*K3603-I3603*K3602)/I3606</f>
        <v>3.010250326513738E-4</v>
      </c>
    </row>
    <row r="3610" spans="8:15" x14ac:dyDescent="0.35">
      <c r="H3610" s="4"/>
      <c r="I3610">
        <v>1.8811870800205702E-2</v>
      </c>
      <c r="J3610">
        <v>-1.1526585521765763E-2</v>
      </c>
      <c r="K3610">
        <v>-3.7590481385218048E-5</v>
      </c>
      <c r="L3610" s="5"/>
      <c r="M3610">
        <f t="shared" ref="M3610" si="3789">(I3603*J3604-I3604*J3603)/I3606</f>
        <v>1.8811870800205698E-2</v>
      </c>
      <c r="N3610">
        <f t="shared" ref="N3610" si="3790">(I3602*J3604-I3604*J3602)/I3606</f>
        <v>1.1526585521765761E-2</v>
      </c>
      <c r="O3610">
        <f t="shared" ref="O3610" si="3791">(I3602*J3603-I3603*J3602)/I3606</f>
        <v>-3.7590481385218048E-5</v>
      </c>
    </row>
    <row r="3611" spans="8:15" x14ac:dyDescent="0.35">
      <c r="H3611" s="4"/>
      <c r="L3611" s="5"/>
    </row>
    <row r="3612" spans="8:15" x14ac:dyDescent="0.35">
      <c r="H3612" s="4" t="s">
        <v>384</v>
      </c>
      <c r="I3612">
        <f t="shared" ref="I3612" si="3792">LN(ABS(2*I3598*I3599^3))-I3599*(I3600^2)+33.9206</f>
        <v>0</v>
      </c>
      <c r="L3612" s="5"/>
    </row>
    <row r="3613" spans="8:15" x14ac:dyDescent="0.35">
      <c r="H3613" s="4" t="s">
        <v>385</v>
      </c>
      <c r="I3613">
        <f t="shared" ref="I3613" si="3793">(I3598^2+I3599^2)/I3600+4*I3598*I3600-85/6</f>
        <v>0</v>
      </c>
      <c r="L3613" s="5"/>
    </row>
    <row r="3614" spans="8:15" x14ac:dyDescent="0.35">
      <c r="H3614" s="4" t="s">
        <v>386</v>
      </c>
      <c r="I3614">
        <f t="shared" ref="I3614" si="3794">I3598^2*I3599*I3600^3+4*I3598*I3600+3552</f>
        <v>0</v>
      </c>
      <c r="L3614" s="5"/>
    </row>
    <row r="3615" spans="8:15" x14ac:dyDescent="0.35">
      <c r="H3615" s="4"/>
      <c r="L3615" s="5"/>
    </row>
    <row r="3616" spans="8:15" x14ac:dyDescent="0.35">
      <c r="H3616" s="4"/>
      <c r="I3616">
        <f t="shared" ref="I3616:I3618" si="3795">I3598</f>
        <v>-6.0300955159643808</v>
      </c>
      <c r="J3616" t="s">
        <v>16</v>
      </c>
      <c r="K3616" cm="1">
        <f t="array" ref="K3616:K3618">MMULT(I3608:K3610,I3612:I3614)</f>
        <v>0</v>
      </c>
      <c r="L3616" s="5"/>
      <c r="M3616">
        <f t="shared" ref="M3616" si="3796">I3608*I3612+J3608*I3613+K3608*I3614</f>
        <v>0</v>
      </c>
    </row>
    <row r="3617" spans="8:13" x14ac:dyDescent="0.35">
      <c r="H3617" s="4"/>
      <c r="I3617">
        <f t="shared" si="3795"/>
        <v>7.8461575132286265</v>
      </c>
      <c r="J3617" t="s">
        <v>16</v>
      </c>
      <c r="K3617">
        <v>0</v>
      </c>
      <c r="L3617" s="5"/>
      <c r="M3617">
        <f t="shared" ref="M3617" si="3797">I3609*I3612+J3609*I3613+K3609* I3614</f>
        <v>0</v>
      </c>
    </row>
    <row r="3618" spans="8:13" x14ac:dyDescent="0.35">
      <c r="H3618" s="4"/>
      <c r="I3618">
        <f t="shared" si="3795"/>
        <v>-2.3298516839062571</v>
      </c>
      <c r="J3618" t="s">
        <v>16</v>
      </c>
      <c r="K3618">
        <v>0</v>
      </c>
      <c r="L3618" s="5"/>
      <c r="M3618">
        <f t="shared" ref="M3618" si="3798">I3610*I3612+J3610*I3613+K3610*I3614</f>
        <v>0</v>
      </c>
    </row>
    <row r="3619" spans="8:13" x14ac:dyDescent="0.35">
      <c r="H3619" s="4"/>
      <c r="L3619" s="5"/>
    </row>
    <row r="3620" spans="8:13" x14ac:dyDescent="0.35">
      <c r="H3620" s="4" t="s">
        <v>99</v>
      </c>
      <c r="I3620">
        <f t="shared" ref="I3620:I3622" si="3799">I3616-K3616</f>
        <v>-6.0300955159643808</v>
      </c>
      <c r="L3620" s="5"/>
    </row>
    <row r="3621" spans="8:13" x14ac:dyDescent="0.35">
      <c r="H3621" s="4" t="s">
        <v>100</v>
      </c>
      <c r="I3621">
        <f t="shared" si="3799"/>
        <v>7.8461575132286265</v>
      </c>
      <c r="L3621" s="5"/>
    </row>
    <row r="3622" spans="8:13" x14ac:dyDescent="0.35">
      <c r="H3622" s="4" t="s">
        <v>101</v>
      </c>
      <c r="I3622">
        <f t="shared" si="3799"/>
        <v>-2.3298516839062571</v>
      </c>
      <c r="L3622" s="5"/>
    </row>
    <row r="3623" spans="8:13" x14ac:dyDescent="0.35">
      <c r="H3623" s="4"/>
      <c r="L3623" s="5"/>
    </row>
    <row r="3624" spans="8:13" x14ac:dyDescent="0.35">
      <c r="H3624" s="4" t="s">
        <v>22</v>
      </c>
      <c r="I3624">
        <f t="shared" ref="I3624:I3626" si="3800">ABS(I3620-I3598)</f>
        <v>0</v>
      </c>
      <c r="L3624" s="5"/>
    </row>
    <row r="3625" spans="8:13" x14ac:dyDescent="0.35">
      <c r="H3625" s="4" t="s">
        <v>24</v>
      </c>
      <c r="I3625">
        <f t="shared" si="3800"/>
        <v>0</v>
      </c>
      <c r="L3625" s="5"/>
    </row>
    <row r="3626" spans="8:13" x14ac:dyDescent="0.35">
      <c r="H3626" s="7" t="s">
        <v>103</v>
      </c>
      <c r="I3626">
        <f t="shared" si="3800"/>
        <v>0</v>
      </c>
      <c r="J3626" s="8" t="s">
        <v>25</v>
      </c>
      <c r="K3626" s="8"/>
      <c r="L3626" s="9">
        <f t="shared" ref="L3626" si="3801">MAX(I3624:I3626)</f>
        <v>0</v>
      </c>
      <c r="M3626" t="str">
        <f t="shared" ref="M3626" si="3802">IF(L3626&gt;$G$6, "Continúa iterando","Listo. Aquí está la solución")</f>
        <v>Listo. Aquí está la solución</v>
      </c>
    </row>
    <row r="3628" spans="8:13" x14ac:dyDescent="0.35">
      <c r="H3628" s="1"/>
      <c r="I3628" s="2" t="s">
        <v>0</v>
      </c>
      <c r="J3628" s="2">
        <f t="shared" ref="J3628" si="3803">J3597+1</f>
        <v>118</v>
      </c>
      <c r="K3628" s="2"/>
      <c r="L3628" s="3"/>
    </row>
    <row r="3629" spans="8:13" x14ac:dyDescent="0.35">
      <c r="H3629" s="4" t="s">
        <v>1</v>
      </c>
      <c r="I3629">
        <f t="shared" ref="I3629:I3631" si="3804">I3620</f>
        <v>-6.0300955159643808</v>
      </c>
      <c r="L3629" s="5"/>
    </row>
    <row r="3630" spans="8:13" x14ac:dyDescent="0.35">
      <c r="H3630" s="4" t="s">
        <v>93</v>
      </c>
      <c r="I3630">
        <f t="shared" si="3804"/>
        <v>7.8461575132286265</v>
      </c>
      <c r="L3630" s="5"/>
    </row>
    <row r="3631" spans="8:13" x14ac:dyDescent="0.35">
      <c r="H3631" s="4" t="s">
        <v>2</v>
      </c>
      <c r="I3631">
        <f t="shared" si="3804"/>
        <v>-2.3298516839062571</v>
      </c>
      <c r="L3631" s="5"/>
    </row>
    <row r="3632" spans="8:13" x14ac:dyDescent="0.35">
      <c r="H3632" s="4"/>
      <c r="L3632" s="5"/>
    </row>
    <row r="3633" spans="8:15" x14ac:dyDescent="0.35">
      <c r="H3633" s="4"/>
      <c r="I3633">
        <f t="shared" ref="I3633" si="3805">1/I3629</f>
        <v>-0.16583485242523097</v>
      </c>
      <c r="J3633">
        <f t="shared" ref="J3633" si="3806">3/I3630-I3631^2</f>
        <v>-5.0458561065254317</v>
      </c>
      <c r="K3633">
        <f t="shared" ref="K3633" si="3807">-2*I3630*I3631</f>
        <v>36.56076658877889</v>
      </c>
      <c r="L3633" s="5"/>
    </row>
    <row r="3634" spans="8:15" x14ac:dyDescent="0.35">
      <c r="H3634" s="4" t="s">
        <v>26</v>
      </c>
      <c r="I3634">
        <f t="shared" ref="I3634" si="3808">(2*I3629/I3631)+4*I3631</f>
        <v>-4.1430295802738764</v>
      </c>
      <c r="J3634">
        <f t="shared" ref="J3634" si="3809">(2*I3630/I3631)</f>
        <v>-6.7353278901201685</v>
      </c>
      <c r="K3634">
        <f t="shared" ref="K3634" si="3810">-(I3630^2+I3629^2)/I3631^2+4*I3629</f>
        <v>-42.160262624325497</v>
      </c>
      <c r="L3634" s="5"/>
    </row>
    <row r="3635" spans="8:15" x14ac:dyDescent="0.35">
      <c r="H3635" s="4"/>
      <c r="I3635">
        <f t="shared" ref="I3635" si="3811">2*I3629*I3630*I3631^3+4*I3631</f>
        <v>1187.4101983644657</v>
      </c>
      <c r="J3635">
        <f t="shared" ref="J3635" si="3812">I3629^2*I3631^3</f>
        <v>-459.86801905066505</v>
      </c>
      <c r="K3635">
        <f t="shared" ref="K3635" si="3813">3*I3629^2*I3630*I3631^2+4*I3629</f>
        <v>4621.9224596655295</v>
      </c>
      <c r="L3635" s="5"/>
    </row>
    <row r="3636" spans="8:15" x14ac:dyDescent="0.35">
      <c r="H3636" s="4"/>
      <c r="L3636" s="5"/>
    </row>
    <row r="3637" spans="8:15" x14ac:dyDescent="0.35">
      <c r="H3637" s="4" t="s">
        <v>6</v>
      </c>
      <c r="I3637">
        <f t="shared" ref="I3637" si="3814">(I3633*J3634*K3635+I3634*J3635*K3633+J3633*K3634*I3635)-(I3635*J3634*K3633+J3635*K3634*I3633+K3635*I3634*J3633)</f>
        <v>526414.62070310838</v>
      </c>
      <c r="J3637" t="str">
        <f t="shared" ref="J3637" si="3815">IF(I3637&lt;&gt;0,"Continuar", "Agregar otros valores")</f>
        <v>Continuar</v>
      </c>
      <c r="L3637" s="5"/>
    </row>
    <row r="3638" spans="8:15" x14ac:dyDescent="0.35">
      <c r="H3638" s="4"/>
      <c r="L3638" s="5"/>
    </row>
    <row r="3639" spans="8:15" x14ac:dyDescent="0.35">
      <c r="H3639" s="4"/>
      <c r="I3639" cm="1">
        <f t="array" ref="I3639:K3641">MINVERSE(I3633:K3635)</f>
        <v>-9.5966786858593264E-2</v>
      </c>
      <c r="J3639">
        <v>1.2363692239668139E-2</v>
      </c>
      <c r="K3639">
        <v>8.7190467637886151E-4</v>
      </c>
      <c r="L3639" s="5"/>
      <c r="M3639">
        <f t="shared" ref="M3639" si="3816">(J3634*K3635-J3635*K3634)/I3637</f>
        <v>-9.596678685859325E-2</v>
      </c>
      <c r="N3639">
        <f t="shared" ref="N3639" si="3817">(J3633*K3635-J3635*K3633)/I3637</f>
        <v>-1.2363692239668137E-2</v>
      </c>
      <c r="O3639">
        <f t="shared" ref="O3639" si="3818">(J3633*K3634-J3634*K3633)/I3637</f>
        <v>8.7190467637886151E-4</v>
      </c>
    </row>
    <row r="3640" spans="8:15" x14ac:dyDescent="0.35">
      <c r="H3640" s="4" t="s">
        <v>9</v>
      </c>
      <c r="I3640">
        <v>-5.87232252334349E-2</v>
      </c>
      <c r="J3640">
        <v>-8.3924536285770956E-2</v>
      </c>
      <c r="K3640">
        <v>-3.0102503265137386E-4</v>
      </c>
      <c r="L3640" s="5"/>
      <c r="M3640">
        <f t="shared" ref="M3640" si="3819">(I3634*K3635-K3634*I3635)/I3637</f>
        <v>5.8723225233434879E-2</v>
      </c>
      <c r="N3640">
        <f t="shared" ref="N3640" si="3820">(I3633*K3635-I3635*K3633)/I3637</f>
        <v>-8.3924536285770943E-2</v>
      </c>
      <c r="O3640">
        <f t="shared" ref="O3640" si="3821">(I3633*K3634-I3634*K3633)/I3637</f>
        <v>3.010250326513738E-4</v>
      </c>
    </row>
    <row r="3641" spans="8:15" x14ac:dyDescent="0.35">
      <c r="H3641" s="4"/>
      <c r="I3641">
        <v>1.8811870800205702E-2</v>
      </c>
      <c r="J3641">
        <v>-1.1526585521765763E-2</v>
      </c>
      <c r="K3641">
        <v>-3.7590481385218048E-5</v>
      </c>
      <c r="L3641" s="5"/>
      <c r="M3641">
        <f t="shared" ref="M3641" si="3822">(I3634*J3635-I3635*J3634)/I3637</f>
        <v>1.8811870800205698E-2</v>
      </c>
      <c r="N3641">
        <f t="shared" ref="N3641" si="3823">(I3633*J3635-I3635*J3633)/I3637</f>
        <v>1.1526585521765761E-2</v>
      </c>
      <c r="O3641">
        <f t="shared" ref="O3641" si="3824">(I3633*J3634-I3634*J3633)/I3637</f>
        <v>-3.7590481385218048E-5</v>
      </c>
    </row>
    <row r="3642" spans="8:15" x14ac:dyDescent="0.35">
      <c r="H3642" s="4"/>
      <c r="L3642" s="5"/>
    </row>
    <row r="3643" spans="8:15" x14ac:dyDescent="0.35">
      <c r="H3643" s="4" t="s">
        <v>387</v>
      </c>
      <c r="I3643">
        <f t="shared" ref="I3643" si="3825">LN(ABS(2*I3629*I3630^3))-I3630*(I3631^2)+33.9206</f>
        <v>0</v>
      </c>
      <c r="L3643" s="5"/>
    </row>
    <row r="3644" spans="8:15" x14ac:dyDescent="0.35">
      <c r="H3644" s="4" t="s">
        <v>388</v>
      </c>
      <c r="I3644">
        <f t="shared" ref="I3644" si="3826">(I3629^2+I3630^2)/I3631+4*I3629*I3631-85/6</f>
        <v>0</v>
      </c>
      <c r="L3644" s="5"/>
    </row>
    <row r="3645" spans="8:15" x14ac:dyDescent="0.35">
      <c r="H3645" s="4" t="s">
        <v>389</v>
      </c>
      <c r="I3645">
        <f t="shared" ref="I3645" si="3827">I3629^2*I3630*I3631^3+4*I3629*I3631+3552</f>
        <v>0</v>
      </c>
      <c r="L3645" s="5"/>
    </row>
    <row r="3646" spans="8:15" x14ac:dyDescent="0.35">
      <c r="H3646" s="4"/>
      <c r="L3646" s="5"/>
    </row>
    <row r="3647" spans="8:15" x14ac:dyDescent="0.35">
      <c r="H3647" s="4"/>
      <c r="I3647">
        <f t="shared" ref="I3647:I3649" si="3828">I3629</f>
        <v>-6.0300955159643808</v>
      </c>
      <c r="J3647" t="s">
        <v>16</v>
      </c>
      <c r="K3647" cm="1">
        <f t="array" ref="K3647:K3649">MMULT(I3639:K3641,I3643:I3645)</f>
        <v>0</v>
      </c>
      <c r="L3647" s="5"/>
      <c r="M3647">
        <f t="shared" ref="M3647" si="3829">I3639*I3643+J3639*I3644+K3639*I3645</f>
        <v>0</v>
      </c>
    </row>
    <row r="3648" spans="8:15" x14ac:dyDescent="0.35">
      <c r="H3648" s="4"/>
      <c r="I3648">
        <f t="shared" si="3828"/>
        <v>7.8461575132286265</v>
      </c>
      <c r="J3648" t="s">
        <v>16</v>
      </c>
      <c r="K3648">
        <v>0</v>
      </c>
      <c r="L3648" s="5"/>
      <c r="M3648">
        <f t="shared" ref="M3648" si="3830">I3640*I3643+J3640*I3644+K3640* I3645</f>
        <v>0</v>
      </c>
    </row>
    <row r="3649" spans="8:13" x14ac:dyDescent="0.35">
      <c r="H3649" s="4"/>
      <c r="I3649">
        <f t="shared" si="3828"/>
        <v>-2.3298516839062571</v>
      </c>
      <c r="J3649" t="s">
        <v>16</v>
      </c>
      <c r="K3649">
        <v>0</v>
      </c>
      <c r="L3649" s="5"/>
      <c r="M3649">
        <f t="shared" ref="M3649" si="3831">I3641*I3643+J3641*I3644+K3641*I3645</f>
        <v>0</v>
      </c>
    </row>
    <row r="3650" spans="8:13" x14ac:dyDescent="0.35">
      <c r="H3650" s="4"/>
      <c r="L3650" s="5"/>
    </row>
    <row r="3651" spans="8:13" x14ac:dyDescent="0.35">
      <c r="H3651" s="4" t="s">
        <v>99</v>
      </c>
      <c r="I3651">
        <f t="shared" ref="I3651:I3653" si="3832">I3647-K3647</f>
        <v>-6.0300955159643808</v>
      </c>
      <c r="L3651" s="5"/>
    </row>
    <row r="3652" spans="8:13" x14ac:dyDescent="0.35">
      <c r="H3652" s="4" t="s">
        <v>100</v>
      </c>
      <c r="I3652">
        <f t="shared" si="3832"/>
        <v>7.8461575132286265</v>
      </c>
      <c r="L3652" s="5"/>
    </row>
    <row r="3653" spans="8:13" x14ac:dyDescent="0.35">
      <c r="H3653" s="4" t="s">
        <v>101</v>
      </c>
      <c r="I3653">
        <f t="shared" si="3832"/>
        <v>-2.3298516839062571</v>
      </c>
      <c r="L3653" s="5"/>
    </row>
    <row r="3654" spans="8:13" x14ac:dyDescent="0.35">
      <c r="H3654" s="4"/>
      <c r="L3654" s="5"/>
    </row>
    <row r="3655" spans="8:13" x14ac:dyDescent="0.35">
      <c r="H3655" s="4" t="s">
        <v>22</v>
      </c>
      <c r="I3655">
        <f t="shared" ref="I3655:I3657" si="3833">ABS(I3651-I3629)</f>
        <v>0</v>
      </c>
      <c r="L3655" s="5"/>
    </row>
    <row r="3656" spans="8:13" x14ac:dyDescent="0.35">
      <c r="H3656" s="4" t="s">
        <v>24</v>
      </c>
      <c r="I3656">
        <f t="shared" si="3833"/>
        <v>0</v>
      </c>
      <c r="L3656" s="5"/>
    </row>
    <row r="3657" spans="8:13" x14ac:dyDescent="0.35">
      <c r="H3657" s="7" t="s">
        <v>103</v>
      </c>
      <c r="I3657">
        <f t="shared" si="3833"/>
        <v>0</v>
      </c>
      <c r="J3657" s="8" t="s">
        <v>25</v>
      </c>
      <c r="K3657" s="8"/>
      <c r="L3657" s="9">
        <f t="shared" ref="L3657" si="3834">MAX(I3655:I3657)</f>
        <v>0</v>
      </c>
      <c r="M3657" t="str">
        <f t="shared" ref="M3657" si="3835">IF(L3657&gt;$G$6, "Continúa iterando","Listo. Aquí está la solución")</f>
        <v>Listo. Aquí está la solución</v>
      </c>
    </row>
    <row r="3659" spans="8:13" x14ac:dyDescent="0.35">
      <c r="H3659" s="1"/>
      <c r="I3659" s="2" t="s">
        <v>0</v>
      </c>
      <c r="J3659" s="2">
        <f t="shared" ref="J3659" si="3836">J3628+1</f>
        <v>119</v>
      </c>
      <c r="K3659" s="2"/>
      <c r="L3659" s="3"/>
    </row>
    <row r="3660" spans="8:13" x14ac:dyDescent="0.35">
      <c r="H3660" s="4" t="s">
        <v>1</v>
      </c>
      <c r="I3660">
        <f t="shared" ref="I3660:I3662" si="3837">I3651</f>
        <v>-6.0300955159643808</v>
      </c>
      <c r="L3660" s="5"/>
    </row>
    <row r="3661" spans="8:13" x14ac:dyDescent="0.35">
      <c r="H3661" s="4" t="s">
        <v>93</v>
      </c>
      <c r="I3661">
        <f t="shared" si="3837"/>
        <v>7.8461575132286265</v>
      </c>
      <c r="L3661" s="5"/>
    </row>
    <row r="3662" spans="8:13" x14ac:dyDescent="0.35">
      <c r="H3662" s="4" t="s">
        <v>2</v>
      </c>
      <c r="I3662">
        <f t="shared" si="3837"/>
        <v>-2.3298516839062571</v>
      </c>
      <c r="L3662" s="5"/>
    </row>
    <row r="3663" spans="8:13" x14ac:dyDescent="0.35">
      <c r="H3663" s="4"/>
      <c r="L3663" s="5"/>
    </row>
    <row r="3664" spans="8:13" x14ac:dyDescent="0.35">
      <c r="H3664" s="4"/>
      <c r="I3664">
        <f t="shared" ref="I3664" si="3838">1/I3660</f>
        <v>-0.16583485242523097</v>
      </c>
      <c r="J3664">
        <f t="shared" ref="J3664" si="3839">3/I3661-I3662^2</f>
        <v>-5.0458561065254317</v>
      </c>
      <c r="K3664">
        <f t="shared" ref="K3664" si="3840">-2*I3661*I3662</f>
        <v>36.56076658877889</v>
      </c>
      <c r="L3664" s="5"/>
    </row>
    <row r="3665" spans="8:15" x14ac:dyDescent="0.35">
      <c r="H3665" s="4" t="s">
        <v>26</v>
      </c>
      <c r="I3665">
        <f t="shared" ref="I3665" si="3841">(2*I3660/I3662)+4*I3662</f>
        <v>-4.1430295802738764</v>
      </c>
      <c r="J3665">
        <f t="shared" ref="J3665" si="3842">(2*I3661/I3662)</f>
        <v>-6.7353278901201685</v>
      </c>
      <c r="K3665">
        <f t="shared" ref="K3665" si="3843">-(I3661^2+I3660^2)/I3662^2+4*I3660</f>
        <v>-42.160262624325497</v>
      </c>
      <c r="L3665" s="5"/>
    </row>
    <row r="3666" spans="8:15" x14ac:dyDescent="0.35">
      <c r="H3666" s="4"/>
      <c r="I3666">
        <f t="shared" ref="I3666" si="3844">2*I3660*I3661*I3662^3+4*I3662</f>
        <v>1187.4101983644657</v>
      </c>
      <c r="J3666">
        <f t="shared" ref="J3666" si="3845">I3660^2*I3662^3</f>
        <v>-459.86801905066505</v>
      </c>
      <c r="K3666">
        <f t="shared" ref="K3666" si="3846">3*I3660^2*I3661*I3662^2+4*I3660</f>
        <v>4621.9224596655295</v>
      </c>
      <c r="L3666" s="5"/>
    </row>
    <row r="3667" spans="8:15" x14ac:dyDescent="0.35">
      <c r="H3667" s="4"/>
      <c r="L3667" s="5"/>
    </row>
    <row r="3668" spans="8:15" x14ac:dyDescent="0.35">
      <c r="H3668" s="4" t="s">
        <v>6</v>
      </c>
      <c r="I3668">
        <f t="shared" ref="I3668" si="3847">(I3664*J3665*K3666+I3665*J3666*K3664+J3664*K3665*I3666)-(I3666*J3665*K3664+J3666*K3665*I3664+K3666*I3665*J3664)</f>
        <v>526414.62070310838</v>
      </c>
      <c r="J3668" t="str">
        <f t="shared" ref="J3668" si="3848">IF(I3668&lt;&gt;0,"Continuar", "Agregar otros valores")</f>
        <v>Continuar</v>
      </c>
      <c r="L3668" s="5"/>
    </row>
    <row r="3669" spans="8:15" x14ac:dyDescent="0.35">
      <c r="H3669" s="4"/>
      <c r="L3669" s="5"/>
    </row>
    <row r="3670" spans="8:15" x14ac:dyDescent="0.35">
      <c r="H3670" s="4"/>
      <c r="I3670" cm="1">
        <f t="array" ref="I3670:K3672">MINVERSE(I3664:K3666)</f>
        <v>-9.5966786858593264E-2</v>
      </c>
      <c r="J3670">
        <v>1.2363692239668139E-2</v>
      </c>
      <c r="K3670">
        <v>8.7190467637886151E-4</v>
      </c>
      <c r="L3670" s="5"/>
      <c r="M3670">
        <f t="shared" ref="M3670" si="3849">(J3665*K3666-J3666*K3665)/I3668</f>
        <v>-9.596678685859325E-2</v>
      </c>
      <c r="N3670">
        <f t="shared" ref="N3670" si="3850">(J3664*K3666-J3666*K3664)/I3668</f>
        <v>-1.2363692239668137E-2</v>
      </c>
      <c r="O3670">
        <f t="shared" ref="O3670" si="3851">(J3664*K3665-J3665*K3664)/I3668</f>
        <v>8.7190467637886151E-4</v>
      </c>
    </row>
    <row r="3671" spans="8:15" x14ac:dyDescent="0.35">
      <c r="H3671" s="4" t="s">
        <v>9</v>
      </c>
      <c r="I3671">
        <v>-5.87232252334349E-2</v>
      </c>
      <c r="J3671">
        <v>-8.3924536285770956E-2</v>
      </c>
      <c r="K3671">
        <v>-3.0102503265137386E-4</v>
      </c>
      <c r="L3671" s="5"/>
      <c r="M3671">
        <f t="shared" ref="M3671" si="3852">(I3665*K3666-K3665*I3666)/I3668</f>
        <v>5.8723225233434879E-2</v>
      </c>
      <c r="N3671">
        <f t="shared" ref="N3671" si="3853">(I3664*K3666-I3666*K3664)/I3668</f>
        <v>-8.3924536285770943E-2</v>
      </c>
      <c r="O3671">
        <f t="shared" ref="O3671" si="3854">(I3664*K3665-I3665*K3664)/I3668</f>
        <v>3.010250326513738E-4</v>
      </c>
    </row>
    <row r="3672" spans="8:15" x14ac:dyDescent="0.35">
      <c r="H3672" s="4"/>
      <c r="I3672">
        <v>1.8811870800205702E-2</v>
      </c>
      <c r="J3672">
        <v>-1.1526585521765763E-2</v>
      </c>
      <c r="K3672">
        <v>-3.7590481385218048E-5</v>
      </c>
      <c r="L3672" s="5"/>
      <c r="M3672">
        <f t="shared" ref="M3672" si="3855">(I3665*J3666-I3666*J3665)/I3668</f>
        <v>1.8811870800205698E-2</v>
      </c>
      <c r="N3672">
        <f t="shared" ref="N3672" si="3856">(I3664*J3666-I3666*J3664)/I3668</f>
        <v>1.1526585521765761E-2</v>
      </c>
      <c r="O3672">
        <f t="shared" ref="O3672" si="3857">(I3664*J3665-I3665*J3664)/I3668</f>
        <v>-3.7590481385218048E-5</v>
      </c>
    </row>
    <row r="3673" spans="8:15" x14ac:dyDescent="0.35">
      <c r="H3673" s="4"/>
      <c r="L3673" s="5"/>
    </row>
    <row r="3674" spans="8:15" x14ac:dyDescent="0.35">
      <c r="H3674" s="4" t="s">
        <v>390</v>
      </c>
      <c r="I3674">
        <f t="shared" ref="I3674" si="3858">LN(ABS(2*I3660*I3661^3))-I3661*(I3662^2)+33.9206</f>
        <v>0</v>
      </c>
      <c r="L3674" s="5"/>
    </row>
    <row r="3675" spans="8:15" x14ac:dyDescent="0.35">
      <c r="H3675" s="4" t="s">
        <v>391</v>
      </c>
      <c r="I3675">
        <f t="shared" ref="I3675" si="3859">(I3660^2+I3661^2)/I3662+4*I3660*I3662-85/6</f>
        <v>0</v>
      </c>
      <c r="L3675" s="5"/>
    </row>
    <row r="3676" spans="8:15" x14ac:dyDescent="0.35">
      <c r="H3676" s="4" t="s">
        <v>392</v>
      </c>
      <c r="I3676">
        <f t="shared" ref="I3676" si="3860">I3660^2*I3661*I3662^3+4*I3660*I3662+3552</f>
        <v>0</v>
      </c>
      <c r="L3676" s="5"/>
    </row>
    <row r="3677" spans="8:15" x14ac:dyDescent="0.35">
      <c r="H3677" s="4"/>
      <c r="L3677" s="5"/>
    </row>
    <row r="3678" spans="8:15" x14ac:dyDescent="0.35">
      <c r="H3678" s="4"/>
      <c r="I3678">
        <f t="shared" ref="I3678:I3680" si="3861">I3660</f>
        <v>-6.0300955159643808</v>
      </c>
      <c r="J3678" t="s">
        <v>16</v>
      </c>
      <c r="K3678" cm="1">
        <f t="array" ref="K3678:K3680">MMULT(I3670:K3672,I3674:I3676)</f>
        <v>0</v>
      </c>
      <c r="L3678" s="5"/>
      <c r="M3678">
        <f t="shared" ref="M3678" si="3862">I3670*I3674+J3670*I3675+K3670*I3676</f>
        <v>0</v>
      </c>
    </row>
    <row r="3679" spans="8:15" x14ac:dyDescent="0.35">
      <c r="H3679" s="4"/>
      <c r="I3679">
        <f t="shared" si="3861"/>
        <v>7.8461575132286265</v>
      </c>
      <c r="J3679" t="s">
        <v>16</v>
      </c>
      <c r="K3679">
        <v>0</v>
      </c>
      <c r="L3679" s="5"/>
      <c r="M3679">
        <f t="shared" ref="M3679" si="3863">I3671*I3674+J3671*I3675+K3671* I3676</f>
        <v>0</v>
      </c>
    </row>
    <row r="3680" spans="8:15" x14ac:dyDescent="0.35">
      <c r="H3680" s="4"/>
      <c r="I3680">
        <f t="shared" si="3861"/>
        <v>-2.3298516839062571</v>
      </c>
      <c r="J3680" t="s">
        <v>16</v>
      </c>
      <c r="K3680">
        <v>0</v>
      </c>
      <c r="L3680" s="5"/>
      <c r="M3680">
        <f t="shared" ref="M3680" si="3864">I3672*I3674+J3672*I3675+K3672*I3676</f>
        <v>0</v>
      </c>
    </row>
    <row r="3681" spans="8:13" x14ac:dyDescent="0.35">
      <c r="H3681" s="4"/>
      <c r="L3681" s="5"/>
    </row>
    <row r="3682" spans="8:13" x14ac:dyDescent="0.35">
      <c r="H3682" s="4" t="s">
        <v>99</v>
      </c>
      <c r="I3682">
        <f t="shared" ref="I3682:I3684" si="3865">I3678-K3678</f>
        <v>-6.0300955159643808</v>
      </c>
      <c r="L3682" s="5"/>
    </row>
    <row r="3683" spans="8:13" x14ac:dyDescent="0.35">
      <c r="H3683" s="4" t="s">
        <v>100</v>
      </c>
      <c r="I3683">
        <f t="shared" si="3865"/>
        <v>7.8461575132286265</v>
      </c>
      <c r="L3683" s="5"/>
    </row>
    <row r="3684" spans="8:13" x14ac:dyDescent="0.35">
      <c r="H3684" s="4" t="s">
        <v>101</v>
      </c>
      <c r="I3684">
        <f t="shared" si="3865"/>
        <v>-2.3298516839062571</v>
      </c>
      <c r="L3684" s="5"/>
    </row>
    <row r="3685" spans="8:13" x14ac:dyDescent="0.35">
      <c r="H3685" s="4"/>
      <c r="L3685" s="5"/>
    </row>
    <row r="3686" spans="8:13" x14ac:dyDescent="0.35">
      <c r="H3686" s="4" t="s">
        <v>22</v>
      </c>
      <c r="I3686">
        <f t="shared" ref="I3686:I3688" si="3866">ABS(I3682-I3660)</f>
        <v>0</v>
      </c>
      <c r="L3686" s="5"/>
    </row>
    <row r="3687" spans="8:13" x14ac:dyDescent="0.35">
      <c r="H3687" s="4" t="s">
        <v>24</v>
      </c>
      <c r="I3687">
        <f t="shared" si="3866"/>
        <v>0</v>
      </c>
      <c r="L3687" s="5"/>
    </row>
    <row r="3688" spans="8:13" x14ac:dyDescent="0.35">
      <c r="H3688" s="7" t="s">
        <v>103</v>
      </c>
      <c r="I3688">
        <f t="shared" si="3866"/>
        <v>0</v>
      </c>
      <c r="J3688" s="8" t="s">
        <v>25</v>
      </c>
      <c r="K3688" s="8"/>
      <c r="L3688" s="9">
        <f t="shared" ref="L3688" si="3867">MAX(I3686:I3688)</f>
        <v>0</v>
      </c>
      <c r="M3688" t="str">
        <f t="shared" ref="M3688" si="3868">IF(L3688&gt;$G$6, "Continúa iterando","Listo. Aquí está la solución")</f>
        <v>Listo. Aquí está la solución</v>
      </c>
    </row>
    <row r="3690" spans="8:13" x14ac:dyDescent="0.35">
      <c r="H3690" s="1"/>
      <c r="I3690" s="2" t="s">
        <v>0</v>
      </c>
      <c r="J3690" s="2">
        <f t="shared" ref="J3690" si="3869">J3659+1</f>
        <v>120</v>
      </c>
      <c r="K3690" s="2"/>
      <c r="L3690" s="3"/>
    </row>
    <row r="3691" spans="8:13" x14ac:dyDescent="0.35">
      <c r="H3691" s="4" t="s">
        <v>1</v>
      </c>
      <c r="I3691">
        <f t="shared" ref="I3691:I3693" si="3870">I3682</f>
        <v>-6.0300955159643808</v>
      </c>
      <c r="L3691" s="5"/>
    </row>
    <row r="3692" spans="8:13" x14ac:dyDescent="0.35">
      <c r="H3692" s="4" t="s">
        <v>93</v>
      </c>
      <c r="I3692">
        <f t="shared" si="3870"/>
        <v>7.8461575132286265</v>
      </c>
      <c r="L3692" s="5"/>
    </row>
    <row r="3693" spans="8:13" x14ac:dyDescent="0.35">
      <c r="H3693" s="4" t="s">
        <v>2</v>
      </c>
      <c r="I3693">
        <f t="shared" si="3870"/>
        <v>-2.3298516839062571</v>
      </c>
      <c r="L3693" s="5"/>
    </row>
    <row r="3694" spans="8:13" x14ac:dyDescent="0.35">
      <c r="H3694" s="4"/>
      <c r="L3694" s="5"/>
    </row>
    <row r="3695" spans="8:13" x14ac:dyDescent="0.35">
      <c r="H3695" s="4"/>
      <c r="I3695">
        <f t="shared" ref="I3695" si="3871">1/I3691</f>
        <v>-0.16583485242523097</v>
      </c>
      <c r="J3695">
        <f t="shared" ref="J3695" si="3872">3/I3692-I3693^2</f>
        <v>-5.0458561065254317</v>
      </c>
      <c r="K3695">
        <f t="shared" ref="K3695" si="3873">-2*I3692*I3693</f>
        <v>36.56076658877889</v>
      </c>
      <c r="L3695" s="5"/>
    </row>
    <row r="3696" spans="8:13" x14ac:dyDescent="0.35">
      <c r="H3696" s="4" t="s">
        <v>26</v>
      </c>
      <c r="I3696">
        <f t="shared" ref="I3696" si="3874">(2*I3691/I3693)+4*I3693</f>
        <v>-4.1430295802738764</v>
      </c>
      <c r="J3696">
        <f t="shared" ref="J3696" si="3875">(2*I3692/I3693)</f>
        <v>-6.7353278901201685</v>
      </c>
      <c r="K3696">
        <f t="shared" ref="K3696" si="3876">-(I3692^2+I3691^2)/I3693^2+4*I3691</f>
        <v>-42.160262624325497</v>
      </c>
      <c r="L3696" s="5"/>
    </row>
    <row r="3697" spans="8:15" x14ac:dyDescent="0.35">
      <c r="H3697" s="4"/>
      <c r="I3697">
        <f t="shared" ref="I3697" si="3877">2*I3691*I3692*I3693^3+4*I3693</f>
        <v>1187.4101983644657</v>
      </c>
      <c r="J3697">
        <f t="shared" ref="J3697" si="3878">I3691^2*I3693^3</f>
        <v>-459.86801905066505</v>
      </c>
      <c r="K3697">
        <f t="shared" ref="K3697" si="3879">3*I3691^2*I3692*I3693^2+4*I3691</f>
        <v>4621.9224596655295</v>
      </c>
      <c r="L3697" s="5"/>
    </row>
    <row r="3698" spans="8:15" x14ac:dyDescent="0.35">
      <c r="H3698" s="4"/>
      <c r="L3698" s="5"/>
    </row>
    <row r="3699" spans="8:15" x14ac:dyDescent="0.35">
      <c r="H3699" s="4" t="s">
        <v>6</v>
      </c>
      <c r="I3699">
        <f t="shared" ref="I3699" si="3880">(I3695*J3696*K3697+I3696*J3697*K3695+J3695*K3696*I3697)-(I3697*J3696*K3695+J3697*K3696*I3695+K3697*I3696*J3695)</f>
        <v>526414.62070310838</v>
      </c>
      <c r="J3699" t="str">
        <f t="shared" ref="J3699" si="3881">IF(I3699&lt;&gt;0,"Continuar", "Agregar otros valores")</f>
        <v>Continuar</v>
      </c>
      <c r="L3699" s="5"/>
    </row>
    <row r="3700" spans="8:15" x14ac:dyDescent="0.35">
      <c r="H3700" s="4"/>
      <c r="L3700" s="5"/>
    </row>
    <row r="3701" spans="8:15" x14ac:dyDescent="0.35">
      <c r="H3701" s="4"/>
      <c r="I3701" cm="1">
        <f t="array" ref="I3701:K3703">MINVERSE(I3695:K3697)</f>
        <v>-9.5966786858593264E-2</v>
      </c>
      <c r="J3701">
        <v>1.2363692239668139E-2</v>
      </c>
      <c r="K3701">
        <v>8.7190467637886151E-4</v>
      </c>
      <c r="L3701" s="5"/>
      <c r="M3701">
        <f t="shared" ref="M3701" si="3882">(J3696*K3697-J3697*K3696)/I3699</f>
        <v>-9.596678685859325E-2</v>
      </c>
      <c r="N3701">
        <f t="shared" ref="N3701" si="3883">(J3695*K3697-J3697*K3695)/I3699</f>
        <v>-1.2363692239668137E-2</v>
      </c>
      <c r="O3701">
        <f t="shared" ref="O3701" si="3884">(J3695*K3696-J3696*K3695)/I3699</f>
        <v>8.7190467637886151E-4</v>
      </c>
    </row>
    <row r="3702" spans="8:15" x14ac:dyDescent="0.35">
      <c r="H3702" s="4" t="s">
        <v>9</v>
      </c>
      <c r="I3702">
        <v>-5.87232252334349E-2</v>
      </c>
      <c r="J3702">
        <v>-8.3924536285770956E-2</v>
      </c>
      <c r="K3702">
        <v>-3.0102503265137386E-4</v>
      </c>
      <c r="L3702" s="5"/>
      <c r="M3702">
        <f t="shared" ref="M3702" si="3885">(I3696*K3697-K3696*I3697)/I3699</f>
        <v>5.8723225233434879E-2</v>
      </c>
      <c r="N3702">
        <f t="shared" ref="N3702" si="3886">(I3695*K3697-I3697*K3695)/I3699</f>
        <v>-8.3924536285770943E-2</v>
      </c>
      <c r="O3702">
        <f t="shared" ref="O3702" si="3887">(I3695*K3696-I3696*K3695)/I3699</f>
        <v>3.010250326513738E-4</v>
      </c>
    </row>
    <row r="3703" spans="8:15" x14ac:dyDescent="0.35">
      <c r="H3703" s="4"/>
      <c r="I3703">
        <v>1.8811870800205702E-2</v>
      </c>
      <c r="J3703">
        <v>-1.1526585521765763E-2</v>
      </c>
      <c r="K3703">
        <v>-3.7590481385218048E-5</v>
      </c>
      <c r="L3703" s="5"/>
      <c r="M3703">
        <f t="shared" ref="M3703" si="3888">(I3696*J3697-I3697*J3696)/I3699</f>
        <v>1.8811870800205698E-2</v>
      </c>
      <c r="N3703">
        <f t="shared" ref="N3703" si="3889">(I3695*J3697-I3697*J3695)/I3699</f>
        <v>1.1526585521765761E-2</v>
      </c>
      <c r="O3703">
        <f t="shared" ref="O3703" si="3890">(I3695*J3696-I3696*J3695)/I3699</f>
        <v>-3.7590481385218048E-5</v>
      </c>
    </row>
    <row r="3704" spans="8:15" x14ac:dyDescent="0.35">
      <c r="H3704" s="4"/>
      <c r="L3704" s="5"/>
    </row>
    <row r="3705" spans="8:15" x14ac:dyDescent="0.35">
      <c r="H3705" s="4" t="s">
        <v>393</v>
      </c>
      <c r="I3705">
        <f t="shared" ref="I3705" si="3891">LN(ABS(2*I3691*I3692^3))-I3692*(I3693^2)+33.9206</f>
        <v>0</v>
      </c>
      <c r="L3705" s="5"/>
    </row>
    <row r="3706" spans="8:15" x14ac:dyDescent="0.35">
      <c r="H3706" s="4" t="s">
        <v>394</v>
      </c>
      <c r="I3706">
        <f t="shared" ref="I3706" si="3892">(I3691^2+I3692^2)/I3693+4*I3691*I3693-85/6</f>
        <v>0</v>
      </c>
      <c r="L3706" s="5"/>
    </row>
    <row r="3707" spans="8:15" x14ac:dyDescent="0.35">
      <c r="H3707" s="4" t="s">
        <v>395</v>
      </c>
      <c r="I3707">
        <f t="shared" ref="I3707" si="3893">I3691^2*I3692*I3693^3+4*I3691*I3693+3552</f>
        <v>0</v>
      </c>
      <c r="L3707" s="5"/>
    </row>
    <row r="3708" spans="8:15" x14ac:dyDescent="0.35">
      <c r="H3708" s="4"/>
      <c r="L3708" s="5"/>
    </row>
    <row r="3709" spans="8:15" x14ac:dyDescent="0.35">
      <c r="H3709" s="4"/>
      <c r="I3709">
        <f t="shared" ref="I3709:I3711" si="3894">I3691</f>
        <v>-6.0300955159643808</v>
      </c>
      <c r="J3709" t="s">
        <v>16</v>
      </c>
      <c r="K3709" cm="1">
        <f t="array" ref="K3709:K3711">MMULT(I3701:K3703,I3705:I3707)</f>
        <v>0</v>
      </c>
      <c r="L3709" s="5"/>
      <c r="M3709">
        <f t="shared" ref="M3709" si="3895">I3701*I3705+J3701*I3706+K3701*I3707</f>
        <v>0</v>
      </c>
    </row>
    <row r="3710" spans="8:15" x14ac:dyDescent="0.35">
      <c r="H3710" s="4"/>
      <c r="I3710">
        <f t="shared" si="3894"/>
        <v>7.8461575132286265</v>
      </c>
      <c r="J3710" t="s">
        <v>16</v>
      </c>
      <c r="K3710">
        <v>0</v>
      </c>
      <c r="L3710" s="5"/>
      <c r="M3710">
        <f t="shared" ref="M3710" si="3896">I3702*I3705+J3702*I3706+K3702* I3707</f>
        <v>0</v>
      </c>
    </row>
    <row r="3711" spans="8:15" x14ac:dyDescent="0.35">
      <c r="H3711" s="4"/>
      <c r="I3711">
        <f t="shared" si="3894"/>
        <v>-2.3298516839062571</v>
      </c>
      <c r="J3711" t="s">
        <v>16</v>
      </c>
      <c r="K3711">
        <v>0</v>
      </c>
      <c r="L3711" s="5"/>
      <c r="M3711">
        <f t="shared" ref="M3711" si="3897">I3703*I3705+J3703*I3706+K3703*I3707</f>
        <v>0</v>
      </c>
    </row>
    <row r="3712" spans="8:15" x14ac:dyDescent="0.35">
      <c r="H3712" s="4"/>
      <c r="L3712" s="5"/>
    </row>
    <row r="3713" spans="8:13" x14ac:dyDescent="0.35">
      <c r="H3713" s="4" t="s">
        <v>99</v>
      </c>
      <c r="I3713">
        <f t="shared" ref="I3713:I3715" si="3898">I3709-K3709</f>
        <v>-6.0300955159643808</v>
      </c>
      <c r="L3713" s="5"/>
    </row>
    <row r="3714" spans="8:13" x14ac:dyDescent="0.35">
      <c r="H3714" s="4" t="s">
        <v>100</v>
      </c>
      <c r="I3714">
        <f t="shared" si="3898"/>
        <v>7.8461575132286265</v>
      </c>
      <c r="L3714" s="5"/>
    </row>
    <row r="3715" spans="8:13" x14ac:dyDescent="0.35">
      <c r="H3715" s="4" t="s">
        <v>101</v>
      </c>
      <c r="I3715">
        <f t="shared" si="3898"/>
        <v>-2.3298516839062571</v>
      </c>
      <c r="L3715" s="5"/>
    </row>
    <row r="3716" spans="8:13" x14ac:dyDescent="0.35">
      <c r="H3716" s="4"/>
      <c r="L3716" s="5"/>
    </row>
    <row r="3717" spans="8:13" x14ac:dyDescent="0.35">
      <c r="H3717" s="4" t="s">
        <v>22</v>
      </c>
      <c r="I3717">
        <f t="shared" ref="I3717:I3719" si="3899">ABS(I3713-I3691)</f>
        <v>0</v>
      </c>
      <c r="L3717" s="5"/>
    </row>
    <row r="3718" spans="8:13" x14ac:dyDescent="0.35">
      <c r="H3718" s="4" t="s">
        <v>24</v>
      </c>
      <c r="I3718">
        <f t="shared" si="3899"/>
        <v>0</v>
      </c>
      <c r="L3718" s="5"/>
    </row>
    <row r="3719" spans="8:13" x14ac:dyDescent="0.35">
      <c r="H3719" s="7" t="s">
        <v>103</v>
      </c>
      <c r="I3719">
        <f t="shared" si="3899"/>
        <v>0</v>
      </c>
      <c r="J3719" s="8" t="s">
        <v>25</v>
      </c>
      <c r="K3719" s="8"/>
      <c r="L3719" s="9">
        <f t="shared" ref="L3719" si="3900">MAX(I3717:I3719)</f>
        <v>0</v>
      </c>
      <c r="M3719" t="str">
        <f t="shared" ref="M3719" si="3901">IF(L3719&gt;$G$6, "Continúa iterando","Listo. Aquí está la solución")</f>
        <v>Listo. Aquí está la solución</v>
      </c>
    </row>
    <row r="3721" spans="8:13" x14ac:dyDescent="0.35">
      <c r="H3721" s="1"/>
      <c r="I3721" s="2" t="s">
        <v>0</v>
      </c>
      <c r="J3721" s="2">
        <f t="shared" ref="J3721" si="3902">J3690+1</f>
        <v>121</v>
      </c>
      <c r="K3721" s="2"/>
      <c r="L3721" s="3"/>
    </row>
    <row r="3722" spans="8:13" x14ac:dyDescent="0.35">
      <c r="H3722" s="4" t="s">
        <v>1</v>
      </c>
      <c r="I3722">
        <f t="shared" ref="I3722:I3724" si="3903">I3713</f>
        <v>-6.0300955159643808</v>
      </c>
      <c r="L3722" s="5"/>
    </row>
    <row r="3723" spans="8:13" x14ac:dyDescent="0.35">
      <c r="H3723" s="4" t="s">
        <v>93</v>
      </c>
      <c r="I3723">
        <f t="shared" si="3903"/>
        <v>7.8461575132286265</v>
      </c>
      <c r="L3723" s="5"/>
    </row>
    <row r="3724" spans="8:13" x14ac:dyDescent="0.35">
      <c r="H3724" s="4" t="s">
        <v>2</v>
      </c>
      <c r="I3724">
        <f t="shared" si="3903"/>
        <v>-2.3298516839062571</v>
      </c>
      <c r="L3724" s="5"/>
    </row>
    <row r="3725" spans="8:13" x14ac:dyDescent="0.35">
      <c r="H3725" s="4"/>
      <c r="L3725" s="5"/>
    </row>
    <row r="3726" spans="8:13" x14ac:dyDescent="0.35">
      <c r="H3726" s="4"/>
      <c r="I3726">
        <f t="shared" ref="I3726" si="3904">1/I3722</f>
        <v>-0.16583485242523097</v>
      </c>
      <c r="J3726">
        <f t="shared" ref="J3726" si="3905">3/I3723-I3724^2</f>
        <v>-5.0458561065254317</v>
      </c>
      <c r="K3726">
        <f t="shared" ref="K3726" si="3906">-2*I3723*I3724</f>
        <v>36.56076658877889</v>
      </c>
      <c r="L3726" s="5"/>
    </row>
    <row r="3727" spans="8:13" x14ac:dyDescent="0.35">
      <c r="H3727" s="4" t="s">
        <v>26</v>
      </c>
      <c r="I3727">
        <f t="shared" ref="I3727" si="3907">(2*I3722/I3724)+4*I3724</f>
        <v>-4.1430295802738764</v>
      </c>
      <c r="J3727">
        <f t="shared" ref="J3727" si="3908">(2*I3723/I3724)</f>
        <v>-6.7353278901201685</v>
      </c>
      <c r="K3727">
        <f t="shared" ref="K3727" si="3909">-(I3723^2+I3722^2)/I3724^2+4*I3722</f>
        <v>-42.160262624325497</v>
      </c>
      <c r="L3727" s="5"/>
    </row>
    <row r="3728" spans="8:13" x14ac:dyDescent="0.35">
      <c r="H3728" s="4"/>
      <c r="I3728">
        <f t="shared" ref="I3728" si="3910">2*I3722*I3723*I3724^3+4*I3724</f>
        <v>1187.4101983644657</v>
      </c>
      <c r="J3728">
        <f t="shared" ref="J3728" si="3911">I3722^2*I3724^3</f>
        <v>-459.86801905066505</v>
      </c>
      <c r="K3728">
        <f t="shared" ref="K3728" si="3912">3*I3722^2*I3723*I3724^2+4*I3722</f>
        <v>4621.9224596655295</v>
      </c>
      <c r="L3728" s="5"/>
    </row>
    <row r="3729" spans="8:15" x14ac:dyDescent="0.35">
      <c r="H3729" s="4"/>
      <c r="L3729" s="5"/>
    </row>
    <row r="3730" spans="8:15" x14ac:dyDescent="0.35">
      <c r="H3730" s="4" t="s">
        <v>6</v>
      </c>
      <c r="I3730">
        <f t="shared" ref="I3730" si="3913">(I3726*J3727*K3728+I3727*J3728*K3726+J3726*K3727*I3728)-(I3728*J3727*K3726+J3728*K3727*I3726+K3728*I3727*J3726)</f>
        <v>526414.62070310838</v>
      </c>
      <c r="J3730" t="str">
        <f t="shared" ref="J3730" si="3914">IF(I3730&lt;&gt;0,"Continuar", "Agregar otros valores")</f>
        <v>Continuar</v>
      </c>
      <c r="L3730" s="5"/>
    </row>
    <row r="3731" spans="8:15" x14ac:dyDescent="0.35">
      <c r="H3731" s="4"/>
      <c r="L3731" s="5"/>
    </row>
    <row r="3732" spans="8:15" x14ac:dyDescent="0.35">
      <c r="H3732" s="4"/>
      <c r="I3732" cm="1">
        <f t="array" ref="I3732:K3734">MINVERSE(I3726:K3728)</f>
        <v>-9.5966786858593264E-2</v>
      </c>
      <c r="J3732">
        <v>1.2363692239668139E-2</v>
      </c>
      <c r="K3732">
        <v>8.7190467637886151E-4</v>
      </c>
      <c r="L3732" s="5"/>
      <c r="M3732">
        <f t="shared" ref="M3732" si="3915">(J3727*K3728-J3728*K3727)/I3730</f>
        <v>-9.596678685859325E-2</v>
      </c>
      <c r="N3732">
        <f t="shared" ref="N3732" si="3916">(J3726*K3728-J3728*K3726)/I3730</f>
        <v>-1.2363692239668137E-2</v>
      </c>
      <c r="O3732">
        <f t="shared" ref="O3732" si="3917">(J3726*K3727-J3727*K3726)/I3730</f>
        <v>8.7190467637886151E-4</v>
      </c>
    </row>
    <row r="3733" spans="8:15" x14ac:dyDescent="0.35">
      <c r="H3733" s="4" t="s">
        <v>9</v>
      </c>
      <c r="I3733">
        <v>-5.87232252334349E-2</v>
      </c>
      <c r="J3733">
        <v>-8.3924536285770956E-2</v>
      </c>
      <c r="K3733">
        <v>-3.0102503265137386E-4</v>
      </c>
      <c r="L3733" s="5"/>
      <c r="M3733">
        <f t="shared" ref="M3733" si="3918">(I3727*K3728-K3727*I3728)/I3730</f>
        <v>5.8723225233434879E-2</v>
      </c>
      <c r="N3733">
        <f t="shared" ref="N3733" si="3919">(I3726*K3728-I3728*K3726)/I3730</f>
        <v>-8.3924536285770943E-2</v>
      </c>
      <c r="O3733">
        <f t="shared" ref="O3733" si="3920">(I3726*K3727-I3727*K3726)/I3730</f>
        <v>3.010250326513738E-4</v>
      </c>
    </row>
    <row r="3734" spans="8:15" x14ac:dyDescent="0.35">
      <c r="H3734" s="4"/>
      <c r="I3734">
        <v>1.8811870800205702E-2</v>
      </c>
      <c r="J3734">
        <v>-1.1526585521765763E-2</v>
      </c>
      <c r="K3734">
        <v>-3.7590481385218048E-5</v>
      </c>
      <c r="L3734" s="5"/>
      <c r="M3734">
        <f t="shared" ref="M3734" si="3921">(I3727*J3728-I3728*J3727)/I3730</f>
        <v>1.8811870800205698E-2</v>
      </c>
      <c r="N3734">
        <f t="shared" ref="N3734" si="3922">(I3726*J3728-I3728*J3726)/I3730</f>
        <v>1.1526585521765761E-2</v>
      </c>
      <c r="O3734">
        <f t="shared" ref="O3734" si="3923">(I3726*J3727-I3727*J3726)/I3730</f>
        <v>-3.7590481385218048E-5</v>
      </c>
    </row>
    <row r="3735" spans="8:15" x14ac:dyDescent="0.35">
      <c r="H3735" s="4"/>
      <c r="L3735" s="5"/>
    </row>
    <row r="3736" spans="8:15" x14ac:dyDescent="0.35">
      <c r="H3736" s="4" t="s">
        <v>396</v>
      </c>
      <c r="I3736">
        <f t="shared" ref="I3736" si="3924">LN(ABS(2*I3722*I3723^3))-I3723*(I3724^2)+33.9206</f>
        <v>0</v>
      </c>
      <c r="L3736" s="5"/>
    </row>
    <row r="3737" spans="8:15" x14ac:dyDescent="0.35">
      <c r="H3737" s="4" t="s">
        <v>397</v>
      </c>
      <c r="I3737">
        <f t="shared" ref="I3737" si="3925">(I3722^2+I3723^2)/I3724+4*I3722*I3724-85/6</f>
        <v>0</v>
      </c>
      <c r="L3737" s="5"/>
    </row>
    <row r="3738" spans="8:15" x14ac:dyDescent="0.35">
      <c r="H3738" s="4" t="s">
        <v>398</v>
      </c>
      <c r="I3738">
        <f t="shared" ref="I3738" si="3926">I3722^2*I3723*I3724^3+4*I3722*I3724+3552</f>
        <v>0</v>
      </c>
      <c r="L3738" s="5"/>
    </row>
    <row r="3739" spans="8:15" x14ac:dyDescent="0.35">
      <c r="H3739" s="4"/>
      <c r="L3739" s="5"/>
    </row>
    <row r="3740" spans="8:15" x14ac:dyDescent="0.35">
      <c r="H3740" s="4"/>
      <c r="I3740">
        <f t="shared" ref="I3740:I3742" si="3927">I3722</f>
        <v>-6.0300955159643808</v>
      </c>
      <c r="J3740" t="s">
        <v>16</v>
      </c>
      <c r="K3740" cm="1">
        <f t="array" ref="K3740:K3742">MMULT(I3732:K3734,I3736:I3738)</f>
        <v>0</v>
      </c>
      <c r="L3740" s="5"/>
      <c r="M3740">
        <f t="shared" ref="M3740" si="3928">I3732*I3736+J3732*I3737+K3732*I3738</f>
        <v>0</v>
      </c>
    </row>
    <row r="3741" spans="8:15" x14ac:dyDescent="0.35">
      <c r="H3741" s="4"/>
      <c r="I3741">
        <f t="shared" si="3927"/>
        <v>7.8461575132286265</v>
      </c>
      <c r="J3741" t="s">
        <v>16</v>
      </c>
      <c r="K3741">
        <v>0</v>
      </c>
      <c r="L3741" s="5"/>
      <c r="M3741">
        <f t="shared" ref="M3741" si="3929">I3733*I3736+J3733*I3737+K3733* I3738</f>
        <v>0</v>
      </c>
    </row>
    <row r="3742" spans="8:15" x14ac:dyDescent="0.35">
      <c r="H3742" s="4"/>
      <c r="I3742">
        <f t="shared" si="3927"/>
        <v>-2.3298516839062571</v>
      </c>
      <c r="J3742" t="s">
        <v>16</v>
      </c>
      <c r="K3742">
        <v>0</v>
      </c>
      <c r="L3742" s="5"/>
      <c r="M3742">
        <f t="shared" ref="M3742" si="3930">I3734*I3736+J3734*I3737+K3734*I3738</f>
        <v>0</v>
      </c>
    </row>
    <row r="3743" spans="8:15" x14ac:dyDescent="0.35">
      <c r="H3743" s="4"/>
      <c r="L3743" s="5"/>
    </row>
    <row r="3744" spans="8:15" x14ac:dyDescent="0.35">
      <c r="H3744" s="4" t="s">
        <v>99</v>
      </c>
      <c r="I3744">
        <f t="shared" ref="I3744:I3746" si="3931">I3740-K3740</f>
        <v>-6.0300955159643808</v>
      </c>
      <c r="L3744" s="5"/>
    </row>
    <row r="3745" spans="8:13" x14ac:dyDescent="0.35">
      <c r="H3745" s="4" t="s">
        <v>100</v>
      </c>
      <c r="I3745">
        <f t="shared" si="3931"/>
        <v>7.8461575132286265</v>
      </c>
      <c r="L3745" s="5"/>
    </row>
    <row r="3746" spans="8:13" x14ac:dyDescent="0.35">
      <c r="H3746" s="4" t="s">
        <v>101</v>
      </c>
      <c r="I3746">
        <f t="shared" si="3931"/>
        <v>-2.3298516839062571</v>
      </c>
      <c r="L3746" s="5"/>
    </row>
    <row r="3747" spans="8:13" x14ac:dyDescent="0.35">
      <c r="H3747" s="4"/>
      <c r="L3747" s="5"/>
    </row>
    <row r="3748" spans="8:13" x14ac:dyDescent="0.35">
      <c r="H3748" s="4" t="s">
        <v>22</v>
      </c>
      <c r="I3748">
        <f t="shared" ref="I3748:I3750" si="3932">ABS(I3744-I3722)</f>
        <v>0</v>
      </c>
      <c r="L3748" s="5"/>
    </row>
    <row r="3749" spans="8:13" x14ac:dyDescent="0.35">
      <c r="H3749" s="4" t="s">
        <v>24</v>
      </c>
      <c r="I3749">
        <f t="shared" si="3932"/>
        <v>0</v>
      </c>
      <c r="L3749" s="5"/>
    </row>
    <row r="3750" spans="8:13" x14ac:dyDescent="0.35">
      <c r="H3750" s="7" t="s">
        <v>103</v>
      </c>
      <c r="I3750">
        <f t="shared" si="3932"/>
        <v>0</v>
      </c>
      <c r="J3750" s="8" t="s">
        <v>25</v>
      </c>
      <c r="K3750" s="8"/>
      <c r="L3750" s="9">
        <f t="shared" ref="L3750" si="3933">MAX(I3748:I3750)</f>
        <v>0</v>
      </c>
      <c r="M3750" t="str">
        <f t="shared" ref="M3750" si="3934">IF(L3750&gt;$G$6, "Continúa iterando","Listo. Aquí está la solución")</f>
        <v>Listo. Aquí está la solución</v>
      </c>
    </row>
    <row r="3752" spans="8:13" x14ac:dyDescent="0.35">
      <c r="H3752" s="1"/>
      <c r="I3752" s="2" t="s">
        <v>0</v>
      </c>
      <c r="J3752" s="2">
        <f t="shared" ref="J3752" si="3935">J3721+1</f>
        <v>122</v>
      </c>
      <c r="K3752" s="2"/>
      <c r="L3752" s="3"/>
    </row>
    <row r="3753" spans="8:13" x14ac:dyDescent="0.35">
      <c r="H3753" s="4" t="s">
        <v>1</v>
      </c>
      <c r="I3753">
        <f t="shared" ref="I3753:I3755" si="3936">I3744</f>
        <v>-6.0300955159643808</v>
      </c>
      <c r="L3753" s="5"/>
    </row>
    <row r="3754" spans="8:13" x14ac:dyDescent="0.35">
      <c r="H3754" s="4" t="s">
        <v>93</v>
      </c>
      <c r="I3754">
        <f t="shared" si="3936"/>
        <v>7.8461575132286265</v>
      </c>
      <c r="L3754" s="5"/>
    </row>
    <row r="3755" spans="8:13" x14ac:dyDescent="0.35">
      <c r="H3755" s="4" t="s">
        <v>2</v>
      </c>
      <c r="I3755">
        <f t="shared" si="3936"/>
        <v>-2.3298516839062571</v>
      </c>
      <c r="L3755" s="5"/>
    </row>
    <row r="3756" spans="8:13" x14ac:dyDescent="0.35">
      <c r="H3756" s="4"/>
      <c r="L3756" s="5"/>
    </row>
    <row r="3757" spans="8:13" x14ac:dyDescent="0.35">
      <c r="H3757" s="4"/>
      <c r="I3757">
        <f t="shared" ref="I3757" si="3937">1/I3753</f>
        <v>-0.16583485242523097</v>
      </c>
      <c r="J3757">
        <f t="shared" ref="J3757" si="3938">3/I3754-I3755^2</f>
        <v>-5.0458561065254317</v>
      </c>
      <c r="K3757">
        <f t="shared" ref="K3757" si="3939">-2*I3754*I3755</f>
        <v>36.56076658877889</v>
      </c>
      <c r="L3757" s="5"/>
    </row>
    <row r="3758" spans="8:13" x14ac:dyDescent="0.35">
      <c r="H3758" s="4" t="s">
        <v>26</v>
      </c>
      <c r="I3758">
        <f t="shared" ref="I3758" si="3940">(2*I3753/I3755)+4*I3755</f>
        <v>-4.1430295802738764</v>
      </c>
      <c r="J3758">
        <f t="shared" ref="J3758" si="3941">(2*I3754/I3755)</f>
        <v>-6.7353278901201685</v>
      </c>
      <c r="K3758">
        <f t="shared" ref="K3758" si="3942">-(I3754^2+I3753^2)/I3755^2+4*I3753</f>
        <v>-42.160262624325497</v>
      </c>
      <c r="L3758" s="5"/>
    </row>
    <row r="3759" spans="8:13" x14ac:dyDescent="0.35">
      <c r="H3759" s="4"/>
      <c r="I3759">
        <f t="shared" ref="I3759" si="3943">2*I3753*I3754*I3755^3+4*I3755</f>
        <v>1187.4101983644657</v>
      </c>
      <c r="J3759">
        <f t="shared" ref="J3759" si="3944">I3753^2*I3755^3</f>
        <v>-459.86801905066505</v>
      </c>
      <c r="K3759">
        <f t="shared" ref="K3759" si="3945">3*I3753^2*I3754*I3755^2+4*I3753</f>
        <v>4621.9224596655295</v>
      </c>
      <c r="L3759" s="5"/>
    </row>
    <row r="3760" spans="8:13" x14ac:dyDescent="0.35">
      <c r="H3760" s="4"/>
      <c r="L3760" s="5"/>
    </row>
    <row r="3761" spans="8:15" x14ac:dyDescent="0.35">
      <c r="H3761" s="4" t="s">
        <v>6</v>
      </c>
      <c r="I3761">
        <f t="shared" ref="I3761" si="3946">(I3757*J3758*K3759+I3758*J3759*K3757+J3757*K3758*I3759)-(I3759*J3758*K3757+J3759*K3758*I3757+K3759*I3758*J3757)</f>
        <v>526414.62070310838</v>
      </c>
      <c r="J3761" t="str">
        <f t="shared" ref="J3761" si="3947">IF(I3761&lt;&gt;0,"Continuar", "Agregar otros valores")</f>
        <v>Continuar</v>
      </c>
      <c r="L3761" s="5"/>
    </row>
    <row r="3762" spans="8:15" x14ac:dyDescent="0.35">
      <c r="H3762" s="4"/>
      <c r="L3762" s="5"/>
    </row>
    <row r="3763" spans="8:15" x14ac:dyDescent="0.35">
      <c r="H3763" s="4"/>
      <c r="I3763" cm="1">
        <f t="array" ref="I3763:K3765">MINVERSE(I3757:K3759)</f>
        <v>-9.5966786858593264E-2</v>
      </c>
      <c r="J3763">
        <v>1.2363692239668139E-2</v>
      </c>
      <c r="K3763">
        <v>8.7190467637886151E-4</v>
      </c>
      <c r="L3763" s="5"/>
      <c r="M3763">
        <f t="shared" ref="M3763" si="3948">(J3758*K3759-J3759*K3758)/I3761</f>
        <v>-9.596678685859325E-2</v>
      </c>
      <c r="N3763">
        <f t="shared" ref="N3763" si="3949">(J3757*K3759-J3759*K3757)/I3761</f>
        <v>-1.2363692239668137E-2</v>
      </c>
      <c r="O3763">
        <f t="shared" ref="O3763" si="3950">(J3757*K3758-J3758*K3757)/I3761</f>
        <v>8.7190467637886151E-4</v>
      </c>
    </row>
    <row r="3764" spans="8:15" x14ac:dyDescent="0.35">
      <c r="H3764" s="4" t="s">
        <v>9</v>
      </c>
      <c r="I3764">
        <v>-5.87232252334349E-2</v>
      </c>
      <c r="J3764">
        <v>-8.3924536285770956E-2</v>
      </c>
      <c r="K3764">
        <v>-3.0102503265137386E-4</v>
      </c>
      <c r="L3764" s="5"/>
      <c r="M3764">
        <f t="shared" ref="M3764" si="3951">(I3758*K3759-K3758*I3759)/I3761</f>
        <v>5.8723225233434879E-2</v>
      </c>
      <c r="N3764">
        <f t="shared" ref="N3764" si="3952">(I3757*K3759-I3759*K3757)/I3761</f>
        <v>-8.3924536285770943E-2</v>
      </c>
      <c r="O3764">
        <f t="shared" ref="O3764" si="3953">(I3757*K3758-I3758*K3757)/I3761</f>
        <v>3.010250326513738E-4</v>
      </c>
    </row>
    <row r="3765" spans="8:15" x14ac:dyDescent="0.35">
      <c r="H3765" s="4"/>
      <c r="I3765">
        <v>1.8811870800205702E-2</v>
      </c>
      <c r="J3765">
        <v>-1.1526585521765763E-2</v>
      </c>
      <c r="K3765">
        <v>-3.7590481385218048E-5</v>
      </c>
      <c r="L3765" s="5"/>
      <c r="M3765">
        <f t="shared" ref="M3765" si="3954">(I3758*J3759-I3759*J3758)/I3761</f>
        <v>1.8811870800205698E-2</v>
      </c>
      <c r="N3765">
        <f t="shared" ref="N3765" si="3955">(I3757*J3759-I3759*J3757)/I3761</f>
        <v>1.1526585521765761E-2</v>
      </c>
      <c r="O3765">
        <f t="shared" ref="O3765" si="3956">(I3757*J3758-I3758*J3757)/I3761</f>
        <v>-3.7590481385218048E-5</v>
      </c>
    </row>
    <row r="3766" spans="8:15" x14ac:dyDescent="0.35">
      <c r="H3766" s="4"/>
      <c r="L3766" s="5"/>
    </row>
    <row r="3767" spans="8:15" x14ac:dyDescent="0.35">
      <c r="H3767" s="4" t="s">
        <v>399</v>
      </c>
      <c r="I3767">
        <f t="shared" ref="I3767" si="3957">LN(ABS(2*I3753*I3754^3))-I3754*(I3755^2)+33.9206</f>
        <v>0</v>
      </c>
      <c r="L3767" s="5"/>
    </row>
    <row r="3768" spans="8:15" x14ac:dyDescent="0.35">
      <c r="H3768" s="4" t="s">
        <v>400</v>
      </c>
      <c r="I3768">
        <f t="shared" ref="I3768" si="3958">(I3753^2+I3754^2)/I3755+4*I3753*I3755-85/6</f>
        <v>0</v>
      </c>
      <c r="L3768" s="5"/>
    </row>
    <row r="3769" spans="8:15" x14ac:dyDescent="0.35">
      <c r="H3769" s="4" t="s">
        <v>401</v>
      </c>
      <c r="I3769">
        <f t="shared" ref="I3769" si="3959">I3753^2*I3754*I3755^3+4*I3753*I3755+3552</f>
        <v>0</v>
      </c>
      <c r="L3769" s="5"/>
    </row>
    <row r="3770" spans="8:15" x14ac:dyDescent="0.35">
      <c r="H3770" s="4"/>
      <c r="L3770" s="5"/>
    </row>
    <row r="3771" spans="8:15" x14ac:dyDescent="0.35">
      <c r="H3771" s="4"/>
      <c r="I3771">
        <f t="shared" ref="I3771:I3773" si="3960">I3753</f>
        <v>-6.0300955159643808</v>
      </c>
      <c r="J3771" t="s">
        <v>16</v>
      </c>
      <c r="K3771" cm="1">
        <f t="array" ref="K3771:K3773">MMULT(I3763:K3765,I3767:I3769)</f>
        <v>0</v>
      </c>
      <c r="L3771" s="5"/>
      <c r="M3771">
        <f t="shared" ref="M3771" si="3961">I3763*I3767+J3763*I3768+K3763*I3769</f>
        <v>0</v>
      </c>
    </row>
    <row r="3772" spans="8:15" x14ac:dyDescent="0.35">
      <c r="H3772" s="4"/>
      <c r="I3772">
        <f t="shared" si="3960"/>
        <v>7.8461575132286265</v>
      </c>
      <c r="J3772" t="s">
        <v>16</v>
      </c>
      <c r="K3772">
        <v>0</v>
      </c>
      <c r="L3772" s="5"/>
      <c r="M3772">
        <f t="shared" ref="M3772" si="3962">I3764*I3767+J3764*I3768+K3764* I3769</f>
        <v>0</v>
      </c>
    </row>
    <row r="3773" spans="8:15" x14ac:dyDescent="0.35">
      <c r="H3773" s="4"/>
      <c r="I3773">
        <f t="shared" si="3960"/>
        <v>-2.3298516839062571</v>
      </c>
      <c r="J3773" t="s">
        <v>16</v>
      </c>
      <c r="K3773">
        <v>0</v>
      </c>
      <c r="L3773" s="5"/>
      <c r="M3773">
        <f t="shared" ref="M3773" si="3963">I3765*I3767+J3765*I3768+K3765*I3769</f>
        <v>0</v>
      </c>
    </row>
    <row r="3774" spans="8:15" x14ac:dyDescent="0.35">
      <c r="H3774" s="4"/>
      <c r="L3774" s="5"/>
    </row>
    <row r="3775" spans="8:15" x14ac:dyDescent="0.35">
      <c r="H3775" s="4" t="s">
        <v>99</v>
      </c>
      <c r="I3775">
        <f t="shared" ref="I3775:I3777" si="3964">I3771-K3771</f>
        <v>-6.0300955159643808</v>
      </c>
      <c r="L3775" s="5"/>
    </row>
    <row r="3776" spans="8:15" x14ac:dyDescent="0.35">
      <c r="H3776" s="4" t="s">
        <v>100</v>
      </c>
      <c r="I3776">
        <f t="shared" si="3964"/>
        <v>7.8461575132286265</v>
      </c>
      <c r="L3776" s="5"/>
    </row>
    <row r="3777" spans="8:13" x14ac:dyDescent="0.35">
      <c r="H3777" s="4" t="s">
        <v>101</v>
      </c>
      <c r="I3777">
        <f t="shared" si="3964"/>
        <v>-2.3298516839062571</v>
      </c>
      <c r="L3777" s="5"/>
    </row>
    <row r="3778" spans="8:13" x14ac:dyDescent="0.35">
      <c r="H3778" s="4"/>
      <c r="L3778" s="5"/>
    </row>
    <row r="3779" spans="8:13" x14ac:dyDescent="0.35">
      <c r="H3779" s="4" t="s">
        <v>22</v>
      </c>
      <c r="I3779">
        <f t="shared" ref="I3779:I3781" si="3965">ABS(I3775-I3753)</f>
        <v>0</v>
      </c>
      <c r="L3779" s="5"/>
    </row>
    <row r="3780" spans="8:13" x14ac:dyDescent="0.35">
      <c r="H3780" s="4" t="s">
        <v>24</v>
      </c>
      <c r="I3780">
        <f t="shared" si="3965"/>
        <v>0</v>
      </c>
      <c r="L3780" s="5"/>
    </row>
    <row r="3781" spans="8:13" x14ac:dyDescent="0.35">
      <c r="H3781" s="7" t="s">
        <v>103</v>
      </c>
      <c r="I3781">
        <f t="shared" si="3965"/>
        <v>0</v>
      </c>
      <c r="J3781" s="8" t="s">
        <v>25</v>
      </c>
      <c r="K3781" s="8"/>
      <c r="L3781" s="9">
        <f t="shared" ref="L3781" si="3966">MAX(I3779:I3781)</f>
        <v>0</v>
      </c>
      <c r="M3781" t="str">
        <f t="shared" ref="M3781" si="3967">IF(L3781&gt;$G$6, "Continúa iterando","Listo. Aquí está la solución")</f>
        <v>Listo. Aquí está la solución</v>
      </c>
    </row>
    <row r="3783" spans="8:13" x14ac:dyDescent="0.35">
      <c r="H3783" s="1"/>
      <c r="I3783" s="2" t="s">
        <v>0</v>
      </c>
      <c r="J3783" s="2">
        <f t="shared" ref="J3783" si="3968">J3752+1</f>
        <v>123</v>
      </c>
      <c r="K3783" s="2"/>
      <c r="L3783" s="3"/>
    </row>
    <row r="3784" spans="8:13" x14ac:dyDescent="0.35">
      <c r="H3784" s="4" t="s">
        <v>1</v>
      </c>
      <c r="I3784">
        <f t="shared" ref="I3784:I3786" si="3969">I3775</f>
        <v>-6.0300955159643808</v>
      </c>
      <c r="L3784" s="5"/>
    </row>
    <row r="3785" spans="8:13" x14ac:dyDescent="0.35">
      <c r="H3785" s="4" t="s">
        <v>93</v>
      </c>
      <c r="I3785">
        <f t="shared" si="3969"/>
        <v>7.8461575132286265</v>
      </c>
      <c r="L3785" s="5"/>
    </row>
    <row r="3786" spans="8:13" x14ac:dyDescent="0.35">
      <c r="H3786" s="4" t="s">
        <v>2</v>
      </c>
      <c r="I3786">
        <f t="shared" si="3969"/>
        <v>-2.3298516839062571</v>
      </c>
      <c r="L3786" s="5"/>
    </row>
    <row r="3787" spans="8:13" x14ac:dyDescent="0.35">
      <c r="H3787" s="4"/>
      <c r="L3787" s="5"/>
    </row>
    <row r="3788" spans="8:13" x14ac:dyDescent="0.35">
      <c r="H3788" s="4"/>
      <c r="I3788">
        <f t="shared" ref="I3788" si="3970">1/I3784</f>
        <v>-0.16583485242523097</v>
      </c>
      <c r="J3788">
        <f t="shared" ref="J3788" si="3971">3/I3785-I3786^2</f>
        <v>-5.0458561065254317</v>
      </c>
      <c r="K3788">
        <f t="shared" ref="K3788" si="3972">-2*I3785*I3786</f>
        <v>36.56076658877889</v>
      </c>
      <c r="L3788" s="5"/>
    </row>
    <row r="3789" spans="8:13" x14ac:dyDescent="0.35">
      <c r="H3789" s="4" t="s">
        <v>26</v>
      </c>
      <c r="I3789">
        <f t="shared" ref="I3789" si="3973">(2*I3784/I3786)+4*I3786</f>
        <v>-4.1430295802738764</v>
      </c>
      <c r="J3789">
        <f t="shared" ref="J3789" si="3974">(2*I3785/I3786)</f>
        <v>-6.7353278901201685</v>
      </c>
      <c r="K3789">
        <f t="shared" ref="K3789" si="3975">-(I3785^2+I3784^2)/I3786^2+4*I3784</f>
        <v>-42.160262624325497</v>
      </c>
      <c r="L3789" s="5"/>
    </row>
    <row r="3790" spans="8:13" x14ac:dyDescent="0.35">
      <c r="H3790" s="4"/>
      <c r="I3790">
        <f t="shared" ref="I3790" si="3976">2*I3784*I3785*I3786^3+4*I3786</f>
        <v>1187.4101983644657</v>
      </c>
      <c r="J3790">
        <f t="shared" ref="J3790" si="3977">I3784^2*I3786^3</f>
        <v>-459.86801905066505</v>
      </c>
      <c r="K3790">
        <f t="shared" ref="K3790" si="3978">3*I3784^2*I3785*I3786^2+4*I3784</f>
        <v>4621.9224596655295</v>
      </c>
      <c r="L3790" s="5"/>
    </row>
    <row r="3791" spans="8:13" x14ac:dyDescent="0.35">
      <c r="H3791" s="4"/>
      <c r="L3791" s="5"/>
    </row>
    <row r="3792" spans="8:13" x14ac:dyDescent="0.35">
      <c r="H3792" s="4" t="s">
        <v>6</v>
      </c>
      <c r="I3792">
        <f t="shared" ref="I3792" si="3979">(I3788*J3789*K3790+I3789*J3790*K3788+J3788*K3789*I3790)-(I3790*J3789*K3788+J3790*K3789*I3788+K3790*I3789*J3788)</f>
        <v>526414.62070310838</v>
      </c>
      <c r="J3792" t="str">
        <f t="shared" ref="J3792" si="3980">IF(I3792&lt;&gt;0,"Continuar", "Agregar otros valores")</f>
        <v>Continuar</v>
      </c>
      <c r="L3792" s="5"/>
    </row>
    <row r="3793" spans="8:15" x14ac:dyDescent="0.35">
      <c r="H3793" s="4"/>
      <c r="L3793" s="5"/>
    </row>
    <row r="3794" spans="8:15" x14ac:dyDescent="0.35">
      <c r="H3794" s="4"/>
      <c r="I3794" cm="1">
        <f t="array" ref="I3794:K3796">MINVERSE(I3788:K3790)</f>
        <v>-9.5966786858593264E-2</v>
      </c>
      <c r="J3794">
        <v>1.2363692239668139E-2</v>
      </c>
      <c r="K3794">
        <v>8.7190467637886151E-4</v>
      </c>
      <c r="L3794" s="5"/>
      <c r="M3794">
        <f t="shared" ref="M3794" si="3981">(J3789*K3790-J3790*K3789)/I3792</f>
        <v>-9.596678685859325E-2</v>
      </c>
      <c r="N3794">
        <f t="shared" ref="N3794" si="3982">(J3788*K3790-J3790*K3788)/I3792</f>
        <v>-1.2363692239668137E-2</v>
      </c>
      <c r="O3794">
        <f t="shared" ref="O3794" si="3983">(J3788*K3789-J3789*K3788)/I3792</f>
        <v>8.7190467637886151E-4</v>
      </c>
    </row>
    <row r="3795" spans="8:15" x14ac:dyDescent="0.35">
      <c r="H3795" s="4" t="s">
        <v>9</v>
      </c>
      <c r="I3795">
        <v>-5.87232252334349E-2</v>
      </c>
      <c r="J3795">
        <v>-8.3924536285770956E-2</v>
      </c>
      <c r="K3795">
        <v>-3.0102503265137386E-4</v>
      </c>
      <c r="L3795" s="5"/>
      <c r="M3795">
        <f t="shared" ref="M3795" si="3984">(I3789*K3790-K3789*I3790)/I3792</f>
        <v>5.8723225233434879E-2</v>
      </c>
      <c r="N3795">
        <f t="shared" ref="N3795" si="3985">(I3788*K3790-I3790*K3788)/I3792</f>
        <v>-8.3924536285770943E-2</v>
      </c>
      <c r="O3795">
        <f t="shared" ref="O3795" si="3986">(I3788*K3789-I3789*K3788)/I3792</f>
        <v>3.010250326513738E-4</v>
      </c>
    </row>
    <row r="3796" spans="8:15" x14ac:dyDescent="0.35">
      <c r="H3796" s="4"/>
      <c r="I3796">
        <v>1.8811870800205702E-2</v>
      </c>
      <c r="J3796">
        <v>-1.1526585521765763E-2</v>
      </c>
      <c r="K3796">
        <v>-3.7590481385218048E-5</v>
      </c>
      <c r="L3796" s="5"/>
      <c r="M3796">
        <f t="shared" ref="M3796" si="3987">(I3789*J3790-I3790*J3789)/I3792</f>
        <v>1.8811870800205698E-2</v>
      </c>
      <c r="N3796">
        <f t="shared" ref="N3796" si="3988">(I3788*J3790-I3790*J3788)/I3792</f>
        <v>1.1526585521765761E-2</v>
      </c>
      <c r="O3796">
        <f t="shared" ref="O3796" si="3989">(I3788*J3789-I3789*J3788)/I3792</f>
        <v>-3.7590481385218048E-5</v>
      </c>
    </row>
    <row r="3797" spans="8:15" x14ac:dyDescent="0.35">
      <c r="H3797" s="4"/>
      <c r="L3797" s="5"/>
    </row>
    <row r="3798" spans="8:15" x14ac:dyDescent="0.35">
      <c r="H3798" s="4" t="s">
        <v>402</v>
      </c>
      <c r="I3798">
        <f t="shared" ref="I3798" si="3990">LN(ABS(2*I3784*I3785^3))-I3785*(I3786^2)+33.9206</f>
        <v>0</v>
      </c>
      <c r="L3798" s="5"/>
    </row>
    <row r="3799" spans="8:15" x14ac:dyDescent="0.35">
      <c r="H3799" s="4" t="s">
        <v>403</v>
      </c>
      <c r="I3799">
        <f t="shared" ref="I3799" si="3991">(I3784^2+I3785^2)/I3786+4*I3784*I3786-85/6</f>
        <v>0</v>
      </c>
      <c r="L3799" s="5"/>
    </row>
    <row r="3800" spans="8:15" x14ac:dyDescent="0.35">
      <c r="H3800" s="4" t="s">
        <v>404</v>
      </c>
      <c r="I3800">
        <f t="shared" ref="I3800" si="3992">I3784^2*I3785*I3786^3+4*I3784*I3786+3552</f>
        <v>0</v>
      </c>
      <c r="L3800" s="5"/>
    </row>
    <row r="3801" spans="8:15" x14ac:dyDescent="0.35">
      <c r="H3801" s="4"/>
      <c r="L3801" s="5"/>
    </row>
    <row r="3802" spans="8:15" x14ac:dyDescent="0.35">
      <c r="H3802" s="4"/>
      <c r="I3802">
        <f t="shared" ref="I3802:I3804" si="3993">I3784</f>
        <v>-6.0300955159643808</v>
      </c>
      <c r="J3802" t="s">
        <v>16</v>
      </c>
      <c r="K3802" cm="1">
        <f t="array" ref="K3802:K3804">MMULT(I3794:K3796,I3798:I3800)</f>
        <v>0</v>
      </c>
      <c r="L3802" s="5"/>
      <c r="M3802">
        <f t="shared" ref="M3802" si="3994">I3794*I3798+J3794*I3799+K3794*I3800</f>
        <v>0</v>
      </c>
    </row>
    <row r="3803" spans="8:15" x14ac:dyDescent="0.35">
      <c r="H3803" s="4"/>
      <c r="I3803">
        <f t="shared" si="3993"/>
        <v>7.8461575132286265</v>
      </c>
      <c r="J3803" t="s">
        <v>16</v>
      </c>
      <c r="K3803">
        <v>0</v>
      </c>
      <c r="L3803" s="5"/>
      <c r="M3803">
        <f t="shared" ref="M3803" si="3995">I3795*I3798+J3795*I3799+K3795* I3800</f>
        <v>0</v>
      </c>
    </row>
    <row r="3804" spans="8:15" x14ac:dyDescent="0.35">
      <c r="H3804" s="4"/>
      <c r="I3804">
        <f t="shared" si="3993"/>
        <v>-2.3298516839062571</v>
      </c>
      <c r="J3804" t="s">
        <v>16</v>
      </c>
      <c r="K3804">
        <v>0</v>
      </c>
      <c r="L3804" s="5"/>
      <c r="M3804">
        <f t="shared" ref="M3804" si="3996">I3796*I3798+J3796*I3799+K3796*I3800</f>
        <v>0</v>
      </c>
    </row>
    <row r="3805" spans="8:15" x14ac:dyDescent="0.35">
      <c r="H3805" s="4"/>
      <c r="L3805" s="5"/>
    </row>
    <row r="3806" spans="8:15" x14ac:dyDescent="0.35">
      <c r="H3806" s="4" t="s">
        <v>99</v>
      </c>
      <c r="I3806">
        <f t="shared" ref="I3806:I3808" si="3997">I3802-K3802</f>
        <v>-6.0300955159643808</v>
      </c>
      <c r="L3806" s="5"/>
    </row>
    <row r="3807" spans="8:15" x14ac:dyDescent="0.35">
      <c r="H3807" s="4" t="s">
        <v>100</v>
      </c>
      <c r="I3807">
        <f t="shared" si="3997"/>
        <v>7.8461575132286265</v>
      </c>
      <c r="L3807" s="5"/>
    </row>
    <row r="3808" spans="8:15" x14ac:dyDescent="0.35">
      <c r="H3808" s="4" t="s">
        <v>101</v>
      </c>
      <c r="I3808">
        <f t="shared" si="3997"/>
        <v>-2.3298516839062571</v>
      </c>
      <c r="L3808" s="5"/>
    </row>
    <row r="3809" spans="8:13" x14ac:dyDescent="0.35">
      <c r="H3809" s="4"/>
      <c r="L3809" s="5"/>
    </row>
    <row r="3810" spans="8:13" x14ac:dyDescent="0.35">
      <c r="H3810" s="4" t="s">
        <v>22</v>
      </c>
      <c r="I3810">
        <f t="shared" ref="I3810:I3812" si="3998">ABS(I3806-I3784)</f>
        <v>0</v>
      </c>
      <c r="L3810" s="5"/>
    </row>
    <row r="3811" spans="8:13" x14ac:dyDescent="0.35">
      <c r="H3811" s="4" t="s">
        <v>24</v>
      </c>
      <c r="I3811">
        <f t="shared" si="3998"/>
        <v>0</v>
      </c>
      <c r="L3811" s="5"/>
    </row>
    <row r="3812" spans="8:13" x14ac:dyDescent="0.35">
      <c r="H3812" s="7" t="s">
        <v>103</v>
      </c>
      <c r="I3812">
        <f t="shared" si="3998"/>
        <v>0</v>
      </c>
      <c r="J3812" s="8" t="s">
        <v>25</v>
      </c>
      <c r="K3812" s="8"/>
      <c r="L3812" s="9">
        <f t="shared" ref="L3812" si="3999">MAX(I3810:I3812)</f>
        <v>0</v>
      </c>
      <c r="M3812" t="str">
        <f t="shared" ref="M3812" si="4000">IF(L3812&gt;$G$6, "Continúa iterando","Listo. Aquí está la solución")</f>
        <v>Listo. Aquí está la solución</v>
      </c>
    </row>
    <row r="3814" spans="8:13" x14ac:dyDescent="0.35">
      <c r="H3814" s="1"/>
      <c r="I3814" s="2" t="s">
        <v>0</v>
      </c>
      <c r="J3814" s="2">
        <f t="shared" ref="J3814" si="4001">J3783+1</f>
        <v>124</v>
      </c>
      <c r="K3814" s="2"/>
      <c r="L3814" s="3"/>
    </row>
    <row r="3815" spans="8:13" x14ac:dyDescent="0.35">
      <c r="H3815" s="4" t="s">
        <v>1</v>
      </c>
      <c r="I3815">
        <f t="shared" ref="I3815:I3817" si="4002">I3806</f>
        <v>-6.0300955159643808</v>
      </c>
      <c r="L3815" s="5"/>
    </row>
    <row r="3816" spans="8:13" x14ac:dyDescent="0.35">
      <c r="H3816" s="4" t="s">
        <v>93</v>
      </c>
      <c r="I3816">
        <f t="shared" si="4002"/>
        <v>7.8461575132286265</v>
      </c>
      <c r="L3816" s="5"/>
    </row>
    <row r="3817" spans="8:13" x14ac:dyDescent="0.35">
      <c r="H3817" s="4" t="s">
        <v>2</v>
      </c>
      <c r="I3817">
        <f t="shared" si="4002"/>
        <v>-2.3298516839062571</v>
      </c>
      <c r="L3817" s="5"/>
    </row>
    <row r="3818" spans="8:13" x14ac:dyDescent="0.35">
      <c r="H3818" s="4"/>
      <c r="L3818" s="5"/>
    </row>
    <row r="3819" spans="8:13" x14ac:dyDescent="0.35">
      <c r="H3819" s="4"/>
      <c r="I3819">
        <f t="shared" ref="I3819" si="4003">1/I3815</f>
        <v>-0.16583485242523097</v>
      </c>
      <c r="J3819">
        <f t="shared" ref="J3819" si="4004">3/I3816-I3817^2</f>
        <v>-5.0458561065254317</v>
      </c>
      <c r="K3819">
        <f t="shared" ref="K3819" si="4005">-2*I3816*I3817</f>
        <v>36.56076658877889</v>
      </c>
      <c r="L3819" s="5"/>
    </row>
    <row r="3820" spans="8:13" x14ac:dyDescent="0.35">
      <c r="H3820" s="4" t="s">
        <v>26</v>
      </c>
      <c r="I3820">
        <f t="shared" ref="I3820" si="4006">(2*I3815/I3817)+4*I3817</f>
        <v>-4.1430295802738764</v>
      </c>
      <c r="J3820">
        <f t="shared" ref="J3820" si="4007">(2*I3816/I3817)</f>
        <v>-6.7353278901201685</v>
      </c>
      <c r="K3820">
        <f t="shared" ref="K3820" si="4008">-(I3816^2+I3815^2)/I3817^2+4*I3815</f>
        <v>-42.160262624325497</v>
      </c>
      <c r="L3820" s="5"/>
    </row>
    <row r="3821" spans="8:13" x14ac:dyDescent="0.35">
      <c r="H3821" s="4"/>
      <c r="I3821">
        <f t="shared" ref="I3821" si="4009">2*I3815*I3816*I3817^3+4*I3817</f>
        <v>1187.4101983644657</v>
      </c>
      <c r="J3821">
        <f t="shared" ref="J3821" si="4010">I3815^2*I3817^3</f>
        <v>-459.86801905066505</v>
      </c>
      <c r="K3821">
        <f t="shared" ref="K3821" si="4011">3*I3815^2*I3816*I3817^2+4*I3815</f>
        <v>4621.9224596655295</v>
      </c>
      <c r="L3821" s="5"/>
    </row>
    <row r="3822" spans="8:13" x14ac:dyDescent="0.35">
      <c r="H3822" s="4"/>
      <c r="L3822" s="5"/>
    </row>
    <row r="3823" spans="8:13" x14ac:dyDescent="0.35">
      <c r="H3823" s="4" t="s">
        <v>6</v>
      </c>
      <c r="I3823">
        <f t="shared" ref="I3823" si="4012">(I3819*J3820*K3821+I3820*J3821*K3819+J3819*K3820*I3821)-(I3821*J3820*K3819+J3821*K3820*I3819+K3821*I3820*J3819)</f>
        <v>526414.62070310838</v>
      </c>
      <c r="J3823" t="str">
        <f t="shared" ref="J3823" si="4013">IF(I3823&lt;&gt;0,"Continuar", "Agregar otros valores")</f>
        <v>Continuar</v>
      </c>
      <c r="L3823" s="5"/>
    </row>
    <row r="3824" spans="8:13" x14ac:dyDescent="0.35">
      <c r="H3824" s="4"/>
      <c r="L3824" s="5"/>
    </row>
    <row r="3825" spans="8:15" x14ac:dyDescent="0.35">
      <c r="H3825" s="4"/>
      <c r="I3825" cm="1">
        <f t="array" ref="I3825:K3827">MINVERSE(I3819:K3821)</f>
        <v>-9.5966786858593264E-2</v>
      </c>
      <c r="J3825">
        <v>1.2363692239668139E-2</v>
      </c>
      <c r="K3825">
        <v>8.7190467637886151E-4</v>
      </c>
      <c r="L3825" s="5"/>
      <c r="M3825">
        <f t="shared" ref="M3825" si="4014">(J3820*K3821-J3821*K3820)/I3823</f>
        <v>-9.596678685859325E-2</v>
      </c>
      <c r="N3825">
        <f t="shared" ref="N3825" si="4015">(J3819*K3821-J3821*K3819)/I3823</f>
        <v>-1.2363692239668137E-2</v>
      </c>
      <c r="O3825">
        <f t="shared" ref="O3825" si="4016">(J3819*K3820-J3820*K3819)/I3823</f>
        <v>8.7190467637886151E-4</v>
      </c>
    </row>
    <row r="3826" spans="8:15" x14ac:dyDescent="0.35">
      <c r="H3826" s="4" t="s">
        <v>9</v>
      </c>
      <c r="I3826">
        <v>-5.87232252334349E-2</v>
      </c>
      <c r="J3826">
        <v>-8.3924536285770956E-2</v>
      </c>
      <c r="K3826">
        <v>-3.0102503265137386E-4</v>
      </c>
      <c r="L3826" s="5"/>
      <c r="M3826">
        <f t="shared" ref="M3826" si="4017">(I3820*K3821-K3820*I3821)/I3823</f>
        <v>5.8723225233434879E-2</v>
      </c>
      <c r="N3826">
        <f t="shared" ref="N3826" si="4018">(I3819*K3821-I3821*K3819)/I3823</f>
        <v>-8.3924536285770943E-2</v>
      </c>
      <c r="O3826">
        <f t="shared" ref="O3826" si="4019">(I3819*K3820-I3820*K3819)/I3823</f>
        <v>3.010250326513738E-4</v>
      </c>
    </row>
    <row r="3827" spans="8:15" x14ac:dyDescent="0.35">
      <c r="H3827" s="4"/>
      <c r="I3827">
        <v>1.8811870800205702E-2</v>
      </c>
      <c r="J3827">
        <v>-1.1526585521765763E-2</v>
      </c>
      <c r="K3827">
        <v>-3.7590481385218048E-5</v>
      </c>
      <c r="L3827" s="5"/>
      <c r="M3827">
        <f t="shared" ref="M3827" si="4020">(I3820*J3821-I3821*J3820)/I3823</f>
        <v>1.8811870800205698E-2</v>
      </c>
      <c r="N3827">
        <f t="shared" ref="N3827" si="4021">(I3819*J3821-I3821*J3819)/I3823</f>
        <v>1.1526585521765761E-2</v>
      </c>
      <c r="O3827">
        <f t="shared" ref="O3827" si="4022">(I3819*J3820-I3820*J3819)/I3823</f>
        <v>-3.7590481385218048E-5</v>
      </c>
    </row>
    <row r="3828" spans="8:15" x14ac:dyDescent="0.35">
      <c r="H3828" s="4"/>
      <c r="L3828" s="5"/>
    </row>
    <row r="3829" spans="8:15" x14ac:dyDescent="0.35">
      <c r="H3829" s="4" t="s">
        <v>405</v>
      </c>
      <c r="I3829">
        <f t="shared" ref="I3829" si="4023">LN(ABS(2*I3815*I3816^3))-I3816*(I3817^2)+33.9206</f>
        <v>0</v>
      </c>
      <c r="L3829" s="5"/>
    </row>
    <row r="3830" spans="8:15" x14ac:dyDescent="0.35">
      <c r="H3830" s="4" t="s">
        <v>406</v>
      </c>
      <c r="I3830">
        <f t="shared" ref="I3830" si="4024">(I3815^2+I3816^2)/I3817+4*I3815*I3817-85/6</f>
        <v>0</v>
      </c>
      <c r="L3830" s="5"/>
    </row>
    <row r="3831" spans="8:15" x14ac:dyDescent="0.35">
      <c r="H3831" s="4" t="s">
        <v>407</v>
      </c>
      <c r="I3831">
        <f t="shared" ref="I3831" si="4025">I3815^2*I3816*I3817^3+4*I3815*I3817+3552</f>
        <v>0</v>
      </c>
      <c r="L3831" s="5"/>
    </row>
    <row r="3832" spans="8:15" x14ac:dyDescent="0.35">
      <c r="H3832" s="4"/>
      <c r="L3832" s="5"/>
    </row>
    <row r="3833" spans="8:15" x14ac:dyDescent="0.35">
      <c r="H3833" s="4"/>
      <c r="I3833">
        <f t="shared" ref="I3833:I3835" si="4026">I3815</f>
        <v>-6.0300955159643808</v>
      </c>
      <c r="J3833" t="s">
        <v>16</v>
      </c>
      <c r="K3833" cm="1">
        <f t="array" ref="K3833:K3835">MMULT(I3825:K3827,I3829:I3831)</f>
        <v>0</v>
      </c>
      <c r="L3833" s="5"/>
      <c r="M3833">
        <f t="shared" ref="M3833" si="4027">I3825*I3829+J3825*I3830+K3825*I3831</f>
        <v>0</v>
      </c>
    </row>
    <row r="3834" spans="8:15" x14ac:dyDescent="0.35">
      <c r="H3834" s="4"/>
      <c r="I3834">
        <f t="shared" si="4026"/>
        <v>7.8461575132286265</v>
      </c>
      <c r="J3834" t="s">
        <v>16</v>
      </c>
      <c r="K3834">
        <v>0</v>
      </c>
      <c r="L3834" s="5"/>
      <c r="M3834">
        <f t="shared" ref="M3834" si="4028">I3826*I3829+J3826*I3830+K3826* I3831</f>
        <v>0</v>
      </c>
    </row>
    <row r="3835" spans="8:15" x14ac:dyDescent="0.35">
      <c r="H3835" s="4"/>
      <c r="I3835">
        <f t="shared" si="4026"/>
        <v>-2.3298516839062571</v>
      </c>
      <c r="J3835" t="s">
        <v>16</v>
      </c>
      <c r="K3835">
        <v>0</v>
      </c>
      <c r="L3835" s="5"/>
      <c r="M3835">
        <f t="shared" ref="M3835" si="4029">I3827*I3829+J3827*I3830+K3827*I3831</f>
        <v>0</v>
      </c>
    </row>
    <row r="3836" spans="8:15" x14ac:dyDescent="0.35">
      <c r="H3836" s="4"/>
      <c r="L3836" s="5"/>
    </row>
    <row r="3837" spans="8:15" x14ac:dyDescent="0.35">
      <c r="H3837" s="4" t="s">
        <v>99</v>
      </c>
      <c r="I3837">
        <f t="shared" ref="I3837:I3839" si="4030">I3833-K3833</f>
        <v>-6.0300955159643808</v>
      </c>
      <c r="L3837" s="5"/>
    </row>
    <row r="3838" spans="8:15" x14ac:dyDescent="0.35">
      <c r="H3838" s="4" t="s">
        <v>100</v>
      </c>
      <c r="I3838">
        <f t="shared" si="4030"/>
        <v>7.8461575132286265</v>
      </c>
      <c r="L3838" s="5"/>
    </row>
    <row r="3839" spans="8:15" x14ac:dyDescent="0.35">
      <c r="H3839" s="4" t="s">
        <v>101</v>
      </c>
      <c r="I3839">
        <f t="shared" si="4030"/>
        <v>-2.3298516839062571</v>
      </c>
      <c r="L3839" s="5"/>
    </row>
    <row r="3840" spans="8:15" x14ac:dyDescent="0.35">
      <c r="H3840" s="4"/>
      <c r="L3840" s="5"/>
    </row>
    <row r="3841" spans="8:15" x14ac:dyDescent="0.35">
      <c r="H3841" s="4" t="s">
        <v>22</v>
      </c>
      <c r="I3841">
        <f t="shared" ref="I3841:I3843" si="4031">ABS(I3837-I3815)</f>
        <v>0</v>
      </c>
      <c r="L3841" s="5"/>
    </row>
    <row r="3842" spans="8:15" x14ac:dyDescent="0.35">
      <c r="H3842" s="4" t="s">
        <v>24</v>
      </c>
      <c r="I3842">
        <f t="shared" si="4031"/>
        <v>0</v>
      </c>
      <c r="L3842" s="5"/>
    </row>
    <row r="3843" spans="8:15" x14ac:dyDescent="0.35">
      <c r="H3843" s="7" t="s">
        <v>103</v>
      </c>
      <c r="I3843">
        <f t="shared" si="4031"/>
        <v>0</v>
      </c>
      <c r="J3843" s="8" t="s">
        <v>25</v>
      </c>
      <c r="K3843" s="8"/>
      <c r="L3843" s="9">
        <f t="shared" ref="L3843" si="4032">MAX(I3841:I3843)</f>
        <v>0</v>
      </c>
      <c r="M3843" t="str">
        <f t="shared" ref="M3843" si="4033">IF(L3843&gt;$G$6, "Continúa iterando","Listo. Aquí está la solución")</f>
        <v>Listo. Aquí está la solución</v>
      </c>
    </row>
    <row r="3845" spans="8:15" x14ac:dyDescent="0.35">
      <c r="H3845" s="1"/>
      <c r="I3845" s="2" t="s">
        <v>0</v>
      </c>
      <c r="J3845" s="2">
        <f t="shared" ref="J3845" si="4034">J3814+1</f>
        <v>125</v>
      </c>
      <c r="K3845" s="2"/>
      <c r="L3845" s="3"/>
    </row>
    <row r="3846" spans="8:15" x14ac:dyDescent="0.35">
      <c r="H3846" s="4" t="s">
        <v>1</v>
      </c>
      <c r="I3846">
        <f t="shared" ref="I3846:I3848" si="4035">I3837</f>
        <v>-6.0300955159643808</v>
      </c>
      <c r="L3846" s="5"/>
    </row>
    <row r="3847" spans="8:15" x14ac:dyDescent="0.35">
      <c r="H3847" s="4" t="s">
        <v>93</v>
      </c>
      <c r="I3847">
        <f t="shared" si="4035"/>
        <v>7.8461575132286265</v>
      </c>
      <c r="L3847" s="5"/>
    </row>
    <row r="3848" spans="8:15" x14ac:dyDescent="0.35">
      <c r="H3848" s="4" t="s">
        <v>2</v>
      </c>
      <c r="I3848">
        <f t="shared" si="4035"/>
        <v>-2.3298516839062571</v>
      </c>
      <c r="L3848" s="5"/>
    </row>
    <row r="3849" spans="8:15" x14ac:dyDescent="0.35">
      <c r="H3849" s="4"/>
      <c r="L3849" s="5"/>
    </row>
    <row r="3850" spans="8:15" x14ac:dyDescent="0.35">
      <c r="H3850" s="4"/>
      <c r="I3850">
        <f t="shared" ref="I3850" si="4036">1/I3846</f>
        <v>-0.16583485242523097</v>
      </c>
      <c r="J3850">
        <f t="shared" ref="J3850" si="4037">3/I3847-I3848^2</f>
        <v>-5.0458561065254317</v>
      </c>
      <c r="K3850">
        <f t="shared" ref="K3850" si="4038">-2*I3847*I3848</f>
        <v>36.56076658877889</v>
      </c>
      <c r="L3850" s="5"/>
    </row>
    <row r="3851" spans="8:15" x14ac:dyDescent="0.35">
      <c r="H3851" s="4" t="s">
        <v>26</v>
      </c>
      <c r="I3851">
        <f t="shared" ref="I3851" si="4039">(2*I3846/I3848)+4*I3848</f>
        <v>-4.1430295802738764</v>
      </c>
      <c r="J3851">
        <f t="shared" ref="J3851" si="4040">(2*I3847/I3848)</f>
        <v>-6.7353278901201685</v>
      </c>
      <c r="K3851">
        <f t="shared" ref="K3851" si="4041">-(I3847^2+I3846^2)/I3848^2+4*I3846</f>
        <v>-42.160262624325497</v>
      </c>
      <c r="L3851" s="5"/>
    </row>
    <row r="3852" spans="8:15" x14ac:dyDescent="0.35">
      <c r="H3852" s="4"/>
      <c r="I3852">
        <f t="shared" ref="I3852" si="4042">2*I3846*I3847*I3848^3+4*I3848</f>
        <v>1187.4101983644657</v>
      </c>
      <c r="J3852">
        <f t="shared" ref="J3852" si="4043">I3846^2*I3848^3</f>
        <v>-459.86801905066505</v>
      </c>
      <c r="K3852">
        <f t="shared" ref="K3852" si="4044">3*I3846^2*I3847*I3848^2+4*I3846</f>
        <v>4621.9224596655295</v>
      </c>
      <c r="L3852" s="5"/>
    </row>
    <row r="3853" spans="8:15" x14ac:dyDescent="0.35">
      <c r="H3853" s="4"/>
      <c r="L3853" s="5"/>
    </row>
    <row r="3854" spans="8:15" x14ac:dyDescent="0.35">
      <c r="H3854" s="4" t="s">
        <v>6</v>
      </c>
      <c r="I3854">
        <f t="shared" ref="I3854" si="4045">(I3850*J3851*K3852+I3851*J3852*K3850+J3850*K3851*I3852)-(I3852*J3851*K3850+J3852*K3851*I3850+K3852*I3851*J3850)</f>
        <v>526414.62070310838</v>
      </c>
      <c r="J3854" t="str">
        <f t="shared" ref="J3854" si="4046">IF(I3854&lt;&gt;0,"Continuar", "Agregar otros valores")</f>
        <v>Continuar</v>
      </c>
      <c r="L3854" s="5"/>
    </row>
    <row r="3855" spans="8:15" x14ac:dyDescent="0.35">
      <c r="H3855" s="4"/>
      <c r="L3855" s="5"/>
    </row>
    <row r="3856" spans="8:15" x14ac:dyDescent="0.35">
      <c r="H3856" s="4"/>
      <c r="I3856" cm="1">
        <f t="array" ref="I3856:K3858">MINVERSE(I3850:K3852)</f>
        <v>-9.5966786858593264E-2</v>
      </c>
      <c r="J3856">
        <v>1.2363692239668139E-2</v>
      </c>
      <c r="K3856">
        <v>8.7190467637886151E-4</v>
      </c>
      <c r="L3856" s="5"/>
      <c r="M3856">
        <f t="shared" ref="M3856" si="4047">(J3851*K3852-J3852*K3851)/I3854</f>
        <v>-9.596678685859325E-2</v>
      </c>
      <c r="N3856">
        <f t="shared" ref="N3856" si="4048">(J3850*K3852-J3852*K3850)/I3854</f>
        <v>-1.2363692239668137E-2</v>
      </c>
      <c r="O3856">
        <f t="shared" ref="O3856" si="4049">(J3850*K3851-J3851*K3850)/I3854</f>
        <v>8.7190467637886151E-4</v>
      </c>
    </row>
    <row r="3857" spans="8:15" x14ac:dyDescent="0.35">
      <c r="H3857" s="4" t="s">
        <v>9</v>
      </c>
      <c r="I3857">
        <v>-5.87232252334349E-2</v>
      </c>
      <c r="J3857">
        <v>-8.3924536285770956E-2</v>
      </c>
      <c r="K3857">
        <v>-3.0102503265137386E-4</v>
      </c>
      <c r="L3857" s="5"/>
      <c r="M3857">
        <f t="shared" ref="M3857" si="4050">(I3851*K3852-K3851*I3852)/I3854</f>
        <v>5.8723225233434879E-2</v>
      </c>
      <c r="N3857">
        <f t="shared" ref="N3857" si="4051">(I3850*K3852-I3852*K3850)/I3854</f>
        <v>-8.3924536285770943E-2</v>
      </c>
      <c r="O3857">
        <f t="shared" ref="O3857" si="4052">(I3850*K3851-I3851*K3850)/I3854</f>
        <v>3.010250326513738E-4</v>
      </c>
    </row>
    <row r="3858" spans="8:15" x14ac:dyDescent="0.35">
      <c r="H3858" s="4"/>
      <c r="I3858">
        <v>1.8811870800205702E-2</v>
      </c>
      <c r="J3858">
        <v>-1.1526585521765763E-2</v>
      </c>
      <c r="K3858">
        <v>-3.7590481385218048E-5</v>
      </c>
      <c r="L3858" s="5"/>
      <c r="M3858">
        <f t="shared" ref="M3858" si="4053">(I3851*J3852-I3852*J3851)/I3854</f>
        <v>1.8811870800205698E-2</v>
      </c>
      <c r="N3858">
        <f t="shared" ref="N3858" si="4054">(I3850*J3852-I3852*J3850)/I3854</f>
        <v>1.1526585521765761E-2</v>
      </c>
      <c r="O3858">
        <f t="shared" ref="O3858" si="4055">(I3850*J3851-I3851*J3850)/I3854</f>
        <v>-3.7590481385218048E-5</v>
      </c>
    </row>
    <row r="3859" spans="8:15" x14ac:dyDescent="0.35">
      <c r="H3859" s="4"/>
      <c r="L3859" s="5"/>
    </row>
    <row r="3860" spans="8:15" x14ac:dyDescent="0.35">
      <c r="H3860" s="4" t="s">
        <v>408</v>
      </c>
      <c r="I3860">
        <f t="shared" ref="I3860" si="4056">LN(ABS(2*I3846*I3847^3))-I3847*(I3848^2)+33.9206</f>
        <v>0</v>
      </c>
      <c r="L3860" s="5"/>
    </row>
    <row r="3861" spans="8:15" x14ac:dyDescent="0.35">
      <c r="H3861" s="4" t="s">
        <v>409</v>
      </c>
      <c r="I3861">
        <f t="shared" ref="I3861" si="4057">(I3846^2+I3847^2)/I3848+4*I3846*I3848-85/6</f>
        <v>0</v>
      </c>
      <c r="L3861" s="5"/>
    </row>
    <row r="3862" spans="8:15" x14ac:dyDescent="0.35">
      <c r="H3862" s="4" t="s">
        <v>410</v>
      </c>
      <c r="I3862">
        <f t="shared" ref="I3862" si="4058">I3846^2*I3847*I3848^3+4*I3846*I3848+3552</f>
        <v>0</v>
      </c>
      <c r="L3862" s="5"/>
    </row>
    <row r="3863" spans="8:15" x14ac:dyDescent="0.35">
      <c r="H3863" s="4"/>
      <c r="L3863" s="5"/>
    </row>
    <row r="3864" spans="8:15" x14ac:dyDescent="0.35">
      <c r="H3864" s="4"/>
      <c r="I3864">
        <f t="shared" ref="I3864:I3866" si="4059">I3846</f>
        <v>-6.0300955159643808</v>
      </c>
      <c r="J3864" t="s">
        <v>16</v>
      </c>
      <c r="K3864" cm="1">
        <f t="array" ref="K3864:K3866">MMULT(I3856:K3858,I3860:I3862)</f>
        <v>0</v>
      </c>
      <c r="L3864" s="5"/>
      <c r="M3864">
        <f t="shared" ref="M3864" si="4060">I3856*I3860+J3856*I3861+K3856*I3862</f>
        <v>0</v>
      </c>
    </row>
    <row r="3865" spans="8:15" x14ac:dyDescent="0.35">
      <c r="H3865" s="4"/>
      <c r="I3865">
        <f t="shared" si="4059"/>
        <v>7.8461575132286265</v>
      </c>
      <c r="J3865" t="s">
        <v>16</v>
      </c>
      <c r="K3865">
        <v>0</v>
      </c>
      <c r="L3865" s="5"/>
      <c r="M3865">
        <f t="shared" ref="M3865" si="4061">I3857*I3860+J3857*I3861+K3857* I3862</f>
        <v>0</v>
      </c>
    </row>
    <row r="3866" spans="8:15" x14ac:dyDescent="0.35">
      <c r="H3866" s="4"/>
      <c r="I3866">
        <f t="shared" si="4059"/>
        <v>-2.3298516839062571</v>
      </c>
      <c r="J3866" t="s">
        <v>16</v>
      </c>
      <c r="K3866">
        <v>0</v>
      </c>
      <c r="L3866" s="5"/>
      <c r="M3866">
        <f t="shared" ref="M3866" si="4062">I3858*I3860+J3858*I3861+K3858*I3862</f>
        <v>0</v>
      </c>
    </row>
    <row r="3867" spans="8:15" x14ac:dyDescent="0.35">
      <c r="H3867" s="4"/>
      <c r="L3867" s="5"/>
    </row>
    <row r="3868" spans="8:15" x14ac:dyDescent="0.35">
      <c r="H3868" s="4" t="s">
        <v>99</v>
      </c>
      <c r="I3868">
        <f t="shared" ref="I3868:I3870" si="4063">I3864-K3864</f>
        <v>-6.0300955159643808</v>
      </c>
      <c r="L3868" s="5"/>
    </row>
    <row r="3869" spans="8:15" x14ac:dyDescent="0.35">
      <c r="H3869" s="4" t="s">
        <v>100</v>
      </c>
      <c r="I3869">
        <f t="shared" si="4063"/>
        <v>7.8461575132286265</v>
      </c>
      <c r="L3869" s="5"/>
    </row>
    <row r="3870" spans="8:15" x14ac:dyDescent="0.35">
      <c r="H3870" s="4" t="s">
        <v>101</v>
      </c>
      <c r="I3870">
        <f t="shared" si="4063"/>
        <v>-2.3298516839062571</v>
      </c>
      <c r="L3870" s="5"/>
    </row>
    <row r="3871" spans="8:15" x14ac:dyDescent="0.35">
      <c r="H3871" s="4"/>
      <c r="L3871" s="5"/>
    </row>
    <row r="3872" spans="8:15" x14ac:dyDescent="0.35">
      <c r="H3872" s="4" t="s">
        <v>22</v>
      </c>
      <c r="I3872">
        <f t="shared" ref="I3872:I3874" si="4064">ABS(I3868-I3846)</f>
        <v>0</v>
      </c>
      <c r="L3872" s="5"/>
    </row>
    <row r="3873" spans="8:15" x14ac:dyDescent="0.35">
      <c r="H3873" s="4" t="s">
        <v>24</v>
      </c>
      <c r="I3873">
        <f t="shared" si="4064"/>
        <v>0</v>
      </c>
      <c r="L3873" s="5"/>
    </row>
    <row r="3874" spans="8:15" x14ac:dyDescent="0.35">
      <c r="H3874" s="7" t="s">
        <v>103</v>
      </c>
      <c r="I3874">
        <f t="shared" si="4064"/>
        <v>0</v>
      </c>
      <c r="J3874" s="8" t="s">
        <v>25</v>
      </c>
      <c r="K3874" s="8"/>
      <c r="L3874" s="9">
        <f t="shared" ref="L3874" si="4065">MAX(I3872:I3874)</f>
        <v>0</v>
      </c>
      <c r="M3874" t="str">
        <f t="shared" ref="M3874" si="4066">IF(L3874&gt;$G$6, "Continúa iterando","Listo. Aquí está la solución")</f>
        <v>Listo. Aquí está la solución</v>
      </c>
    </row>
    <row r="3876" spans="8:15" x14ac:dyDescent="0.35">
      <c r="H3876" s="1"/>
      <c r="I3876" s="2" t="s">
        <v>0</v>
      </c>
      <c r="J3876" s="2">
        <f t="shared" ref="J3876" si="4067">J3845+1</f>
        <v>126</v>
      </c>
      <c r="K3876" s="2"/>
      <c r="L3876" s="3"/>
    </row>
    <row r="3877" spans="8:15" x14ac:dyDescent="0.35">
      <c r="H3877" s="4" t="s">
        <v>1</v>
      </c>
      <c r="I3877">
        <f t="shared" ref="I3877:I3879" si="4068">I3868</f>
        <v>-6.0300955159643808</v>
      </c>
      <c r="L3877" s="5"/>
    </row>
    <row r="3878" spans="8:15" x14ac:dyDescent="0.35">
      <c r="H3878" s="4" t="s">
        <v>93</v>
      </c>
      <c r="I3878">
        <f t="shared" si="4068"/>
        <v>7.8461575132286265</v>
      </c>
      <c r="L3878" s="5"/>
    </row>
    <row r="3879" spans="8:15" x14ac:dyDescent="0.35">
      <c r="H3879" s="4" t="s">
        <v>2</v>
      </c>
      <c r="I3879">
        <f t="shared" si="4068"/>
        <v>-2.3298516839062571</v>
      </c>
      <c r="L3879" s="5"/>
    </row>
    <row r="3880" spans="8:15" x14ac:dyDescent="0.35">
      <c r="H3880" s="4"/>
      <c r="L3880" s="5"/>
    </row>
    <row r="3881" spans="8:15" x14ac:dyDescent="0.35">
      <c r="H3881" s="4"/>
      <c r="I3881">
        <f t="shared" ref="I3881" si="4069">1/I3877</f>
        <v>-0.16583485242523097</v>
      </c>
      <c r="J3881">
        <f t="shared" ref="J3881" si="4070">3/I3878-I3879^2</f>
        <v>-5.0458561065254317</v>
      </c>
      <c r="K3881">
        <f t="shared" ref="K3881" si="4071">-2*I3878*I3879</f>
        <v>36.56076658877889</v>
      </c>
      <c r="L3881" s="5"/>
    </row>
    <row r="3882" spans="8:15" x14ac:dyDescent="0.35">
      <c r="H3882" s="4" t="s">
        <v>26</v>
      </c>
      <c r="I3882">
        <f t="shared" ref="I3882" si="4072">(2*I3877/I3879)+4*I3879</f>
        <v>-4.1430295802738764</v>
      </c>
      <c r="J3882">
        <f t="shared" ref="J3882" si="4073">(2*I3878/I3879)</f>
        <v>-6.7353278901201685</v>
      </c>
      <c r="K3882">
        <f t="shared" ref="K3882" si="4074">-(I3878^2+I3877^2)/I3879^2+4*I3877</f>
        <v>-42.160262624325497</v>
      </c>
      <c r="L3882" s="5"/>
    </row>
    <row r="3883" spans="8:15" x14ac:dyDescent="0.35">
      <c r="H3883" s="4"/>
      <c r="I3883">
        <f t="shared" ref="I3883" si="4075">2*I3877*I3878*I3879^3+4*I3879</f>
        <v>1187.4101983644657</v>
      </c>
      <c r="J3883">
        <f t="shared" ref="J3883" si="4076">I3877^2*I3879^3</f>
        <v>-459.86801905066505</v>
      </c>
      <c r="K3883">
        <f t="shared" ref="K3883" si="4077">3*I3877^2*I3878*I3879^2+4*I3877</f>
        <v>4621.9224596655295</v>
      </c>
      <c r="L3883" s="5"/>
    </row>
    <row r="3884" spans="8:15" x14ac:dyDescent="0.35">
      <c r="H3884" s="4"/>
      <c r="L3884" s="5"/>
    </row>
    <row r="3885" spans="8:15" x14ac:dyDescent="0.35">
      <c r="H3885" s="4" t="s">
        <v>6</v>
      </c>
      <c r="I3885">
        <f t="shared" ref="I3885" si="4078">(I3881*J3882*K3883+I3882*J3883*K3881+J3881*K3882*I3883)-(I3883*J3882*K3881+J3883*K3882*I3881+K3883*I3882*J3881)</f>
        <v>526414.62070310838</v>
      </c>
      <c r="J3885" t="str">
        <f t="shared" ref="J3885" si="4079">IF(I3885&lt;&gt;0,"Continuar", "Agregar otros valores")</f>
        <v>Continuar</v>
      </c>
      <c r="L3885" s="5"/>
    </row>
    <row r="3886" spans="8:15" x14ac:dyDescent="0.35">
      <c r="H3886" s="4"/>
      <c r="L3886" s="5"/>
    </row>
    <row r="3887" spans="8:15" x14ac:dyDescent="0.35">
      <c r="H3887" s="4"/>
      <c r="I3887" cm="1">
        <f t="array" ref="I3887:K3889">MINVERSE(I3881:K3883)</f>
        <v>-9.5966786858593264E-2</v>
      </c>
      <c r="J3887">
        <v>1.2363692239668139E-2</v>
      </c>
      <c r="K3887">
        <v>8.7190467637886151E-4</v>
      </c>
      <c r="L3887" s="5"/>
      <c r="M3887">
        <f t="shared" ref="M3887" si="4080">(J3882*K3883-J3883*K3882)/I3885</f>
        <v>-9.596678685859325E-2</v>
      </c>
      <c r="N3887">
        <f t="shared" ref="N3887" si="4081">(J3881*K3883-J3883*K3881)/I3885</f>
        <v>-1.2363692239668137E-2</v>
      </c>
      <c r="O3887">
        <f t="shared" ref="O3887" si="4082">(J3881*K3882-J3882*K3881)/I3885</f>
        <v>8.7190467637886151E-4</v>
      </c>
    </row>
    <row r="3888" spans="8:15" x14ac:dyDescent="0.35">
      <c r="H3888" s="4" t="s">
        <v>9</v>
      </c>
      <c r="I3888">
        <v>-5.87232252334349E-2</v>
      </c>
      <c r="J3888">
        <v>-8.3924536285770956E-2</v>
      </c>
      <c r="K3888">
        <v>-3.0102503265137386E-4</v>
      </c>
      <c r="L3888" s="5"/>
      <c r="M3888">
        <f t="shared" ref="M3888" si="4083">(I3882*K3883-K3882*I3883)/I3885</f>
        <v>5.8723225233434879E-2</v>
      </c>
      <c r="N3888">
        <f t="shared" ref="N3888" si="4084">(I3881*K3883-I3883*K3881)/I3885</f>
        <v>-8.3924536285770943E-2</v>
      </c>
      <c r="O3888">
        <f t="shared" ref="O3888" si="4085">(I3881*K3882-I3882*K3881)/I3885</f>
        <v>3.010250326513738E-4</v>
      </c>
    </row>
    <row r="3889" spans="8:15" x14ac:dyDescent="0.35">
      <c r="H3889" s="4"/>
      <c r="I3889">
        <v>1.8811870800205702E-2</v>
      </c>
      <c r="J3889">
        <v>-1.1526585521765763E-2</v>
      </c>
      <c r="K3889">
        <v>-3.7590481385218048E-5</v>
      </c>
      <c r="L3889" s="5"/>
      <c r="M3889">
        <f t="shared" ref="M3889" si="4086">(I3882*J3883-I3883*J3882)/I3885</f>
        <v>1.8811870800205698E-2</v>
      </c>
      <c r="N3889">
        <f t="shared" ref="N3889" si="4087">(I3881*J3883-I3883*J3881)/I3885</f>
        <v>1.1526585521765761E-2</v>
      </c>
      <c r="O3889">
        <f t="shared" ref="O3889" si="4088">(I3881*J3882-I3882*J3881)/I3885</f>
        <v>-3.7590481385218048E-5</v>
      </c>
    </row>
    <row r="3890" spans="8:15" x14ac:dyDescent="0.35">
      <c r="H3890" s="4"/>
      <c r="L3890" s="5"/>
    </row>
    <row r="3891" spans="8:15" x14ac:dyDescent="0.35">
      <c r="H3891" s="4" t="s">
        <v>411</v>
      </c>
      <c r="I3891">
        <f t="shared" ref="I3891" si="4089">LN(ABS(2*I3877*I3878^3))-I3878*(I3879^2)+33.9206</f>
        <v>0</v>
      </c>
      <c r="L3891" s="5"/>
    </row>
    <row r="3892" spans="8:15" x14ac:dyDescent="0.35">
      <c r="H3892" s="4" t="s">
        <v>412</v>
      </c>
      <c r="I3892">
        <f t="shared" ref="I3892" si="4090">(I3877^2+I3878^2)/I3879+4*I3877*I3879-85/6</f>
        <v>0</v>
      </c>
      <c r="L3892" s="5"/>
    </row>
    <row r="3893" spans="8:15" x14ac:dyDescent="0.35">
      <c r="H3893" s="4" t="s">
        <v>413</v>
      </c>
      <c r="I3893">
        <f t="shared" ref="I3893" si="4091">I3877^2*I3878*I3879^3+4*I3877*I3879+3552</f>
        <v>0</v>
      </c>
      <c r="L3893" s="5"/>
    </row>
    <row r="3894" spans="8:15" x14ac:dyDescent="0.35">
      <c r="H3894" s="4"/>
      <c r="L3894" s="5"/>
    </row>
    <row r="3895" spans="8:15" x14ac:dyDescent="0.35">
      <c r="H3895" s="4"/>
      <c r="I3895">
        <f t="shared" ref="I3895:I3897" si="4092">I3877</f>
        <v>-6.0300955159643808</v>
      </c>
      <c r="J3895" t="s">
        <v>16</v>
      </c>
      <c r="K3895" cm="1">
        <f t="array" ref="K3895:K3897">MMULT(I3887:K3889,I3891:I3893)</f>
        <v>0</v>
      </c>
      <c r="L3895" s="5"/>
      <c r="M3895">
        <f t="shared" ref="M3895" si="4093">I3887*I3891+J3887*I3892+K3887*I3893</f>
        <v>0</v>
      </c>
    </row>
    <row r="3896" spans="8:15" x14ac:dyDescent="0.35">
      <c r="H3896" s="4"/>
      <c r="I3896">
        <f t="shared" si="4092"/>
        <v>7.8461575132286265</v>
      </c>
      <c r="J3896" t="s">
        <v>16</v>
      </c>
      <c r="K3896">
        <v>0</v>
      </c>
      <c r="L3896" s="5"/>
      <c r="M3896">
        <f t="shared" ref="M3896" si="4094">I3888*I3891+J3888*I3892+K3888* I3893</f>
        <v>0</v>
      </c>
    </row>
    <row r="3897" spans="8:15" x14ac:dyDescent="0.35">
      <c r="H3897" s="4"/>
      <c r="I3897">
        <f t="shared" si="4092"/>
        <v>-2.3298516839062571</v>
      </c>
      <c r="J3897" t="s">
        <v>16</v>
      </c>
      <c r="K3897">
        <v>0</v>
      </c>
      <c r="L3897" s="5"/>
      <c r="M3897">
        <f t="shared" ref="M3897" si="4095">I3889*I3891+J3889*I3892+K3889*I3893</f>
        <v>0</v>
      </c>
    </row>
    <row r="3898" spans="8:15" x14ac:dyDescent="0.35">
      <c r="H3898" s="4"/>
      <c r="L3898" s="5"/>
    </row>
    <row r="3899" spans="8:15" x14ac:dyDescent="0.35">
      <c r="H3899" s="4" t="s">
        <v>99</v>
      </c>
      <c r="I3899">
        <f t="shared" ref="I3899:I3901" si="4096">I3895-K3895</f>
        <v>-6.0300955159643808</v>
      </c>
      <c r="L3899" s="5"/>
    </row>
    <row r="3900" spans="8:15" x14ac:dyDescent="0.35">
      <c r="H3900" s="4" t="s">
        <v>100</v>
      </c>
      <c r="I3900">
        <f t="shared" si="4096"/>
        <v>7.8461575132286265</v>
      </c>
      <c r="L3900" s="5"/>
    </row>
    <row r="3901" spans="8:15" x14ac:dyDescent="0.35">
      <c r="H3901" s="4" t="s">
        <v>101</v>
      </c>
      <c r="I3901">
        <f t="shared" si="4096"/>
        <v>-2.3298516839062571</v>
      </c>
      <c r="L3901" s="5"/>
    </row>
    <row r="3902" spans="8:15" x14ac:dyDescent="0.35">
      <c r="H3902" s="4"/>
      <c r="L3902" s="5"/>
    </row>
    <row r="3903" spans="8:15" x14ac:dyDescent="0.35">
      <c r="H3903" s="4" t="s">
        <v>22</v>
      </c>
      <c r="I3903">
        <f t="shared" ref="I3903:I3905" si="4097">ABS(I3899-I3877)</f>
        <v>0</v>
      </c>
      <c r="L3903" s="5"/>
    </row>
    <row r="3904" spans="8:15" x14ac:dyDescent="0.35">
      <c r="H3904" s="4" t="s">
        <v>24</v>
      </c>
      <c r="I3904">
        <f t="shared" si="4097"/>
        <v>0</v>
      </c>
      <c r="L3904" s="5"/>
    </row>
    <row r="3905" spans="8:15" x14ac:dyDescent="0.35">
      <c r="H3905" s="7" t="s">
        <v>103</v>
      </c>
      <c r="I3905">
        <f t="shared" si="4097"/>
        <v>0</v>
      </c>
      <c r="J3905" s="8" t="s">
        <v>25</v>
      </c>
      <c r="K3905" s="8"/>
      <c r="L3905" s="9">
        <f t="shared" ref="L3905" si="4098">MAX(I3903:I3905)</f>
        <v>0</v>
      </c>
      <c r="M3905" t="str">
        <f t="shared" ref="M3905" si="4099">IF(L3905&gt;$G$6, "Continúa iterando","Listo. Aquí está la solución")</f>
        <v>Listo. Aquí está la solución</v>
      </c>
    </row>
    <row r="3907" spans="8:15" x14ac:dyDescent="0.35">
      <c r="H3907" s="1"/>
      <c r="I3907" s="2" t="s">
        <v>0</v>
      </c>
      <c r="J3907" s="2">
        <f t="shared" ref="J3907" si="4100">J3876+1</f>
        <v>127</v>
      </c>
      <c r="K3907" s="2"/>
      <c r="L3907" s="3"/>
    </row>
    <row r="3908" spans="8:15" x14ac:dyDescent="0.35">
      <c r="H3908" s="4" t="s">
        <v>1</v>
      </c>
      <c r="I3908">
        <f t="shared" ref="I3908:I3910" si="4101">I3899</f>
        <v>-6.0300955159643808</v>
      </c>
      <c r="L3908" s="5"/>
    </row>
    <row r="3909" spans="8:15" x14ac:dyDescent="0.35">
      <c r="H3909" s="4" t="s">
        <v>93</v>
      </c>
      <c r="I3909">
        <f t="shared" si="4101"/>
        <v>7.8461575132286265</v>
      </c>
      <c r="L3909" s="5"/>
    </row>
    <row r="3910" spans="8:15" x14ac:dyDescent="0.35">
      <c r="H3910" s="4" t="s">
        <v>2</v>
      </c>
      <c r="I3910">
        <f t="shared" si="4101"/>
        <v>-2.3298516839062571</v>
      </c>
      <c r="L3910" s="5"/>
    </row>
    <row r="3911" spans="8:15" x14ac:dyDescent="0.35">
      <c r="H3911" s="4"/>
      <c r="L3911" s="5"/>
    </row>
    <row r="3912" spans="8:15" x14ac:dyDescent="0.35">
      <c r="H3912" s="4"/>
      <c r="I3912">
        <f t="shared" ref="I3912" si="4102">1/I3908</f>
        <v>-0.16583485242523097</v>
      </c>
      <c r="J3912">
        <f t="shared" ref="J3912" si="4103">3/I3909-I3910^2</f>
        <v>-5.0458561065254317</v>
      </c>
      <c r="K3912">
        <f t="shared" ref="K3912" si="4104">-2*I3909*I3910</f>
        <v>36.56076658877889</v>
      </c>
      <c r="L3912" s="5"/>
    </row>
    <row r="3913" spans="8:15" x14ac:dyDescent="0.35">
      <c r="H3913" s="4" t="s">
        <v>26</v>
      </c>
      <c r="I3913">
        <f t="shared" ref="I3913" si="4105">(2*I3908/I3910)+4*I3910</f>
        <v>-4.1430295802738764</v>
      </c>
      <c r="J3913">
        <f t="shared" ref="J3913" si="4106">(2*I3909/I3910)</f>
        <v>-6.7353278901201685</v>
      </c>
      <c r="K3913">
        <f t="shared" ref="K3913" si="4107">-(I3909^2+I3908^2)/I3910^2+4*I3908</f>
        <v>-42.160262624325497</v>
      </c>
      <c r="L3913" s="5"/>
    </row>
    <row r="3914" spans="8:15" x14ac:dyDescent="0.35">
      <c r="H3914" s="4"/>
      <c r="I3914">
        <f t="shared" ref="I3914" si="4108">2*I3908*I3909*I3910^3+4*I3910</f>
        <v>1187.4101983644657</v>
      </c>
      <c r="J3914">
        <f t="shared" ref="J3914" si="4109">I3908^2*I3910^3</f>
        <v>-459.86801905066505</v>
      </c>
      <c r="K3914">
        <f t="shared" ref="K3914" si="4110">3*I3908^2*I3909*I3910^2+4*I3908</f>
        <v>4621.9224596655295</v>
      </c>
      <c r="L3914" s="5"/>
    </row>
    <row r="3915" spans="8:15" x14ac:dyDescent="0.35">
      <c r="H3915" s="4"/>
      <c r="L3915" s="5"/>
    </row>
    <row r="3916" spans="8:15" x14ac:dyDescent="0.35">
      <c r="H3916" s="4" t="s">
        <v>6</v>
      </c>
      <c r="I3916">
        <f t="shared" ref="I3916" si="4111">(I3912*J3913*K3914+I3913*J3914*K3912+J3912*K3913*I3914)-(I3914*J3913*K3912+J3914*K3913*I3912+K3914*I3913*J3912)</f>
        <v>526414.62070310838</v>
      </c>
      <c r="J3916" t="str">
        <f t="shared" ref="J3916" si="4112">IF(I3916&lt;&gt;0,"Continuar", "Agregar otros valores")</f>
        <v>Continuar</v>
      </c>
      <c r="L3916" s="5"/>
    </row>
    <row r="3917" spans="8:15" x14ac:dyDescent="0.35">
      <c r="H3917" s="4"/>
      <c r="L3917" s="5"/>
    </row>
    <row r="3918" spans="8:15" x14ac:dyDescent="0.35">
      <c r="H3918" s="4"/>
      <c r="I3918" cm="1">
        <f t="array" ref="I3918:K3920">MINVERSE(I3912:K3914)</f>
        <v>-9.5966786858593264E-2</v>
      </c>
      <c r="J3918">
        <v>1.2363692239668139E-2</v>
      </c>
      <c r="K3918">
        <v>8.7190467637886151E-4</v>
      </c>
      <c r="L3918" s="5"/>
      <c r="M3918">
        <f t="shared" ref="M3918" si="4113">(J3913*K3914-J3914*K3913)/I3916</f>
        <v>-9.596678685859325E-2</v>
      </c>
      <c r="N3918">
        <f t="shared" ref="N3918" si="4114">(J3912*K3914-J3914*K3912)/I3916</f>
        <v>-1.2363692239668137E-2</v>
      </c>
      <c r="O3918">
        <f t="shared" ref="O3918" si="4115">(J3912*K3913-J3913*K3912)/I3916</f>
        <v>8.7190467637886151E-4</v>
      </c>
    </row>
    <row r="3919" spans="8:15" x14ac:dyDescent="0.35">
      <c r="H3919" s="4" t="s">
        <v>9</v>
      </c>
      <c r="I3919">
        <v>-5.87232252334349E-2</v>
      </c>
      <c r="J3919">
        <v>-8.3924536285770956E-2</v>
      </c>
      <c r="K3919">
        <v>-3.0102503265137386E-4</v>
      </c>
      <c r="L3919" s="5"/>
      <c r="M3919">
        <f t="shared" ref="M3919" si="4116">(I3913*K3914-K3913*I3914)/I3916</f>
        <v>5.8723225233434879E-2</v>
      </c>
      <c r="N3919">
        <f t="shared" ref="N3919" si="4117">(I3912*K3914-I3914*K3912)/I3916</f>
        <v>-8.3924536285770943E-2</v>
      </c>
      <c r="O3919">
        <f t="shared" ref="O3919" si="4118">(I3912*K3913-I3913*K3912)/I3916</f>
        <v>3.010250326513738E-4</v>
      </c>
    </row>
    <row r="3920" spans="8:15" x14ac:dyDescent="0.35">
      <c r="H3920" s="4"/>
      <c r="I3920">
        <v>1.8811870800205702E-2</v>
      </c>
      <c r="J3920">
        <v>-1.1526585521765763E-2</v>
      </c>
      <c r="K3920">
        <v>-3.7590481385218048E-5</v>
      </c>
      <c r="L3920" s="5"/>
      <c r="M3920">
        <f t="shared" ref="M3920" si="4119">(I3913*J3914-I3914*J3913)/I3916</f>
        <v>1.8811870800205698E-2</v>
      </c>
      <c r="N3920">
        <f t="shared" ref="N3920" si="4120">(I3912*J3914-I3914*J3912)/I3916</f>
        <v>1.1526585521765761E-2</v>
      </c>
      <c r="O3920">
        <f t="shared" ref="O3920" si="4121">(I3912*J3913-I3913*J3912)/I3916</f>
        <v>-3.7590481385218048E-5</v>
      </c>
    </row>
    <row r="3921" spans="8:13" x14ac:dyDescent="0.35">
      <c r="H3921" s="4"/>
      <c r="L3921" s="5"/>
    </row>
    <row r="3922" spans="8:13" x14ac:dyDescent="0.35">
      <c r="H3922" s="4" t="s">
        <v>414</v>
      </c>
      <c r="I3922">
        <f t="shared" ref="I3922" si="4122">LN(ABS(2*I3908*I3909^3))-I3909*(I3910^2)+33.9206</f>
        <v>0</v>
      </c>
      <c r="L3922" s="5"/>
    </row>
    <row r="3923" spans="8:13" x14ac:dyDescent="0.35">
      <c r="H3923" s="4" t="s">
        <v>415</v>
      </c>
      <c r="I3923">
        <f t="shared" ref="I3923" si="4123">(I3908^2+I3909^2)/I3910+4*I3908*I3910-85/6</f>
        <v>0</v>
      </c>
      <c r="L3923" s="5"/>
    </row>
    <row r="3924" spans="8:13" x14ac:dyDescent="0.35">
      <c r="H3924" s="4" t="s">
        <v>416</v>
      </c>
      <c r="I3924">
        <f t="shared" ref="I3924" si="4124">I3908^2*I3909*I3910^3+4*I3908*I3910+3552</f>
        <v>0</v>
      </c>
      <c r="L3924" s="5"/>
    </row>
    <row r="3925" spans="8:13" x14ac:dyDescent="0.35">
      <c r="H3925" s="4"/>
      <c r="L3925" s="5"/>
    </row>
    <row r="3926" spans="8:13" x14ac:dyDescent="0.35">
      <c r="H3926" s="4"/>
      <c r="I3926">
        <f t="shared" ref="I3926:I3928" si="4125">I3908</f>
        <v>-6.0300955159643808</v>
      </c>
      <c r="J3926" t="s">
        <v>16</v>
      </c>
      <c r="K3926" cm="1">
        <f t="array" ref="K3926:K3928">MMULT(I3918:K3920,I3922:I3924)</f>
        <v>0</v>
      </c>
      <c r="L3926" s="5"/>
      <c r="M3926">
        <f t="shared" ref="M3926" si="4126">I3918*I3922+J3918*I3923+K3918*I3924</f>
        <v>0</v>
      </c>
    </row>
    <row r="3927" spans="8:13" x14ac:dyDescent="0.35">
      <c r="H3927" s="4"/>
      <c r="I3927">
        <f t="shared" si="4125"/>
        <v>7.8461575132286265</v>
      </c>
      <c r="J3927" t="s">
        <v>16</v>
      </c>
      <c r="K3927">
        <v>0</v>
      </c>
      <c r="L3927" s="5"/>
      <c r="M3927">
        <f t="shared" ref="M3927" si="4127">I3919*I3922+J3919*I3923+K3919* I3924</f>
        <v>0</v>
      </c>
    </row>
    <row r="3928" spans="8:13" x14ac:dyDescent="0.35">
      <c r="H3928" s="4"/>
      <c r="I3928">
        <f t="shared" si="4125"/>
        <v>-2.3298516839062571</v>
      </c>
      <c r="J3928" t="s">
        <v>16</v>
      </c>
      <c r="K3928">
        <v>0</v>
      </c>
      <c r="L3928" s="5"/>
      <c r="M3928">
        <f t="shared" ref="M3928" si="4128">I3920*I3922+J3920*I3923+K3920*I3924</f>
        <v>0</v>
      </c>
    </row>
    <row r="3929" spans="8:13" x14ac:dyDescent="0.35">
      <c r="H3929" s="4"/>
      <c r="L3929" s="5"/>
    </row>
    <row r="3930" spans="8:13" x14ac:dyDescent="0.35">
      <c r="H3930" s="4" t="s">
        <v>99</v>
      </c>
      <c r="I3930">
        <f t="shared" ref="I3930:I3932" si="4129">I3926-K3926</f>
        <v>-6.0300955159643808</v>
      </c>
      <c r="L3930" s="5"/>
    </row>
    <row r="3931" spans="8:13" x14ac:dyDescent="0.35">
      <c r="H3931" s="4" t="s">
        <v>100</v>
      </c>
      <c r="I3931">
        <f t="shared" si="4129"/>
        <v>7.8461575132286265</v>
      </c>
      <c r="L3931" s="5"/>
    </row>
    <row r="3932" spans="8:13" x14ac:dyDescent="0.35">
      <c r="H3932" s="4" t="s">
        <v>101</v>
      </c>
      <c r="I3932">
        <f t="shared" si="4129"/>
        <v>-2.3298516839062571</v>
      </c>
      <c r="L3932" s="5"/>
    </row>
    <row r="3933" spans="8:13" x14ac:dyDescent="0.35">
      <c r="H3933" s="4"/>
      <c r="L3933" s="5"/>
    </row>
    <row r="3934" spans="8:13" x14ac:dyDescent="0.35">
      <c r="H3934" s="4" t="s">
        <v>22</v>
      </c>
      <c r="I3934">
        <f t="shared" ref="I3934:I3936" si="4130">ABS(I3930-I3908)</f>
        <v>0</v>
      </c>
      <c r="L3934" s="5"/>
    </row>
    <row r="3935" spans="8:13" x14ac:dyDescent="0.35">
      <c r="H3935" s="4" t="s">
        <v>24</v>
      </c>
      <c r="I3935">
        <f t="shared" si="4130"/>
        <v>0</v>
      </c>
      <c r="L3935" s="5"/>
    </row>
    <row r="3936" spans="8:13" x14ac:dyDescent="0.35">
      <c r="H3936" s="7" t="s">
        <v>103</v>
      </c>
      <c r="I3936">
        <f t="shared" si="4130"/>
        <v>0</v>
      </c>
      <c r="J3936" s="8" t="s">
        <v>25</v>
      </c>
      <c r="K3936" s="8"/>
      <c r="L3936" s="9">
        <f t="shared" ref="L3936" si="4131">MAX(I3934:I3936)</f>
        <v>0</v>
      </c>
      <c r="M3936" t="str">
        <f t="shared" ref="M3936" si="4132">IF(L3936&gt;$G$6, "Continúa iterando","Listo. Aquí está la solución")</f>
        <v>Listo. Aquí está la solución</v>
      </c>
    </row>
    <row r="3938" spans="8:15" x14ac:dyDescent="0.35">
      <c r="H3938" s="1"/>
      <c r="I3938" s="2" t="s">
        <v>0</v>
      </c>
      <c r="J3938" s="2">
        <f t="shared" ref="J3938" si="4133">J3907+1</f>
        <v>128</v>
      </c>
      <c r="K3938" s="2"/>
      <c r="L3938" s="3"/>
    </row>
    <row r="3939" spans="8:15" x14ac:dyDescent="0.35">
      <c r="H3939" s="4" t="s">
        <v>1</v>
      </c>
      <c r="I3939">
        <f t="shared" ref="I3939:I3941" si="4134">I3930</f>
        <v>-6.0300955159643808</v>
      </c>
      <c r="L3939" s="5"/>
    </row>
    <row r="3940" spans="8:15" x14ac:dyDescent="0.35">
      <c r="H3940" s="4" t="s">
        <v>93</v>
      </c>
      <c r="I3940">
        <f t="shared" si="4134"/>
        <v>7.8461575132286265</v>
      </c>
      <c r="L3940" s="5"/>
    </row>
    <row r="3941" spans="8:15" x14ac:dyDescent="0.35">
      <c r="H3941" s="4" t="s">
        <v>2</v>
      </c>
      <c r="I3941">
        <f t="shared" si="4134"/>
        <v>-2.3298516839062571</v>
      </c>
      <c r="L3941" s="5"/>
    </row>
    <row r="3942" spans="8:15" x14ac:dyDescent="0.35">
      <c r="H3942" s="4"/>
      <c r="L3942" s="5"/>
    </row>
    <row r="3943" spans="8:15" x14ac:dyDescent="0.35">
      <c r="H3943" s="4"/>
      <c r="I3943">
        <f t="shared" ref="I3943" si="4135">1/I3939</f>
        <v>-0.16583485242523097</v>
      </c>
      <c r="J3943">
        <f t="shared" ref="J3943" si="4136">3/I3940-I3941^2</f>
        <v>-5.0458561065254317</v>
      </c>
      <c r="K3943">
        <f t="shared" ref="K3943" si="4137">-2*I3940*I3941</f>
        <v>36.56076658877889</v>
      </c>
      <c r="L3943" s="5"/>
    </row>
    <row r="3944" spans="8:15" x14ac:dyDescent="0.35">
      <c r="H3944" s="4" t="s">
        <v>26</v>
      </c>
      <c r="I3944">
        <f t="shared" ref="I3944" si="4138">(2*I3939/I3941)+4*I3941</f>
        <v>-4.1430295802738764</v>
      </c>
      <c r="J3944">
        <f t="shared" ref="J3944" si="4139">(2*I3940/I3941)</f>
        <v>-6.7353278901201685</v>
      </c>
      <c r="K3944">
        <f t="shared" ref="K3944" si="4140">-(I3940^2+I3939^2)/I3941^2+4*I3939</f>
        <v>-42.160262624325497</v>
      </c>
      <c r="L3944" s="5"/>
    </row>
    <row r="3945" spans="8:15" x14ac:dyDescent="0.35">
      <c r="H3945" s="4"/>
      <c r="I3945">
        <f t="shared" ref="I3945" si="4141">2*I3939*I3940*I3941^3+4*I3941</f>
        <v>1187.4101983644657</v>
      </c>
      <c r="J3945">
        <f t="shared" ref="J3945" si="4142">I3939^2*I3941^3</f>
        <v>-459.86801905066505</v>
      </c>
      <c r="K3945">
        <f t="shared" ref="K3945" si="4143">3*I3939^2*I3940*I3941^2+4*I3939</f>
        <v>4621.9224596655295</v>
      </c>
      <c r="L3945" s="5"/>
    </row>
    <row r="3946" spans="8:15" x14ac:dyDescent="0.35">
      <c r="H3946" s="4"/>
      <c r="L3946" s="5"/>
    </row>
    <row r="3947" spans="8:15" x14ac:dyDescent="0.35">
      <c r="H3947" s="4" t="s">
        <v>6</v>
      </c>
      <c r="I3947">
        <f t="shared" ref="I3947" si="4144">(I3943*J3944*K3945+I3944*J3945*K3943+J3943*K3944*I3945)-(I3945*J3944*K3943+J3945*K3944*I3943+K3945*I3944*J3943)</f>
        <v>526414.62070310838</v>
      </c>
      <c r="J3947" t="str">
        <f t="shared" ref="J3947" si="4145">IF(I3947&lt;&gt;0,"Continuar", "Agregar otros valores")</f>
        <v>Continuar</v>
      </c>
      <c r="L3947" s="5"/>
    </row>
    <row r="3948" spans="8:15" x14ac:dyDescent="0.35">
      <c r="H3948" s="4"/>
      <c r="L3948" s="5"/>
    </row>
    <row r="3949" spans="8:15" x14ac:dyDescent="0.35">
      <c r="H3949" s="4"/>
      <c r="I3949" cm="1">
        <f t="array" ref="I3949:K3951">MINVERSE(I3943:K3945)</f>
        <v>-9.5966786858593264E-2</v>
      </c>
      <c r="J3949">
        <v>1.2363692239668139E-2</v>
      </c>
      <c r="K3949">
        <v>8.7190467637886151E-4</v>
      </c>
      <c r="L3949" s="5"/>
      <c r="M3949">
        <f t="shared" ref="M3949" si="4146">(J3944*K3945-J3945*K3944)/I3947</f>
        <v>-9.596678685859325E-2</v>
      </c>
      <c r="N3949">
        <f t="shared" ref="N3949" si="4147">(J3943*K3945-J3945*K3943)/I3947</f>
        <v>-1.2363692239668137E-2</v>
      </c>
      <c r="O3949">
        <f t="shared" ref="O3949" si="4148">(J3943*K3944-J3944*K3943)/I3947</f>
        <v>8.7190467637886151E-4</v>
      </c>
    </row>
    <row r="3950" spans="8:15" x14ac:dyDescent="0.35">
      <c r="H3950" s="4" t="s">
        <v>9</v>
      </c>
      <c r="I3950">
        <v>-5.87232252334349E-2</v>
      </c>
      <c r="J3950">
        <v>-8.3924536285770956E-2</v>
      </c>
      <c r="K3950">
        <v>-3.0102503265137386E-4</v>
      </c>
      <c r="L3950" s="5"/>
      <c r="M3950">
        <f t="shared" ref="M3950" si="4149">(I3944*K3945-K3944*I3945)/I3947</f>
        <v>5.8723225233434879E-2</v>
      </c>
      <c r="N3950">
        <f t="shared" ref="N3950" si="4150">(I3943*K3945-I3945*K3943)/I3947</f>
        <v>-8.3924536285770943E-2</v>
      </c>
      <c r="O3950">
        <f t="shared" ref="O3950" si="4151">(I3943*K3944-I3944*K3943)/I3947</f>
        <v>3.010250326513738E-4</v>
      </c>
    </row>
    <row r="3951" spans="8:15" x14ac:dyDescent="0.35">
      <c r="H3951" s="4"/>
      <c r="I3951">
        <v>1.8811870800205702E-2</v>
      </c>
      <c r="J3951">
        <v>-1.1526585521765763E-2</v>
      </c>
      <c r="K3951">
        <v>-3.7590481385218048E-5</v>
      </c>
      <c r="L3951" s="5"/>
      <c r="M3951">
        <f t="shared" ref="M3951" si="4152">(I3944*J3945-I3945*J3944)/I3947</f>
        <v>1.8811870800205698E-2</v>
      </c>
      <c r="N3951">
        <f t="shared" ref="N3951" si="4153">(I3943*J3945-I3945*J3943)/I3947</f>
        <v>1.1526585521765761E-2</v>
      </c>
      <c r="O3951">
        <f t="shared" ref="O3951" si="4154">(I3943*J3944-I3944*J3943)/I3947</f>
        <v>-3.7590481385218048E-5</v>
      </c>
    </row>
    <row r="3952" spans="8:15" x14ac:dyDescent="0.35">
      <c r="H3952" s="4"/>
      <c r="L3952" s="5"/>
    </row>
    <row r="3953" spans="8:13" x14ac:dyDescent="0.35">
      <c r="H3953" s="4" t="s">
        <v>417</v>
      </c>
      <c r="I3953">
        <f t="shared" ref="I3953" si="4155">LN(ABS(2*I3939*I3940^3))-I3940*(I3941^2)+33.9206</f>
        <v>0</v>
      </c>
      <c r="L3953" s="5"/>
    </row>
    <row r="3954" spans="8:13" x14ac:dyDescent="0.35">
      <c r="H3954" s="4" t="s">
        <v>418</v>
      </c>
      <c r="I3954">
        <f t="shared" ref="I3954" si="4156">(I3939^2+I3940^2)/I3941+4*I3939*I3941-85/6</f>
        <v>0</v>
      </c>
      <c r="L3954" s="5"/>
    </row>
    <row r="3955" spans="8:13" x14ac:dyDescent="0.35">
      <c r="H3955" s="4" t="s">
        <v>419</v>
      </c>
      <c r="I3955">
        <f t="shared" ref="I3955" si="4157">I3939^2*I3940*I3941^3+4*I3939*I3941+3552</f>
        <v>0</v>
      </c>
      <c r="L3955" s="5"/>
    </row>
    <row r="3956" spans="8:13" x14ac:dyDescent="0.35">
      <c r="H3956" s="4"/>
      <c r="L3956" s="5"/>
    </row>
    <row r="3957" spans="8:13" x14ac:dyDescent="0.35">
      <c r="H3957" s="4"/>
      <c r="I3957">
        <f t="shared" ref="I3957:I3959" si="4158">I3939</f>
        <v>-6.0300955159643808</v>
      </c>
      <c r="J3957" t="s">
        <v>16</v>
      </c>
      <c r="K3957" cm="1">
        <f t="array" ref="K3957:K3959">MMULT(I3949:K3951,I3953:I3955)</f>
        <v>0</v>
      </c>
      <c r="L3957" s="5"/>
      <c r="M3957">
        <f t="shared" ref="M3957" si="4159">I3949*I3953+J3949*I3954+K3949*I3955</f>
        <v>0</v>
      </c>
    </row>
    <row r="3958" spans="8:13" x14ac:dyDescent="0.35">
      <c r="H3958" s="4"/>
      <c r="I3958">
        <f t="shared" si="4158"/>
        <v>7.8461575132286265</v>
      </c>
      <c r="J3958" t="s">
        <v>16</v>
      </c>
      <c r="K3958">
        <v>0</v>
      </c>
      <c r="L3958" s="5"/>
      <c r="M3958">
        <f t="shared" ref="M3958" si="4160">I3950*I3953+J3950*I3954+K3950* I3955</f>
        <v>0</v>
      </c>
    </row>
    <row r="3959" spans="8:13" x14ac:dyDescent="0.35">
      <c r="H3959" s="4"/>
      <c r="I3959">
        <f t="shared" si="4158"/>
        <v>-2.3298516839062571</v>
      </c>
      <c r="J3959" t="s">
        <v>16</v>
      </c>
      <c r="K3959">
        <v>0</v>
      </c>
      <c r="L3959" s="5"/>
      <c r="M3959">
        <f t="shared" ref="M3959" si="4161">I3951*I3953+J3951*I3954+K3951*I3955</f>
        <v>0</v>
      </c>
    </row>
    <row r="3960" spans="8:13" x14ac:dyDescent="0.35">
      <c r="H3960" s="4"/>
      <c r="L3960" s="5"/>
    </row>
    <row r="3961" spans="8:13" x14ac:dyDescent="0.35">
      <c r="H3961" s="4" t="s">
        <v>99</v>
      </c>
      <c r="I3961">
        <f t="shared" ref="I3961:I3963" si="4162">I3957-K3957</f>
        <v>-6.0300955159643808</v>
      </c>
      <c r="L3961" s="5"/>
    </row>
    <row r="3962" spans="8:13" x14ac:dyDescent="0.35">
      <c r="H3962" s="4" t="s">
        <v>100</v>
      </c>
      <c r="I3962">
        <f t="shared" si="4162"/>
        <v>7.8461575132286265</v>
      </c>
      <c r="L3962" s="5"/>
    </row>
    <row r="3963" spans="8:13" x14ac:dyDescent="0.35">
      <c r="H3963" s="4" t="s">
        <v>101</v>
      </c>
      <c r="I3963">
        <f t="shared" si="4162"/>
        <v>-2.3298516839062571</v>
      </c>
      <c r="L3963" s="5"/>
    </row>
    <row r="3964" spans="8:13" x14ac:dyDescent="0.35">
      <c r="H3964" s="4"/>
      <c r="L3964" s="5"/>
    </row>
    <row r="3965" spans="8:13" x14ac:dyDescent="0.35">
      <c r="H3965" s="4" t="s">
        <v>22</v>
      </c>
      <c r="I3965">
        <f t="shared" ref="I3965:I3967" si="4163">ABS(I3961-I3939)</f>
        <v>0</v>
      </c>
      <c r="L3965" s="5"/>
    </row>
    <row r="3966" spans="8:13" x14ac:dyDescent="0.35">
      <c r="H3966" s="4" t="s">
        <v>24</v>
      </c>
      <c r="I3966">
        <f t="shared" si="4163"/>
        <v>0</v>
      </c>
      <c r="L3966" s="5"/>
    </row>
    <row r="3967" spans="8:13" x14ac:dyDescent="0.35">
      <c r="H3967" s="7" t="s">
        <v>103</v>
      </c>
      <c r="I3967">
        <f t="shared" si="4163"/>
        <v>0</v>
      </c>
      <c r="J3967" s="8" t="s">
        <v>25</v>
      </c>
      <c r="K3967" s="8"/>
      <c r="L3967" s="9">
        <f t="shared" ref="L3967" si="4164">MAX(I3965:I3967)</f>
        <v>0</v>
      </c>
      <c r="M3967" t="str">
        <f t="shared" ref="M3967" si="4165">IF(L3967&gt;$G$6, "Continúa iterando","Listo. Aquí está la solución")</f>
        <v>Listo. Aquí está la solución</v>
      </c>
    </row>
    <row r="3969" spans="8:15" x14ac:dyDescent="0.35">
      <c r="H3969" s="1"/>
      <c r="I3969" s="2" t="s">
        <v>0</v>
      </c>
      <c r="J3969" s="2">
        <f t="shared" ref="J3969" si="4166">J3938+1</f>
        <v>129</v>
      </c>
      <c r="K3969" s="2"/>
      <c r="L3969" s="3"/>
    </row>
    <row r="3970" spans="8:15" x14ac:dyDescent="0.35">
      <c r="H3970" s="4" t="s">
        <v>1</v>
      </c>
      <c r="I3970">
        <f t="shared" ref="I3970:I3972" si="4167">I3961</f>
        <v>-6.0300955159643808</v>
      </c>
      <c r="L3970" s="5"/>
    </row>
    <row r="3971" spans="8:15" x14ac:dyDescent="0.35">
      <c r="H3971" s="4" t="s">
        <v>93</v>
      </c>
      <c r="I3971">
        <f t="shared" si="4167"/>
        <v>7.8461575132286265</v>
      </c>
      <c r="L3971" s="5"/>
    </row>
    <row r="3972" spans="8:15" x14ac:dyDescent="0.35">
      <c r="H3972" s="4" t="s">
        <v>2</v>
      </c>
      <c r="I3972">
        <f t="shared" si="4167"/>
        <v>-2.3298516839062571</v>
      </c>
      <c r="L3972" s="5"/>
    </row>
    <row r="3973" spans="8:15" x14ac:dyDescent="0.35">
      <c r="H3973" s="4"/>
      <c r="L3973" s="5"/>
    </row>
    <row r="3974" spans="8:15" x14ac:dyDescent="0.35">
      <c r="H3974" s="4"/>
      <c r="I3974">
        <f t="shared" ref="I3974" si="4168">1/I3970</f>
        <v>-0.16583485242523097</v>
      </c>
      <c r="J3974">
        <f t="shared" ref="J3974" si="4169">3/I3971-I3972^2</f>
        <v>-5.0458561065254317</v>
      </c>
      <c r="K3974">
        <f t="shared" ref="K3974" si="4170">-2*I3971*I3972</f>
        <v>36.56076658877889</v>
      </c>
      <c r="L3974" s="5"/>
    </row>
    <row r="3975" spans="8:15" x14ac:dyDescent="0.35">
      <c r="H3975" s="4" t="s">
        <v>26</v>
      </c>
      <c r="I3975">
        <f t="shared" ref="I3975" si="4171">(2*I3970/I3972)+4*I3972</f>
        <v>-4.1430295802738764</v>
      </c>
      <c r="J3975">
        <f t="shared" ref="J3975" si="4172">(2*I3971/I3972)</f>
        <v>-6.7353278901201685</v>
      </c>
      <c r="K3975">
        <f t="shared" ref="K3975" si="4173">-(I3971^2+I3970^2)/I3972^2+4*I3970</f>
        <v>-42.160262624325497</v>
      </c>
      <c r="L3975" s="5"/>
    </row>
    <row r="3976" spans="8:15" x14ac:dyDescent="0.35">
      <c r="H3976" s="4"/>
      <c r="I3976">
        <f t="shared" ref="I3976" si="4174">2*I3970*I3971*I3972^3+4*I3972</f>
        <v>1187.4101983644657</v>
      </c>
      <c r="J3976">
        <f t="shared" ref="J3976" si="4175">I3970^2*I3972^3</f>
        <v>-459.86801905066505</v>
      </c>
      <c r="K3976">
        <f t="shared" ref="K3976" si="4176">3*I3970^2*I3971*I3972^2+4*I3970</f>
        <v>4621.9224596655295</v>
      </c>
      <c r="L3976" s="5"/>
    </row>
    <row r="3977" spans="8:15" x14ac:dyDescent="0.35">
      <c r="H3977" s="4"/>
      <c r="L3977" s="5"/>
    </row>
    <row r="3978" spans="8:15" x14ac:dyDescent="0.35">
      <c r="H3978" s="4" t="s">
        <v>6</v>
      </c>
      <c r="I3978">
        <f t="shared" ref="I3978" si="4177">(I3974*J3975*K3976+I3975*J3976*K3974+J3974*K3975*I3976)-(I3976*J3975*K3974+J3976*K3975*I3974+K3976*I3975*J3974)</f>
        <v>526414.62070310838</v>
      </c>
      <c r="J3978" t="str">
        <f t="shared" ref="J3978" si="4178">IF(I3978&lt;&gt;0,"Continuar", "Agregar otros valores")</f>
        <v>Continuar</v>
      </c>
      <c r="L3978" s="5"/>
    </row>
    <row r="3979" spans="8:15" x14ac:dyDescent="0.35">
      <c r="H3979" s="4"/>
      <c r="L3979" s="5"/>
    </row>
    <row r="3980" spans="8:15" x14ac:dyDescent="0.35">
      <c r="H3980" s="4"/>
      <c r="I3980" cm="1">
        <f t="array" ref="I3980:K3982">MINVERSE(I3974:K3976)</f>
        <v>-9.5966786858593264E-2</v>
      </c>
      <c r="J3980">
        <v>1.2363692239668139E-2</v>
      </c>
      <c r="K3980">
        <v>8.7190467637886151E-4</v>
      </c>
      <c r="L3980" s="5"/>
      <c r="M3980">
        <f t="shared" ref="M3980" si="4179">(J3975*K3976-J3976*K3975)/I3978</f>
        <v>-9.596678685859325E-2</v>
      </c>
      <c r="N3980">
        <f t="shared" ref="N3980" si="4180">(J3974*K3976-J3976*K3974)/I3978</f>
        <v>-1.2363692239668137E-2</v>
      </c>
      <c r="O3980">
        <f t="shared" ref="O3980" si="4181">(J3974*K3975-J3975*K3974)/I3978</f>
        <v>8.7190467637886151E-4</v>
      </c>
    </row>
    <row r="3981" spans="8:15" x14ac:dyDescent="0.35">
      <c r="H3981" s="4" t="s">
        <v>9</v>
      </c>
      <c r="I3981">
        <v>-5.87232252334349E-2</v>
      </c>
      <c r="J3981">
        <v>-8.3924536285770956E-2</v>
      </c>
      <c r="K3981">
        <v>-3.0102503265137386E-4</v>
      </c>
      <c r="L3981" s="5"/>
      <c r="M3981">
        <f t="shared" ref="M3981" si="4182">(I3975*K3976-K3975*I3976)/I3978</f>
        <v>5.8723225233434879E-2</v>
      </c>
      <c r="N3981">
        <f t="shared" ref="N3981" si="4183">(I3974*K3976-I3976*K3974)/I3978</f>
        <v>-8.3924536285770943E-2</v>
      </c>
      <c r="O3981">
        <f t="shared" ref="O3981" si="4184">(I3974*K3975-I3975*K3974)/I3978</f>
        <v>3.010250326513738E-4</v>
      </c>
    </row>
    <row r="3982" spans="8:15" x14ac:dyDescent="0.35">
      <c r="H3982" s="4"/>
      <c r="I3982">
        <v>1.8811870800205702E-2</v>
      </c>
      <c r="J3982">
        <v>-1.1526585521765763E-2</v>
      </c>
      <c r="K3982">
        <v>-3.7590481385218048E-5</v>
      </c>
      <c r="L3982" s="5"/>
      <c r="M3982">
        <f t="shared" ref="M3982" si="4185">(I3975*J3976-I3976*J3975)/I3978</f>
        <v>1.8811870800205698E-2</v>
      </c>
      <c r="N3982">
        <f t="shared" ref="N3982" si="4186">(I3974*J3976-I3976*J3974)/I3978</f>
        <v>1.1526585521765761E-2</v>
      </c>
      <c r="O3982">
        <f t="shared" ref="O3982" si="4187">(I3974*J3975-I3975*J3974)/I3978</f>
        <v>-3.7590481385218048E-5</v>
      </c>
    </row>
    <row r="3983" spans="8:15" x14ac:dyDescent="0.35">
      <c r="H3983" s="4"/>
      <c r="L3983" s="5"/>
    </row>
    <row r="3984" spans="8:15" x14ac:dyDescent="0.35">
      <c r="H3984" s="4" t="s">
        <v>420</v>
      </c>
      <c r="I3984">
        <f t="shared" ref="I3984" si="4188">LN(ABS(2*I3970*I3971^3))-I3971*(I3972^2)+33.9206</f>
        <v>0</v>
      </c>
      <c r="L3984" s="5"/>
    </row>
    <row r="3985" spans="8:13" x14ac:dyDescent="0.35">
      <c r="H3985" s="4" t="s">
        <v>421</v>
      </c>
      <c r="I3985">
        <f t="shared" ref="I3985" si="4189">(I3970^2+I3971^2)/I3972+4*I3970*I3972-85/6</f>
        <v>0</v>
      </c>
      <c r="L3985" s="5"/>
    </row>
    <row r="3986" spans="8:13" x14ac:dyDescent="0.35">
      <c r="H3986" s="4" t="s">
        <v>422</v>
      </c>
      <c r="I3986">
        <f t="shared" ref="I3986" si="4190">I3970^2*I3971*I3972^3+4*I3970*I3972+3552</f>
        <v>0</v>
      </c>
      <c r="L3986" s="5"/>
    </row>
    <row r="3987" spans="8:13" x14ac:dyDescent="0.35">
      <c r="H3987" s="4"/>
      <c r="L3987" s="5"/>
    </row>
    <row r="3988" spans="8:13" x14ac:dyDescent="0.35">
      <c r="H3988" s="4"/>
      <c r="I3988">
        <f t="shared" ref="I3988:I3990" si="4191">I3970</f>
        <v>-6.0300955159643808</v>
      </c>
      <c r="J3988" t="s">
        <v>16</v>
      </c>
      <c r="K3988" cm="1">
        <f t="array" ref="K3988:K3990">MMULT(I3980:K3982,I3984:I3986)</f>
        <v>0</v>
      </c>
      <c r="L3988" s="5"/>
      <c r="M3988">
        <f t="shared" ref="M3988" si="4192">I3980*I3984+J3980*I3985+K3980*I3986</f>
        <v>0</v>
      </c>
    </row>
    <row r="3989" spans="8:13" x14ac:dyDescent="0.35">
      <c r="H3989" s="4"/>
      <c r="I3989">
        <f t="shared" si="4191"/>
        <v>7.8461575132286265</v>
      </c>
      <c r="J3989" t="s">
        <v>16</v>
      </c>
      <c r="K3989">
        <v>0</v>
      </c>
      <c r="L3989" s="5"/>
      <c r="M3989">
        <f t="shared" ref="M3989" si="4193">I3981*I3984+J3981*I3985+K3981* I3986</f>
        <v>0</v>
      </c>
    </row>
    <row r="3990" spans="8:13" x14ac:dyDescent="0.35">
      <c r="H3990" s="4"/>
      <c r="I3990">
        <f t="shared" si="4191"/>
        <v>-2.3298516839062571</v>
      </c>
      <c r="J3990" t="s">
        <v>16</v>
      </c>
      <c r="K3990">
        <v>0</v>
      </c>
      <c r="L3990" s="5"/>
      <c r="M3990">
        <f t="shared" ref="M3990" si="4194">I3982*I3984+J3982*I3985+K3982*I3986</f>
        <v>0</v>
      </c>
    </row>
    <row r="3991" spans="8:13" x14ac:dyDescent="0.35">
      <c r="H3991" s="4"/>
      <c r="L3991" s="5"/>
    </row>
    <row r="3992" spans="8:13" x14ac:dyDescent="0.35">
      <c r="H3992" s="4" t="s">
        <v>99</v>
      </c>
      <c r="I3992">
        <f t="shared" ref="I3992:I3994" si="4195">I3988-K3988</f>
        <v>-6.0300955159643808</v>
      </c>
      <c r="L3992" s="5"/>
    </row>
    <row r="3993" spans="8:13" x14ac:dyDescent="0.35">
      <c r="H3993" s="4" t="s">
        <v>100</v>
      </c>
      <c r="I3993">
        <f t="shared" si="4195"/>
        <v>7.8461575132286265</v>
      </c>
      <c r="L3993" s="5"/>
    </row>
    <row r="3994" spans="8:13" x14ac:dyDescent="0.35">
      <c r="H3994" s="4" t="s">
        <v>101</v>
      </c>
      <c r="I3994">
        <f t="shared" si="4195"/>
        <v>-2.3298516839062571</v>
      </c>
      <c r="L3994" s="5"/>
    </row>
    <row r="3995" spans="8:13" x14ac:dyDescent="0.35">
      <c r="H3995" s="4"/>
      <c r="L3995" s="5"/>
    </row>
    <row r="3996" spans="8:13" x14ac:dyDescent="0.35">
      <c r="H3996" s="4" t="s">
        <v>22</v>
      </c>
      <c r="I3996">
        <f t="shared" ref="I3996:I3998" si="4196">ABS(I3992-I3970)</f>
        <v>0</v>
      </c>
      <c r="L3996" s="5"/>
    </row>
    <row r="3997" spans="8:13" x14ac:dyDescent="0.35">
      <c r="H3997" s="4" t="s">
        <v>24</v>
      </c>
      <c r="I3997">
        <f t="shared" si="4196"/>
        <v>0</v>
      </c>
      <c r="L3997" s="5"/>
    </row>
    <row r="3998" spans="8:13" x14ac:dyDescent="0.35">
      <c r="H3998" s="7" t="s">
        <v>103</v>
      </c>
      <c r="I3998">
        <f t="shared" si="4196"/>
        <v>0</v>
      </c>
      <c r="J3998" s="8" t="s">
        <v>25</v>
      </c>
      <c r="K3998" s="8"/>
      <c r="L3998" s="9">
        <f t="shared" ref="L3998" si="4197">MAX(I3996:I3998)</f>
        <v>0</v>
      </c>
      <c r="M3998" t="str">
        <f t="shared" ref="M3998" si="4198">IF(L3998&gt;$G$6, "Continúa iterando","Listo. Aquí está la solución")</f>
        <v>Listo. Aquí está la solución</v>
      </c>
    </row>
    <row r="4000" spans="8:13" x14ac:dyDescent="0.35">
      <c r="H4000" s="1"/>
      <c r="I4000" s="2" t="s">
        <v>0</v>
      </c>
      <c r="J4000" s="2">
        <f t="shared" ref="J4000" si="4199">J3969+1</f>
        <v>130</v>
      </c>
      <c r="K4000" s="2"/>
      <c r="L4000" s="3"/>
    </row>
    <row r="4001" spans="8:15" x14ac:dyDescent="0.35">
      <c r="H4001" s="4" t="s">
        <v>1</v>
      </c>
      <c r="I4001">
        <f t="shared" ref="I4001:I4003" si="4200">I3992</f>
        <v>-6.0300955159643808</v>
      </c>
      <c r="L4001" s="5"/>
    </row>
    <row r="4002" spans="8:15" x14ac:dyDescent="0.35">
      <c r="H4002" s="4" t="s">
        <v>93</v>
      </c>
      <c r="I4002">
        <f t="shared" si="4200"/>
        <v>7.8461575132286265</v>
      </c>
      <c r="L4002" s="5"/>
    </row>
    <row r="4003" spans="8:15" x14ac:dyDescent="0.35">
      <c r="H4003" s="4" t="s">
        <v>2</v>
      </c>
      <c r="I4003">
        <f t="shared" si="4200"/>
        <v>-2.3298516839062571</v>
      </c>
      <c r="L4003" s="5"/>
    </row>
    <row r="4004" spans="8:15" x14ac:dyDescent="0.35">
      <c r="H4004" s="4"/>
      <c r="L4004" s="5"/>
    </row>
    <row r="4005" spans="8:15" x14ac:dyDescent="0.35">
      <c r="H4005" s="4"/>
      <c r="I4005">
        <f t="shared" ref="I4005" si="4201">1/I4001</f>
        <v>-0.16583485242523097</v>
      </c>
      <c r="J4005">
        <f t="shared" ref="J4005" si="4202">3/I4002-I4003^2</f>
        <v>-5.0458561065254317</v>
      </c>
      <c r="K4005">
        <f t="shared" ref="K4005" si="4203">-2*I4002*I4003</f>
        <v>36.56076658877889</v>
      </c>
      <c r="L4005" s="5"/>
    </row>
    <row r="4006" spans="8:15" x14ac:dyDescent="0.35">
      <c r="H4006" s="4" t="s">
        <v>26</v>
      </c>
      <c r="I4006">
        <f t="shared" ref="I4006" si="4204">(2*I4001/I4003)+4*I4003</f>
        <v>-4.1430295802738764</v>
      </c>
      <c r="J4006">
        <f t="shared" ref="J4006" si="4205">(2*I4002/I4003)</f>
        <v>-6.7353278901201685</v>
      </c>
      <c r="K4006">
        <f t="shared" ref="K4006" si="4206">-(I4002^2+I4001^2)/I4003^2+4*I4001</f>
        <v>-42.160262624325497</v>
      </c>
      <c r="L4006" s="5"/>
    </row>
    <row r="4007" spans="8:15" x14ac:dyDescent="0.35">
      <c r="H4007" s="4"/>
      <c r="I4007">
        <f t="shared" ref="I4007" si="4207">2*I4001*I4002*I4003^3+4*I4003</f>
        <v>1187.4101983644657</v>
      </c>
      <c r="J4007">
        <f t="shared" ref="J4007" si="4208">I4001^2*I4003^3</f>
        <v>-459.86801905066505</v>
      </c>
      <c r="K4007">
        <f t="shared" ref="K4007" si="4209">3*I4001^2*I4002*I4003^2+4*I4001</f>
        <v>4621.9224596655295</v>
      </c>
      <c r="L4007" s="5"/>
    </row>
    <row r="4008" spans="8:15" x14ac:dyDescent="0.35">
      <c r="H4008" s="4"/>
      <c r="L4008" s="5"/>
    </row>
    <row r="4009" spans="8:15" x14ac:dyDescent="0.35">
      <c r="H4009" s="4" t="s">
        <v>6</v>
      </c>
      <c r="I4009">
        <f t="shared" ref="I4009" si="4210">(I4005*J4006*K4007+I4006*J4007*K4005+J4005*K4006*I4007)-(I4007*J4006*K4005+J4007*K4006*I4005+K4007*I4006*J4005)</f>
        <v>526414.62070310838</v>
      </c>
      <c r="J4009" t="str">
        <f t="shared" ref="J4009" si="4211">IF(I4009&lt;&gt;0,"Continuar", "Agregar otros valores")</f>
        <v>Continuar</v>
      </c>
      <c r="L4009" s="5"/>
    </row>
    <row r="4010" spans="8:15" x14ac:dyDescent="0.35">
      <c r="H4010" s="4"/>
      <c r="L4010" s="5"/>
    </row>
    <row r="4011" spans="8:15" x14ac:dyDescent="0.35">
      <c r="H4011" s="4"/>
      <c r="I4011" cm="1">
        <f t="array" ref="I4011:K4013">MINVERSE(I4005:K4007)</f>
        <v>-9.5966786858593264E-2</v>
      </c>
      <c r="J4011">
        <v>1.2363692239668139E-2</v>
      </c>
      <c r="K4011">
        <v>8.7190467637886151E-4</v>
      </c>
      <c r="L4011" s="5"/>
      <c r="M4011">
        <f t="shared" ref="M4011" si="4212">(J4006*K4007-J4007*K4006)/I4009</f>
        <v>-9.596678685859325E-2</v>
      </c>
      <c r="N4011">
        <f t="shared" ref="N4011" si="4213">(J4005*K4007-J4007*K4005)/I4009</f>
        <v>-1.2363692239668137E-2</v>
      </c>
      <c r="O4011">
        <f t="shared" ref="O4011" si="4214">(J4005*K4006-J4006*K4005)/I4009</f>
        <v>8.7190467637886151E-4</v>
      </c>
    </row>
    <row r="4012" spans="8:15" x14ac:dyDescent="0.35">
      <c r="H4012" s="4" t="s">
        <v>9</v>
      </c>
      <c r="I4012">
        <v>-5.87232252334349E-2</v>
      </c>
      <c r="J4012">
        <v>-8.3924536285770956E-2</v>
      </c>
      <c r="K4012">
        <v>-3.0102503265137386E-4</v>
      </c>
      <c r="L4012" s="5"/>
      <c r="M4012">
        <f t="shared" ref="M4012" si="4215">(I4006*K4007-K4006*I4007)/I4009</f>
        <v>5.8723225233434879E-2</v>
      </c>
      <c r="N4012">
        <f t="shared" ref="N4012" si="4216">(I4005*K4007-I4007*K4005)/I4009</f>
        <v>-8.3924536285770943E-2</v>
      </c>
      <c r="O4012">
        <f t="shared" ref="O4012" si="4217">(I4005*K4006-I4006*K4005)/I4009</f>
        <v>3.010250326513738E-4</v>
      </c>
    </row>
    <row r="4013" spans="8:15" x14ac:dyDescent="0.35">
      <c r="H4013" s="4"/>
      <c r="I4013">
        <v>1.8811870800205702E-2</v>
      </c>
      <c r="J4013">
        <v>-1.1526585521765763E-2</v>
      </c>
      <c r="K4013">
        <v>-3.7590481385218048E-5</v>
      </c>
      <c r="L4013" s="5"/>
      <c r="M4013">
        <f t="shared" ref="M4013" si="4218">(I4006*J4007-I4007*J4006)/I4009</f>
        <v>1.8811870800205698E-2</v>
      </c>
      <c r="N4013">
        <f t="shared" ref="N4013" si="4219">(I4005*J4007-I4007*J4005)/I4009</f>
        <v>1.1526585521765761E-2</v>
      </c>
      <c r="O4013">
        <f t="shared" ref="O4013" si="4220">(I4005*J4006-I4006*J4005)/I4009</f>
        <v>-3.7590481385218048E-5</v>
      </c>
    </row>
    <row r="4014" spans="8:15" x14ac:dyDescent="0.35">
      <c r="H4014" s="4"/>
      <c r="L4014" s="5"/>
    </row>
    <row r="4015" spans="8:15" x14ac:dyDescent="0.35">
      <c r="H4015" s="4" t="s">
        <v>423</v>
      </c>
      <c r="I4015">
        <f t="shared" ref="I4015" si="4221">LN(ABS(2*I4001*I4002^3))-I4002*(I4003^2)+33.9206</f>
        <v>0</v>
      </c>
      <c r="L4015" s="5"/>
    </row>
    <row r="4016" spans="8:15" x14ac:dyDescent="0.35">
      <c r="H4016" s="4" t="s">
        <v>424</v>
      </c>
      <c r="I4016">
        <f t="shared" ref="I4016" si="4222">(I4001^2+I4002^2)/I4003+4*I4001*I4003-85/6</f>
        <v>0</v>
      </c>
      <c r="L4016" s="5"/>
    </row>
    <row r="4017" spans="8:13" x14ac:dyDescent="0.35">
      <c r="H4017" s="4" t="s">
        <v>425</v>
      </c>
      <c r="I4017">
        <f t="shared" ref="I4017" si="4223">I4001^2*I4002*I4003^3+4*I4001*I4003+3552</f>
        <v>0</v>
      </c>
      <c r="L4017" s="5"/>
    </row>
    <row r="4018" spans="8:13" x14ac:dyDescent="0.35">
      <c r="H4018" s="4"/>
      <c r="L4018" s="5"/>
    </row>
    <row r="4019" spans="8:13" x14ac:dyDescent="0.35">
      <c r="H4019" s="4"/>
      <c r="I4019">
        <f t="shared" ref="I4019:I4021" si="4224">I4001</f>
        <v>-6.0300955159643808</v>
      </c>
      <c r="J4019" t="s">
        <v>16</v>
      </c>
      <c r="K4019" cm="1">
        <f t="array" ref="K4019:K4021">MMULT(I4011:K4013,I4015:I4017)</f>
        <v>0</v>
      </c>
      <c r="L4019" s="5"/>
      <c r="M4019">
        <f t="shared" ref="M4019" si="4225">I4011*I4015+J4011*I4016+K4011*I4017</f>
        <v>0</v>
      </c>
    </row>
    <row r="4020" spans="8:13" x14ac:dyDescent="0.35">
      <c r="H4020" s="4"/>
      <c r="I4020">
        <f t="shared" si="4224"/>
        <v>7.8461575132286265</v>
      </c>
      <c r="J4020" t="s">
        <v>16</v>
      </c>
      <c r="K4020">
        <v>0</v>
      </c>
      <c r="L4020" s="5"/>
      <c r="M4020">
        <f t="shared" ref="M4020" si="4226">I4012*I4015+J4012*I4016+K4012* I4017</f>
        <v>0</v>
      </c>
    </row>
    <row r="4021" spans="8:13" x14ac:dyDescent="0.35">
      <c r="H4021" s="4"/>
      <c r="I4021">
        <f t="shared" si="4224"/>
        <v>-2.3298516839062571</v>
      </c>
      <c r="J4021" t="s">
        <v>16</v>
      </c>
      <c r="K4021">
        <v>0</v>
      </c>
      <c r="L4021" s="5"/>
      <c r="M4021">
        <f t="shared" ref="M4021" si="4227">I4013*I4015+J4013*I4016+K4013*I4017</f>
        <v>0</v>
      </c>
    </row>
    <row r="4022" spans="8:13" x14ac:dyDescent="0.35">
      <c r="H4022" s="4"/>
      <c r="L4022" s="5"/>
    </row>
    <row r="4023" spans="8:13" x14ac:dyDescent="0.35">
      <c r="H4023" s="4" t="s">
        <v>99</v>
      </c>
      <c r="I4023">
        <f t="shared" ref="I4023:I4025" si="4228">I4019-K4019</f>
        <v>-6.0300955159643808</v>
      </c>
      <c r="L4023" s="5"/>
    </row>
    <row r="4024" spans="8:13" x14ac:dyDescent="0.35">
      <c r="H4024" s="4" t="s">
        <v>100</v>
      </c>
      <c r="I4024">
        <f t="shared" si="4228"/>
        <v>7.8461575132286265</v>
      </c>
      <c r="L4024" s="5"/>
    </row>
    <row r="4025" spans="8:13" x14ac:dyDescent="0.35">
      <c r="H4025" s="4" t="s">
        <v>101</v>
      </c>
      <c r="I4025">
        <f t="shared" si="4228"/>
        <v>-2.3298516839062571</v>
      </c>
      <c r="L4025" s="5"/>
    </row>
    <row r="4026" spans="8:13" x14ac:dyDescent="0.35">
      <c r="H4026" s="4"/>
      <c r="L4026" s="5"/>
    </row>
    <row r="4027" spans="8:13" x14ac:dyDescent="0.35">
      <c r="H4027" s="4" t="s">
        <v>22</v>
      </c>
      <c r="I4027">
        <f t="shared" ref="I4027:I4029" si="4229">ABS(I4023-I4001)</f>
        <v>0</v>
      </c>
      <c r="L4027" s="5"/>
    </row>
    <row r="4028" spans="8:13" x14ac:dyDescent="0.35">
      <c r="H4028" s="4" t="s">
        <v>24</v>
      </c>
      <c r="I4028">
        <f t="shared" si="4229"/>
        <v>0</v>
      </c>
      <c r="L4028" s="5"/>
    </row>
    <row r="4029" spans="8:13" x14ac:dyDescent="0.35">
      <c r="H4029" s="7" t="s">
        <v>103</v>
      </c>
      <c r="I4029">
        <f t="shared" si="4229"/>
        <v>0</v>
      </c>
      <c r="J4029" s="8" t="s">
        <v>25</v>
      </c>
      <c r="K4029" s="8"/>
      <c r="L4029" s="9">
        <f t="shared" ref="L4029" si="4230">MAX(I4027:I4029)</f>
        <v>0</v>
      </c>
      <c r="M4029" t="str">
        <f t="shared" ref="M4029" si="4231">IF(L4029&gt;$G$6, "Continúa iterando","Listo. Aquí está la solución")</f>
        <v>Listo. Aquí está la solución</v>
      </c>
    </row>
    <row r="4031" spans="8:13" x14ac:dyDescent="0.35">
      <c r="H4031" s="1"/>
      <c r="I4031" s="2" t="s">
        <v>0</v>
      </c>
      <c r="J4031" s="2">
        <f t="shared" ref="J4031" si="4232">J4000+1</f>
        <v>131</v>
      </c>
      <c r="K4031" s="2"/>
      <c r="L4031" s="3"/>
    </row>
    <row r="4032" spans="8:13" x14ac:dyDescent="0.35">
      <c r="H4032" s="4" t="s">
        <v>1</v>
      </c>
      <c r="I4032">
        <f t="shared" ref="I4032:I4034" si="4233">I4023</f>
        <v>-6.0300955159643808</v>
      </c>
      <c r="L4032" s="5"/>
    </row>
    <row r="4033" spans="8:15" x14ac:dyDescent="0.35">
      <c r="H4033" s="4" t="s">
        <v>93</v>
      </c>
      <c r="I4033">
        <f t="shared" si="4233"/>
        <v>7.8461575132286265</v>
      </c>
      <c r="L4033" s="5"/>
    </row>
    <row r="4034" spans="8:15" x14ac:dyDescent="0.35">
      <c r="H4034" s="4" t="s">
        <v>2</v>
      </c>
      <c r="I4034">
        <f t="shared" si="4233"/>
        <v>-2.3298516839062571</v>
      </c>
      <c r="L4034" s="5"/>
    </row>
    <row r="4035" spans="8:15" x14ac:dyDescent="0.35">
      <c r="H4035" s="4"/>
      <c r="L4035" s="5"/>
    </row>
    <row r="4036" spans="8:15" x14ac:dyDescent="0.35">
      <c r="H4036" s="4"/>
      <c r="I4036">
        <f t="shared" ref="I4036" si="4234">1/I4032</f>
        <v>-0.16583485242523097</v>
      </c>
      <c r="J4036">
        <f t="shared" ref="J4036" si="4235">3/I4033-I4034^2</f>
        <v>-5.0458561065254317</v>
      </c>
      <c r="K4036">
        <f t="shared" ref="K4036" si="4236">-2*I4033*I4034</f>
        <v>36.56076658877889</v>
      </c>
      <c r="L4036" s="5"/>
    </row>
    <row r="4037" spans="8:15" x14ac:dyDescent="0.35">
      <c r="H4037" s="4" t="s">
        <v>26</v>
      </c>
      <c r="I4037">
        <f t="shared" ref="I4037" si="4237">(2*I4032/I4034)+4*I4034</f>
        <v>-4.1430295802738764</v>
      </c>
      <c r="J4037">
        <f t="shared" ref="J4037" si="4238">(2*I4033/I4034)</f>
        <v>-6.7353278901201685</v>
      </c>
      <c r="K4037">
        <f t="shared" ref="K4037" si="4239">-(I4033^2+I4032^2)/I4034^2+4*I4032</f>
        <v>-42.160262624325497</v>
      </c>
      <c r="L4037" s="5"/>
    </row>
    <row r="4038" spans="8:15" x14ac:dyDescent="0.35">
      <c r="H4038" s="4"/>
      <c r="I4038">
        <f t="shared" ref="I4038" si="4240">2*I4032*I4033*I4034^3+4*I4034</f>
        <v>1187.4101983644657</v>
      </c>
      <c r="J4038">
        <f t="shared" ref="J4038" si="4241">I4032^2*I4034^3</f>
        <v>-459.86801905066505</v>
      </c>
      <c r="K4038">
        <f t="shared" ref="K4038" si="4242">3*I4032^2*I4033*I4034^2+4*I4032</f>
        <v>4621.9224596655295</v>
      </c>
      <c r="L4038" s="5"/>
    </row>
    <row r="4039" spans="8:15" x14ac:dyDescent="0.35">
      <c r="H4039" s="4"/>
      <c r="L4039" s="5"/>
    </row>
    <row r="4040" spans="8:15" x14ac:dyDescent="0.35">
      <c r="H4040" s="4" t="s">
        <v>6</v>
      </c>
      <c r="I4040">
        <f t="shared" ref="I4040" si="4243">(I4036*J4037*K4038+I4037*J4038*K4036+J4036*K4037*I4038)-(I4038*J4037*K4036+J4038*K4037*I4036+K4038*I4037*J4036)</f>
        <v>526414.62070310838</v>
      </c>
      <c r="J4040" t="str">
        <f t="shared" ref="J4040" si="4244">IF(I4040&lt;&gt;0,"Continuar", "Agregar otros valores")</f>
        <v>Continuar</v>
      </c>
      <c r="L4040" s="5"/>
    </row>
    <row r="4041" spans="8:15" x14ac:dyDescent="0.35">
      <c r="H4041" s="4"/>
      <c r="L4041" s="5"/>
    </row>
    <row r="4042" spans="8:15" x14ac:dyDescent="0.35">
      <c r="H4042" s="4"/>
      <c r="I4042" cm="1">
        <f t="array" ref="I4042:K4044">MINVERSE(I4036:K4038)</f>
        <v>-9.5966786858593264E-2</v>
      </c>
      <c r="J4042">
        <v>1.2363692239668139E-2</v>
      </c>
      <c r="K4042">
        <v>8.7190467637886151E-4</v>
      </c>
      <c r="L4042" s="5"/>
      <c r="M4042">
        <f t="shared" ref="M4042" si="4245">(J4037*K4038-J4038*K4037)/I4040</f>
        <v>-9.596678685859325E-2</v>
      </c>
      <c r="N4042">
        <f t="shared" ref="N4042" si="4246">(J4036*K4038-J4038*K4036)/I4040</f>
        <v>-1.2363692239668137E-2</v>
      </c>
      <c r="O4042">
        <f t="shared" ref="O4042" si="4247">(J4036*K4037-J4037*K4036)/I4040</f>
        <v>8.7190467637886151E-4</v>
      </c>
    </row>
    <row r="4043" spans="8:15" x14ac:dyDescent="0.35">
      <c r="H4043" s="4" t="s">
        <v>9</v>
      </c>
      <c r="I4043">
        <v>-5.87232252334349E-2</v>
      </c>
      <c r="J4043">
        <v>-8.3924536285770956E-2</v>
      </c>
      <c r="K4043">
        <v>-3.0102503265137386E-4</v>
      </c>
      <c r="L4043" s="5"/>
      <c r="M4043">
        <f t="shared" ref="M4043" si="4248">(I4037*K4038-K4037*I4038)/I4040</f>
        <v>5.8723225233434879E-2</v>
      </c>
      <c r="N4043">
        <f t="shared" ref="N4043" si="4249">(I4036*K4038-I4038*K4036)/I4040</f>
        <v>-8.3924536285770943E-2</v>
      </c>
      <c r="O4043">
        <f t="shared" ref="O4043" si="4250">(I4036*K4037-I4037*K4036)/I4040</f>
        <v>3.010250326513738E-4</v>
      </c>
    </row>
    <row r="4044" spans="8:15" x14ac:dyDescent="0.35">
      <c r="H4044" s="4"/>
      <c r="I4044">
        <v>1.8811870800205702E-2</v>
      </c>
      <c r="J4044">
        <v>-1.1526585521765763E-2</v>
      </c>
      <c r="K4044">
        <v>-3.7590481385218048E-5</v>
      </c>
      <c r="L4044" s="5"/>
      <c r="M4044">
        <f t="shared" ref="M4044" si="4251">(I4037*J4038-I4038*J4037)/I4040</f>
        <v>1.8811870800205698E-2</v>
      </c>
      <c r="N4044">
        <f t="shared" ref="N4044" si="4252">(I4036*J4038-I4038*J4036)/I4040</f>
        <v>1.1526585521765761E-2</v>
      </c>
      <c r="O4044">
        <f t="shared" ref="O4044" si="4253">(I4036*J4037-I4037*J4036)/I4040</f>
        <v>-3.7590481385218048E-5</v>
      </c>
    </row>
    <row r="4045" spans="8:15" x14ac:dyDescent="0.35">
      <c r="H4045" s="4"/>
      <c r="L4045" s="5"/>
    </row>
    <row r="4046" spans="8:15" x14ac:dyDescent="0.35">
      <c r="H4046" s="4" t="s">
        <v>426</v>
      </c>
      <c r="I4046">
        <f t="shared" ref="I4046" si="4254">LN(ABS(2*I4032*I4033^3))-I4033*(I4034^2)+33.9206</f>
        <v>0</v>
      </c>
      <c r="L4046" s="5"/>
    </row>
    <row r="4047" spans="8:15" x14ac:dyDescent="0.35">
      <c r="H4047" s="4" t="s">
        <v>427</v>
      </c>
      <c r="I4047">
        <f t="shared" ref="I4047" si="4255">(I4032^2+I4033^2)/I4034+4*I4032*I4034-85/6</f>
        <v>0</v>
      </c>
      <c r="L4047" s="5"/>
    </row>
    <row r="4048" spans="8:15" x14ac:dyDescent="0.35">
      <c r="H4048" s="4" t="s">
        <v>428</v>
      </c>
      <c r="I4048">
        <f t="shared" ref="I4048" si="4256">I4032^2*I4033*I4034^3+4*I4032*I4034+3552</f>
        <v>0</v>
      </c>
      <c r="L4048" s="5"/>
    </row>
    <row r="4049" spans="8:13" x14ac:dyDescent="0.35">
      <c r="H4049" s="4"/>
      <c r="L4049" s="5"/>
    </row>
    <row r="4050" spans="8:13" x14ac:dyDescent="0.35">
      <c r="H4050" s="4"/>
      <c r="I4050">
        <f t="shared" ref="I4050:I4052" si="4257">I4032</f>
        <v>-6.0300955159643808</v>
      </c>
      <c r="J4050" t="s">
        <v>16</v>
      </c>
      <c r="K4050" cm="1">
        <f t="array" ref="K4050:K4052">MMULT(I4042:K4044,I4046:I4048)</f>
        <v>0</v>
      </c>
      <c r="L4050" s="5"/>
      <c r="M4050">
        <f t="shared" ref="M4050" si="4258">I4042*I4046+J4042*I4047+K4042*I4048</f>
        <v>0</v>
      </c>
    </row>
    <row r="4051" spans="8:13" x14ac:dyDescent="0.35">
      <c r="H4051" s="4"/>
      <c r="I4051">
        <f t="shared" si="4257"/>
        <v>7.8461575132286265</v>
      </c>
      <c r="J4051" t="s">
        <v>16</v>
      </c>
      <c r="K4051">
        <v>0</v>
      </c>
      <c r="L4051" s="5"/>
      <c r="M4051">
        <f t="shared" ref="M4051" si="4259">I4043*I4046+J4043*I4047+K4043* I4048</f>
        <v>0</v>
      </c>
    </row>
    <row r="4052" spans="8:13" x14ac:dyDescent="0.35">
      <c r="H4052" s="4"/>
      <c r="I4052">
        <f t="shared" si="4257"/>
        <v>-2.3298516839062571</v>
      </c>
      <c r="J4052" t="s">
        <v>16</v>
      </c>
      <c r="K4052">
        <v>0</v>
      </c>
      <c r="L4052" s="5"/>
      <c r="M4052">
        <f t="shared" ref="M4052" si="4260">I4044*I4046+J4044*I4047+K4044*I4048</f>
        <v>0</v>
      </c>
    </row>
    <row r="4053" spans="8:13" x14ac:dyDescent="0.35">
      <c r="H4053" s="4"/>
      <c r="L4053" s="5"/>
    </row>
    <row r="4054" spans="8:13" x14ac:dyDescent="0.35">
      <c r="H4054" s="4" t="s">
        <v>99</v>
      </c>
      <c r="I4054">
        <f t="shared" ref="I4054:I4056" si="4261">I4050-K4050</f>
        <v>-6.0300955159643808</v>
      </c>
      <c r="L4054" s="5"/>
    </row>
    <row r="4055" spans="8:13" x14ac:dyDescent="0.35">
      <c r="H4055" s="4" t="s">
        <v>100</v>
      </c>
      <c r="I4055">
        <f t="shared" si="4261"/>
        <v>7.8461575132286265</v>
      </c>
      <c r="L4055" s="5"/>
    </row>
    <row r="4056" spans="8:13" x14ac:dyDescent="0.35">
      <c r="H4056" s="4" t="s">
        <v>101</v>
      </c>
      <c r="I4056">
        <f t="shared" si="4261"/>
        <v>-2.3298516839062571</v>
      </c>
      <c r="L4056" s="5"/>
    </row>
    <row r="4057" spans="8:13" x14ac:dyDescent="0.35">
      <c r="H4057" s="4"/>
      <c r="L4057" s="5"/>
    </row>
    <row r="4058" spans="8:13" x14ac:dyDescent="0.35">
      <c r="H4058" s="4" t="s">
        <v>22</v>
      </c>
      <c r="I4058">
        <f t="shared" ref="I4058:I4060" si="4262">ABS(I4054-I4032)</f>
        <v>0</v>
      </c>
      <c r="L4058" s="5"/>
    </row>
    <row r="4059" spans="8:13" x14ac:dyDescent="0.35">
      <c r="H4059" s="4" t="s">
        <v>24</v>
      </c>
      <c r="I4059">
        <f t="shared" si="4262"/>
        <v>0</v>
      </c>
      <c r="L4059" s="5"/>
    </row>
    <row r="4060" spans="8:13" x14ac:dyDescent="0.35">
      <c r="H4060" s="7" t="s">
        <v>103</v>
      </c>
      <c r="I4060">
        <f t="shared" si="4262"/>
        <v>0</v>
      </c>
      <c r="J4060" s="8" t="s">
        <v>25</v>
      </c>
      <c r="K4060" s="8"/>
      <c r="L4060" s="9">
        <f t="shared" ref="L4060" si="4263">MAX(I4058:I4060)</f>
        <v>0</v>
      </c>
      <c r="M4060" t="str">
        <f t="shared" ref="M4060" si="4264">IF(L4060&gt;$G$6, "Continúa iterando","Listo. Aquí está la solución")</f>
        <v>Listo. Aquí está la solución</v>
      </c>
    </row>
    <row r="4062" spans="8:13" x14ac:dyDescent="0.35">
      <c r="H4062" s="1"/>
      <c r="I4062" s="2" t="s">
        <v>0</v>
      </c>
      <c r="J4062" s="2">
        <f t="shared" ref="J4062" si="4265">J4031+1</f>
        <v>132</v>
      </c>
      <c r="K4062" s="2"/>
      <c r="L4062" s="3"/>
    </row>
    <row r="4063" spans="8:13" x14ac:dyDescent="0.35">
      <c r="H4063" s="4" t="s">
        <v>1</v>
      </c>
      <c r="I4063">
        <f t="shared" ref="I4063:I4065" si="4266">I4054</f>
        <v>-6.0300955159643808</v>
      </c>
      <c r="L4063" s="5"/>
    </row>
    <row r="4064" spans="8:13" x14ac:dyDescent="0.35">
      <c r="H4064" s="4" t="s">
        <v>93</v>
      </c>
      <c r="I4064">
        <f t="shared" si="4266"/>
        <v>7.8461575132286265</v>
      </c>
      <c r="L4064" s="5"/>
    </row>
    <row r="4065" spans="8:15" x14ac:dyDescent="0.35">
      <c r="H4065" s="4" t="s">
        <v>2</v>
      </c>
      <c r="I4065">
        <f t="shared" si="4266"/>
        <v>-2.3298516839062571</v>
      </c>
      <c r="L4065" s="5"/>
    </row>
    <row r="4066" spans="8:15" x14ac:dyDescent="0.35">
      <c r="H4066" s="4"/>
      <c r="L4066" s="5"/>
    </row>
    <row r="4067" spans="8:15" x14ac:dyDescent="0.35">
      <c r="H4067" s="4"/>
      <c r="I4067">
        <f t="shared" ref="I4067" si="4267">1/I4063</f>
        <v>-0.16583485242523097</v>
      </c>
      <c r="J4067">
        <f t="shared" ref="J4067" si="4268">3/I4064-I4065^2</f>
        <v>-5.0458561065254317</v>
      </c>
      <c r="K4067">
        <f t="shared" ref="K4067" si="4269">-2*I4064*I4065</f>
        <v>36.56076658877889</v>
      </c>
      <c r="L4067" s="5"/>
    </row>
    <row r="4068" spans="8:15" x14ac:dyDescent="0.35">
      <c r="H4068" s="4" t="s">
        <v>26</v>
      </c>
      <c r="I4068">
        <f t="shared" ref="I4068" si="4270">(2*I4063/I4065)+4*I4065</f>
        <v>-4.1430295802738764</v>
      </c>
      <c r="J4068">
        <f t="shared" ref="J4068" si="4271">(2*I4064/I4065)</f>
        <v>-6.7353278901201685</v>
      </c>
      <c r="K4068">
        <f t="shared" ref="K4068" si="4272">-(I4064^2+I4063^2)/I4065^2+4*I4063</f>
        <v>-42.160262624325497</v>
      </c>
      <c r="L4068" s="5"/>
    </row>
    <row r="4069" spans="8:15" x14ac:dyDescent="0.35">
      <c r="H4069" s="4"/>
      <c r="I4069">
        <f t="shared" ref="I4069" si="4273">2*I4063*I4064*I4065^3+4*I4065</f>
        <v>1187.4101983644657</v>
      </c>
      <c r="J4069">
        <f t="shared" ref="J4069" si="4274">I4063^2*I4065^3</f>
        <v>-459.86801905066505</v>
      </c>
      <c r="K4069">
        <f t="shared" ref="K4069" si="4275">3*I4063^2*I4064*I4065^2+4*I4063</f>
        <v>4621.9224596655295</v>
      </c>
      <c r="L4069" s="5"/>
    </row>
    <row r="4070" spans="8:15" x14ac:dyDescent="0.35">
      <c r="H4070" s="4"/>
      <c r="L4070" s="5"/>
    </row>
    <row r="4071" spans="8:15" x14ac:dyDescent="0.35">
      <c r="H4071" s="4" t="s">
        <v>6</v>
      </c>
      <c r="I4071">
        <f t="shared" ref="I4071" si="4276">(I4067*J4068*K4069+I4068*J4069*K4067+J4067*K4068*I4069)-(I4069*J4068*K4067+J4069*K4068*I4067+K4069*I4068*J4067)</f>
        <v>526414.62070310838</v>
      </c>
      <c r="J4071" t="str">
        <f t="shared" ref="J4071" si="4277">IF(I4071&lt;&gt;0,"Continuar", "Agregar otros valores")</f>
        <v>Continuar</v>
      </c>
      <c r="L4071" s="5"/>
    </row>
    <row r="4072" spans="8:15" x14ac:dyDescent="0.35">
      <c r="H4072" s="4"/>
      <c r="L4072" s="5"/>
    </row>
    <row r="4073" spans="8:15" x14ac:dyDescent="0.35">
      <c r="H4073" s="4"/>
      <c r="I4073" cm="1">
        <f t="array" ref="I4073:K4075">MINVERSE(I4067:K4069)</f>
        <v>-9.5966786858593264E-2</v>
      </c>
      <c r="J4073">
        <v>1.2363692239668139E-2</v>
      </c>
      <c r="K4073">
        <v>8.7190467637886151E-4</v>
      </c>
      <c r="L4073" s="5"/>
      <c r="M4073">
        <f t="shared" ref="M4073" si="4278">(J4068*K4069-J4069*K4068)/I4071</f>
        <v>-9.596678685859325E-2</v>
      </c>
      <c r="N4073">
        <f t="shared" ref="N4073" si="4279">(J4067*K4069-J4069*K4067)/I4071</f>
        <v>-1.2363692239668137E-2</v>
      </c>
      <c r="O4073">
        <f t="shared" ref="O4073" si="4280">(J4067*K4068-J4068*K4067)/I4071</f>
        <v>8.7190467637886151E-4</v>
      </c>
    </row>
    <row r="4074" spans="8:15" x14ac:dyDescent="0.35">
      <c r="H4074" s="4" t="s">
        <v>9</v>
      </c>
      <c r="I4074">
        <v>-5.87232252334349E-2</v>
      </c>
      <c r="J4074">
        <v>-8.3924536285770956E-2</v>
      </c>
      <c r="K4074">
        <v>-3.0102503265137386E-4</v>
      </c>
      <c r="L4074" s="5"/>
      <c r="M4074">
        <f t="shared" ref="M4074" si="4281">(I4068*K4069-K4068*I4069)/I4071</f>
        <v>5.8723225233434879E-2</v>
      </c>
      <c r="N4074">
        <f t="shared" ref="N4074" si="4282">(I4067*K4069-I4069*K4067)/I4071</f>
        <v>-8.3924536285770943E-2</v>
      </c>
      <c r="O4074">
        <f t="shared" ref="O4074" si="4283">(I4067*K4068-I4068*K4067)/I4071</f>
        <v>3.010250326513738E-4</v>
      </c>
    </row>
    <row r="4075" spans="8:15" x14ac:dyDescent="0.35">
      <c r="H4075" s="4"/>
      <c r="I4075">
        <v>1.8811870800205702E-2</v>
      </c>
      <c r="J4075">
        <v>-1.1526585521765763E-2</v>
      </c>
      <c r="K4075">
        <v>-3.7590481385218048E-5</v>
      </c>
      <c r="L4075" s="5"/>
      <c r="M4075">
        <f t="shared" ref="M4075" si="4284">(I4068*J4069-I4069*J4068)/I4071</f>
        <v>1.8811870800205698E-2</v>
      </c>
      <c r="N4075">
        <f t="shared" ref="N4075" si="4285">(I4067*J4069-I4069*J4067)/I4071</f>
        <v>1.1526585521765761E-2</v>
      </c>
      <c r="O4075">
        <f t="shared" ref="O4075" si="4286">(I4067*J4068-I4068*J4067)/I4071</f>
        <v>-3.7590481385218048E-5</v>
      </c>
    </row>
    <row r="4076" spans="8:15" x14ac:dyDescent="0.35">
      <c r="H4076" s="4"/>
      <c r="L4076" s="5"/>
    </row>
    <row r="4077" spans="8:15" x14ac:dyDescent="0.35">
      <c r="H4077" s="4" t="s">
        <v>429</v>
      </c>
      <c r="I4077">
        <f t="shared" ref="I4077" si="4287">LN(ABS(2*I4063*I4064^3))-I4064*(I4065^2)+33.9206</f>
        <v>0</v>
      </c>
      <c r="L4077" s="5"/>
    </row>
    <row r="4078" spans="8:15" x14ac:dyDescent="0.35">
      <c r="H4078" s="4" t="s">
        <v>430</v>
      </c>
      <c r="I4078">
        <f t="shared" ref="I4078" si="4288">(I4063^2+I4064^2)/I4065+4*I4063*I4065-85/6</f>
        <v>0</v>
      </c>
      <c r="L4078" s="5"/>
    </row>
    <row r="4079" spans="8:15" x14ac:dyDescent="0.35">
      <c r="H4079" s="4" t="s">
        <v>431</v>
      </c>
      <c r="I4079">
        <f t="shared" ref="I4079" si="4289">I4063^2*I4064*I4065^3+4*I4063*I4065+3552</f>
        <v>0</v>
      </c>
      <c r="L4079" s="5"/>
    </row>
    <row r="4080" spans="8:15" x14ac:dyDescent="0.35">
      <c r="H4080" s="4"/>
      <c r="L4080" s="5"/>
    </row>
    <row r="4081" spans="8:13" x14ac:dyDescent="0.35">
      <c r="H4081" s="4"/>
      <c r="I4081">
        <f t="shared" ref="I4081:I4083" si="4290">I4063</f>
        <v>-6.0300955159643808</v>
      </c>
      <c r="J4081" t="s">
        <v>16</v>
      </c>
      <c r="K4081" cm="1">
        <f t="array" ref="K4081:K4083">MMULT(I4073:K4075,I4077:I4079)</f>
        <v>0</v>
      </c>
      <c r="L4081" s="5"/>
      <c r="M4081">
        <f t="shared" ref="M4081" si="4291">I4073*I4077+J4073*I4078+K4073*I4079</f>
        <v>0</v>
      </c>
    </row>
    <row r="4082" spans="8:13" x14ac:dyDescent="0.35">
      <c r="H4082" s="4"/>
      <c r="I4082">
        <f t="shared" si="4290"/>
        <v>7.8461575132286265</v>
      </c>
      <c r="J4082" t="s">
        <v>16</v>
      </c>
      <c r="K4082">
        <v>0</v>
      </c>
      <c r="L4082" s="5"/>
      <c r="M4082">
        <f t="shared" ref="M4082" si="4292">I4074*I4077+J4074*I4078+K4074* I4079</f>
        <v>0</v>
      </c>
    </row>
    <row r="4083" spans="8:13" x14ac:dyDescent="0.35">
      <c r="H4083" s="4"/>
      <c r="I4083">
        <f t="shared" si="4290"/>
        <v>-2.3298516839062571</v>
      </c>
      <c r="J4083" t="s">
        <v>16</v>
      </c>
      <c r="K4083">
        <v>0</v>
      </c>
      <c r="L4083" s="5"/>
      <c r="M4083">
        <f t="shared" ref="M4083" si="4293">I4075*I4077+J4075*I4078+K4075*I4079</f>
        <v>0</v>
      </c>
    </row>
    <row r="4084" spans="8:13" x14ac:dyDescent="0.35">
      <c r="H4084" s="4"/>
      <c r="L4084" s="5"/>
    </row>
    <row r="4085" spans="8:13" x14ac:dyDescent="0.35">
      <c r="H4085" s="4" t="s">
        <v>99</v>
      </c>
      <c r="I4085">
        <f t="shared" ref="I4085:I4087" si="4294">I4081-K4081</f>
        <v>-6.0300955159643808</v>
      </c>
      <c r="L4085" s="5"/>
    </row>
    <row r="4086" spans="8:13" x14ac:dyDescent="0.35">
      <c r="H4086" s="4" t="s">
        <v>100</v>
      </c>
      <c r="I4086">
        <f t="shared" si="4294"/>
        <v>7.8461575132286265</v>
      </c>
      <c r="L4086" s="5"/>
    </row>
    <row r="4087" spans="8:13" x14ac:dyDescent="0.35">
      <c r="H4087" s="4" t="s">
        <v>101</v>
      </c>
      <c r="I4087">
        <f t="shared" si="4294"/>
        <v>-2.3298516839062571</v>
      </c>
      <c r="L4087" s="5"/>
    </row>
    <row r="4088" spans="8:13" x14ac:dyDescent="0.35">
      <c r="H4088" s="4"/>
      <c r="L4088" s="5"/>
    </row>
    <row r="4089" spans="8:13" x14ac:dyDescent="0.35">
      <c r="H4089" s="4" t="s">
        <v>22</v>
      </c>
      <c r="I4089">
        <f t="shared" ref="I4089:I4091" si="4295">ABS(I4085-I4063)</f>
        <v>0</v>
      </c>
      <c r="L4089" s="5"/>
    </row>
    <row r="4090" spans="8:13" x14ac:dyDescent="0.35">
      <c r="H4090" s="4" t="s">
        <v>24</v>
      </c>
      <c r="I4090">
        <f t="shared" si="4295"/>
        <v>0</v>
      </c>
      <c r="L4090" s="5"/>
    </row>
    <row r="4091" spans="8:13" x14ac:dyDescent="0.35">
      <c r="H4091" s="7" t="s">
        <v>103</v>
      </c>
      <c r="I4091">
        <f t="shared" si="4295"/>
        <v>0</v>
      </c>
      <c r="J4091" s="8" t="s">
        <v>25</v>
      </c>
      <c r="K4091" s="8"/>
      <c r="L4091" s="9">
        <f t="shared" ref="L4091" si="4296">MAX(I4089:I4091)</f>
        <v>0</v>
      </c>
      <c r="M4091" t="str">
        <f t="shared" ref="M4091" si="4297">IF(L4091&gt;$G$6, "Continúa iterando","Listo. Aquí está la solución")</f>
        <v>Listo. Aquí está la solución</v>
      </c>
    </row>
    <row r="4093" spans="8:13" x14ac:dyDescent="0.35">
      <c r="H4093" s="1"/>
      <c r="I4093" s="2" t="s">
        <v>0</v>
      </c>
      <c r="J4093" s="2">
        <f t="shared" ref="J4093" si="4298">J4062+1</f>
        <v>133</v>
      </c>
      <c r="K4093" s="2"/>
      <c r="L4093" s="3"/>
    </row>
    <row r="4094" spans="8:13" x14ac:dyDescent="0.35">
      <c r="H4094" s="4" t="s">
        <v>1</v>
      </c>
      <c r="I4094">
        <f t="shared" ref="I4094:I4096" si="4299">I4085</f>
        <v>-6.0300955159643808</v>
      </c>
      <c r="L4094" s="5"/>
    </row>
    <row r="4095" spans="8:13" x14ac:dyDescent="0.35">
      <c r="H4095" s="4" t="s">
        <v>93</v>
      </c>
      <c r="I4095">
        <f t="shared" si="4299"/>
        <v>7.8461575132286265</v>
      </c>
      <c r="L4095" s="5"/>
    </row>
    <row r="4096" spans="8:13" x14ac:dyDescent="0.35">
      <c r="H4096" s="4" t="s">
        <v>2</v>
      </c>
      <c r="I4096">
        <f t="shared" si="4299"/>
        <v>-2.3298516839062571</v>
      </c>
      <c r="L4096" s="5"/>
    </row>
    <row r="4097" spans="8:15" x14ac:dyDescent="0.35">
      <c r="H4097" s="4"/>
      <c r="L4097" s="5"/>
    </row>
    <row r="4098" spans="8:15" x14ac:dyDescent="0.35">
      <c r="H4098" s="4"/>
      <c r="I4098">
        <f t="shared" ref="I4098" si="4300">1/I4094</f>
        <v>-0.16583485242523097</v>
      </c>
      <c r="J4098">
        <f t="shared" ref="J4098" si="4301">3/I4095-I4096^2</f>
        <v>-5.0458561065254317</v>
      </c>
      <c r="K4098">
        <f t="shared" ref="K4098" si="4302">-2*I4095*I4096</f>
        <v>36.56076658877889</v>
      </c>
      <c r="L4098" s="5"/>
    </row>
    <row r="4099" spans="8:15" x14ac:dyDescent="0.35">
      <c r="H4099" s="4" t="s">
        <v>26</v>
      </c>
      <c r="I4099">
        <f t="shared" ref="I4099" si="4303">(2*I4094/I4096)+4*I4096</f>
        <v>-4.1430295802738764</v>
      </c>
      <c r="J4099">
        <f t="shared" ref="J4099" si="4304">(2*I4095/I4096)</f>
        <v>-6.7353278901201685</v>
      </c>
      <c r="K4099">
        <f t="shared" ref="K4099" si="4305">-(I4095^2+I4094^2)/I4096^2+4*I4094</f>
        <v>-42.160262624325497</v>
      </c>
      <c r="L4099" s="5"/>
    </row>
    <row r="4100" spans="8:15" x14ac:dyDescent="0.35">
      <c r="H4100" s="4"/>
      <c r="I4100">
        <f t="shared" ref="I4100" si="4306">2*I4094*I4095*I4096^3+4*I4096</f>
        <v>1187.4101983644657</v>
      </c>
      <c r="J4100">
        <f t="shared" ref="J4100" si="4307">I4094^2*I4096^3</f>
        <v>-459.86801905066505</v>
      </c>
      <c r="K4100">
        <f t="shared" ref="K4100" si="4308">3*I4094^2*I4095*I4096^2+4*I4094</f>
        <v>4621.9224596655295</v>
      </c>
      <c r="L4100" s="5"/>
    </row>
    <row r="4101" spans="8:15" x14ac:dyDescent="0.35">
      <c r="H4101" s="4"/>
      <c r="L4101" s="5"/>
    </row>
    <row r="4102" spans="8:15" x14ac:dyDescent="0.35">
      <c r="H4102" s="4" t="s">
        <v>6</v>
      </c>
      <c r="I4102">
        <f t="shared" ref="I4102" si="4309">(I4098*J4099*K4100+I4099*J4100*K4098+J4098*K4099*I4100)-(I4100*J4099*K4098+J4100*K4099*I4098+K4100*I4099*J4098)</f>
        <v>526414.62070310838</v>
      </c>
      <c r="J4102" t="str">
        <f t="shared" ref="J4102" si="4310">IF(I4102&lt;&gt;0,"Continuar", "Agregar otros valores")</f>
        <v>Continuar</v>
      </c>
      <c r="L4102" s="5"/>
    </row>
    <row r="4103" spans="8:15" x14ac:dyDescent="0.35">
      <c r="H4103" s="4"/>
      <c r="L4103" s="5"/>
    </row>
    <row r="4104" spans="8:15" x14ac:dyDescent="0.35">
      <c r="H4104" s="4"/>
      <c r="I4104" cm="1">
        <f t="array" ref="I4104:K4106">MINVERSE(I4098:K4100)</f>
        <v>-9.5966786858593264E-2</v>
      </c>
      <c r="J4104">
        <v>1.2363692239668139E-2</v>
      </c>
      <c r="K4104">
        <v>8.7190467637886151E-4</v>
      </c>
      <c r="L4104" s="5"/>
      <c r="M4104">
        <f t="shared" ref="M4104" si="4311">(J4099*K4100-J4100*K4099)/I4102</f>
        <v>-9.596678685859325E-2</v>
      </c>
      <c r="N4104">
        <f t="shared" ref="N4104" si="4312">(J4098*K4100-J4100*K4098)/I4102</f>
        <v>-1.2363692239668137E-2</v>
      </c>
      <c r="O4104">
        <f t="shared" ref="O4104" si="4313">(J4098*K4099-J4099*K4098)/I4102</f>
        <v>8.7190467637886151E-4</v>
      </c>
    </row>
    <row r="4105" spans="8:15" x14ac:dyDescent="0.35">
      <c r="H4105" s="4" t="s">
        <v>9</v>
      </c>
      <c r="I4105">
        <v>-5.87232252334349E-2</v>
      </c>
      <c r="J4105">
        <v>-8.3924536285770956E-2</v>
      </c>
      <c r="K4105">
        <v>-3.0102503265137386E-4</v>
      </c>
      <c r="L4105" s="5"/>
      <c r="M4105">
        <f t="shared" ref="M4105" si="4314">(I4099*K4100-K4099*I4100)/I4102</f>
        <v>5.8723225233434879E-2</v>
      </c>
      <c r="N4105">
        <f t="shared" ref="N4105" si="4315">(I4098*K4100-I4100*K4098)/I4102</f>
        <v>-8.3924536285770943E-2</v>
      </c>
      <c r="O4105">
        <f t="shared" ref="O4105" si="4316">(I4098*K4099-I4099*K4098)/I4102</f>
        <v>3.010250326513738E-4</v>
      </c>
    </row>
    <row r="4106" spans="8:15" x14ac:dyDescent="0.35">
      <c r="H4106" s="4"/>
      <c r="I4106">
        <v>1.8811870800205702E-2</v>
      </c>
      <c r="J4106">
        <v>-1.1526585521765763E-2</v>
      </c>
      <c r="K4106">
        <v>-3.7590481385218048E-5</v>
      </c>
      <c r="L4106" s="5"/>
      <c r="M4106">
        <f t="shared" ref="M4106" si="4317">(I4099*J4100-I4100*J4099)/I4102</f>
        <v>1.8811870800205698E-2</v>
      </c>
      <c r="N4106">
        <f t="shared" ref="N4106" si="4318">(I4098*J4100-I4100*J4098)/I4102</f>
        <v>1.1526585521765761E-2</v>
      </c>
      <c r="O4106">
        <f t="shared" ref="O4106" si="4319">(I4098*J4099-I4099*J4098)/I4102</f>
        <v>-3.7590481385218048E-5</v>
      </c>
    </row>
    <row r="4107" spans="8:15" x14ac:dyDescent="0.35">
      <c r="H4107" s="4"/>
      <c r="L4107" s="5"/>
    </row>
    <row r="4108" spans="8:15" x14ac:dyDescent="0.35">
      <c r="H4108" s="4" t="s">
        <v>432</v>
      </c>
      <c r="I4108">
        <f t="shared" ref="I4108" si="4320">LN(ABS(2*I4094*I4095^3))-I4095*(I4096^2)+33.9206</f>
        <v>0</v>
      </c>
      <c r="L4108" s="5"/>
    </row>
    <row r="4109" spans="8:15" x14ac:dyDescent="0.35">
      <c r="H4109" s="4" t="s">
        <v>433</v>
      </c>
      <c r="I4109">
        <f t="shared" ref="I4109" si="4321">(I4094^2+I4095^2)/I4096+4*I4094*I4096-85/6</f>
        <v>0</v>
      </c>
      <c r="L4109" s="5"/>
    </row>
    <row r="4110" spans="8:15" x14ac:dyDescent="0.35">
      <c r="H4110" s="4" t="s">
        <v>434</v>
      </c>
      <c r="I4110">
        <f t="shared" ref="I4110" si="4322">I4094^2*I4095*I4096^3+4*I4094*I4096+3552</f>
        <v>0</v>
      </c>
      <c r="L4110" s="5"/>
    </row>
    <row r="4111" spans="8:15" x14ac:dyDescent="0.35">
      <c r="H4111" s="4"/>
      <c r="L4111" s="5"/>
    </row>
    <row r="4112" spans="8:15" x14ac:dyDescent="0.35">
      <c r="H4112" s="4"/>
      <c r="I4112">
        <f t="shared" ref="I4112:I4114" si="4323">I4094</f>
        <v>-6.0300955159643808</v>
      </c>
      <c r="J4112" t="s">
        <v>16</v>
      </c>
      <c r="K4112" cm="1">
        <f t="array" ref="K4112:K4114">MMULT(I4104:K4106,I4108:I4110)</f>
        <v>0</v>
      </c>
      <c r="L4112" s="5"/>
      <c r="M4112">
        <f t="shared" ref="M4112" si="4324">I4104*I4108+J4104*I4109+K4104*I4110</f>
        <v>0</v>
      </c>
    </row>
    <row r="4113" spans="8:13" x14ac:dyDescent="0.35">
      <c r="H4113" s="4"/>
      <c r="I4113">
        <f t="shared" si="4323"/>
        <v>7.8461575132286265</v>
      </c>
      <c r="J4113" t="s">
        <v>16</v>
      </c>
      <c r="K4113">
        <v>0</v>
      </c>
      <c r="L4113" s="5"/>
      <c r="M4113">
        <f t="shared" ref="M4113" si="4325">I4105*I4108+J4105*I4109+K4105* I4110</f>
        <v>0</v>
      </c>
    </row>
    <row r="4114" spans="8:13" x14ac:dyDescent="0.35">
      <c r="H4114" s="4"/>
      <c r="I4114">
        <f t="shared" si="4323"/>
        <v>-2.3298516839062571</v>
      </c>
      <c r="J4114" t="s">
        <v>16</v>
      </c>
      <c r="K4114">
        <v>0</v>
      </c>
      <c r="L4114" s="5"/>
      <c r="M4114">
        <f t="shared" ref="M4114" si="4326">I4106*I4108+J4106*I4109+K4106*I4110</f>
        <v>0</v>
      </c>
    </row>
    <row r="4115" spans="8:13" x14ac:dyDescent="0.35">
      <c r="H4115" s="4"/>
      <c r="L4115" s="5"/>
    </row>
    <row r="4116" spans="8:13" x14ac:dyDescent="0.35">
      <c r="H4116" s="4" t="s">
        <v>99</v>
      </c>
      <c r="I4116">
        <f t="shared" ref="I4116:I4118" si="4327">I4112-K4112</f>
        <v>-6.0300955159643808</v>
      </c>
      <c r="L4116" s="5"/>
    </row>
    <row r="4117" spans="8:13" x14ac:dyDescent="0.35">
      <c r="H4117" s="4" t="s">
        <v>100</v>
      </c>
      <c r="I4117">
        <f t="shared" si="4327"/>
        <v>7.8461575132286265</v>
      </c>
      <c r="L4117" s="5"/>
    </row>
    <row r="4118" spans="8:13" x14ac:dyDescent="0.35">
      <c r="H4118" s="4" t="s">
        <v>101</v>
      </c>
      <c r="I4118">
        <f t="shared" si="4327"/>
        <v>-2.3298516839062571</v>
      </c>
      <c r="L4118" s="5"/>
    </row>
    <row r="4119" spans="8:13" x14ac:dyDescent="0.35">
      <c r="H4119" s="4"/>
      <c r="L4119" s="5"/>
    </row>
    <row r="4120" spans="8:13" x14ac:dyDescent="0.35">
      <c r="H4120" s="4" t="s">
        <v>22</v>
      </c>
      <c r="I4120">
        <f t="shared" ref="I4120:I4122" si="4328">ABS(I4116-I4094)</f>
        <v>0</v>
      </c>
      <c r="L4120" s="5"/>
    </row>
    <row r="4121" spans="8:13" x14ac:dyDescent="0.35">
      <c r="H4121" s="4" t="s">
        <v>24</v>
      </c>
      <c r="I4121">
        <f t="shared" si="4328"/>
        <v>0</v>
      </c>
      <c r="L4121" s="5"/>
    </row>
    <row r="4122" spans="8:13" x14ac:dyDescent="0.35">
      <c r="H4122" s="7" t="s">
        <v>103</v>
      </c>
      <c r="I4122">
        <f t="shared" si="4328"/>
        <v>0</v>
      </c>
      <c r="J4122" s="8" t="s">
        <v>25</v>
      </c>
      <c r="K4122" s="8"/>
      <c r="L4122" s="9">
        <f t="shared" ref="L4122" si="4329">MAX(I4120:I4122)</f>
        <v>0</v>
      </c>
      <c r="M4122" t="str">
        <f t="shared" ref="M4122" si="4330">IF(L4122&gt;$G$6, "Continúa iterando","Listo. Aquí está la solución")</f>
        <v>Listo. Aquí está la solución</v>
      </c>
    </row>
    <row r="4124" spans="8:13" x14ac:dyDescent="0.35">
      <c r="H4124" s="1"/>
      <c r="I4124" s="2" t="s">
        <v>0</v>
      </c>
      <c r="J4124" s="2">
        <f t="shared" ref="J4124" si="4331">J4093+1</f>
        <v>134</v>
      </c>
      <c r="K4124" s="2"/>
      <c r="L4124" s="3"/>
    </row>
    <row r="4125" spans="8:13" x14ac:dyDescent="0.35">
      <c r="H4125" s="4" t="s">
        <v>1</v>
      </c>
      <c r="I4125">
        <f t="shared" ref="I4125:I4127" si="4332">I4116</f>
        <v>-6.0300955159643808</v>
      </c>
      <c r="L4125" s="5"/>
    </row>
    <row r="4126" spans="8:13" x14ac:dyDescent="0.35">
      <c r="H4126" s="4" t="s">
        <v>93</v>
      </c>
      <c r="I4126">
        <f t="shared" si="4332"/>
        <v>7.8461575132286265</v>
      </c>
      <c r="L4126" s="5"/>
    </row>
    <row r="4127" spans="8:13" x14ac:dyDescent="0.35">
      <c r="H4127" s="4" t="s">
        <v>2</v>
      </c>
      <c r="I4127">
        <f t="shared" si="4332"/>
        <v>-2.3298516839062571</v>
      </c>
      <c r="L4127" s="5"/>
    </row>
    <row r="4128" spans="8:13" x14ac:dyDescent="0.35">
      <c r="H4128" s="4"/>
      <c r="L4128" s="5"/>
    </row>
    <row r="4129" spans="8:15" x14ac:dyDescent="0.35">
      <c r="H4129" s="4"/>
      <c r="I4129">
        <f t="shared" ref="I4129" si="4333">1/I4125</f>
        <v>-0.16583485242523097</v>
      </c>
      <c r="J4129">
        <f t="shared" ref="J4129" si="4334">3/I4126-I4127^2</f>
        <v>-5.0458561065254317</v>
      </c>
      <c r="K4129">
        <f t="shared" ref="K4129" si="4335">-2*I4126*I4127</f>
        <v>36.56076658877889</v>
      </c>
      <c r="L4129" s="5"/>
    </row>
    <row r="4130" spans="8:15" x14ac:dyDescent="0.35">
      <c r="H4130" s="4" t="s">
        <v>26</v>
      </c>
      <c r="I4130">
        <f t="shared" ref="I4130" si="4336">(2*I4125/I4127)+4*I4127</f>
        <v>-4.1430295802738764</v>
      </c>
      <c r="J4130">
        <f t="shared" ref="J4130" si="4337">(2*I4126/I4127)</f>
        <v>-6.7353278901201685</v>
      </c>
      <c r="K4130">
        <f t="shared" ref="K4130" si="4338">-(I4126^2+I4125^2)/I4127^2+4*I4125</f>
        <v>-42.160262624325497</v>
      </c>
      <c r="L4130" s="5"/>
    </row>
    <row r="4131" spans="8:15" x14ac:dyDescent="0.35">
      <c r="H4131" s="4"/>
      <c r="I4131">
        <f t="shared" ref="I4131" si="4339">2*I4125*I4126*I4127^3+4*I4127</f>
        <v>1187.4101983644657</v>
      </c>
      <c r="J4131">
        <f t="shared" ref="J4131" si="4340">I4125^2*I4127^3</f>
        <v>-459.86801905066505</v>
      </c>
      <c r="K4131">
        <f t="shared" ref="K4131" si="4341">3*I4125^2*I4126*I4127^2+4*I4125</f>
        <v>4621.9224596655295</v>
      </c>
      <c r="L4131" s="5"/>
    </row>
    <row r="4132" spans="8:15" x14ac:dyDescent="0.35">
      <c r="H4132" s="4"/>
      <c r="L4132" s="5"/>
    </row>
    <row r="4133" spans="8:15" x14ac:dyDescent="0.35">
      <c r="H4133" s="4" t="s">
        <v>6</v>
      </c>
      <c r="I4133">
        <f t="shared" ref="I4133" si="4342">(I4129*J4130*K4131+I4130*J4131*K4129+J4129*K4130*I4131)-(I4131*J4130*K4129+J4131*K4130*I4129+K4131*I4130*J4129)</f>
        <v>526414.62070310838</v>
      </c>
      <c r="J4133" t="str">
        <f t="shared" ref="J4133" si="4343">IF(I4133&lt;&gt;0,"Continuar", "Agregar otros valores")</f>
        <v>Continuar</v>
      </c>
      <c r="L4133" s="5"/>
    </row>
    <row r="4134" spans="8:15" x14ac:dyDescent="0.35">
      <c r="H4134" s="4"/>
      <c r="L4134" s="5"/>
    </row>
    <row r="4135" spans="8:15" x14ac:dyDescent="0.35">
      <c r="H4135" s="4"/>
      <c r="I4135" cm="1">
        <f t="array" ref="I4135:K4137">MINVERSE(I4129:K4131)</f>
        <v>-9.5966786858593264E-2</v>
      </c>
      <c r="J4135">
        <v>1.2363692239668139E-2</v>
      </c>
      <c r="K4135">
        <v>8.7190467637886151E-4</v>
      </c>
      <c r="L4135" s="5"/>
      <c r="M4135">
        <f t="shared" ref="M4135" si="4344">(J4130*K4131-J4131*K4130)/I4133</f>
        <v>-9.596678685859325E-2</v>
      </c>
      <c r="N4135">
        <f t="shared" ref="N4135" si="4345">(J4129*K4131-J4131*K4129)/I4133</f>
        <v>-1.2363692239668137E-2</v>
      </c>
      <c r="O4135">
        <f t="shared" ref="O4135" si="4346">(J4129*K4130-J4130*K4129)/I4133</f>
        <v>8.7190467637886151E-4</v>
      </c>
    </row>
    <row r="4136" spans="8:15" x14ac:dyDescent="0.35">
      <c r="H4136" s="4" t="s">
        <v>9</v>
      </c>
      <c r="I4136">
        <v>-5.87232252334349E-2</v>
      </c>
      <c r="J4136">
        <v>-8.3924536285770956E-2</v>
      </c>
      <c r="K4136">
        <v>-3.0102503265137386E-4</v>
      </c>
      <c r="L4136" s="5"/>
      <c r="M4136">
        <f t="shared" ref="M4136" si="4347">(I4130*K4131-K4130*I4131)/I4133</f>
        <v>5.8723225233434879E-2</v>
      </c>
      <c r="N4136">
        <f t="shared" ref="N4136" si="4348">(I4129*K4131-I4131*K4129)/I4133</f>
        <v>-8.3924536285770943E-2</v>
      </c>
      <c r="O4136">
        <f t="shared" ref="O4136" si="4349">(I4129*K4130-I4130*K4129)/I4133</f>
        <v>3.010250326513738E-4</v>
      </c>
    </row>
    <row r="4137" spans="8:15" x14ac:dyDescent="0.35">
      <c r="H4137" s="4"/>
      <c r="I4137">
        <v>1.8811870800205702E-2</v>
      </c>
      <c r="J4137">
        <v>-1.1526585521765763E-2</v>
      </c>
      <c r="K4137">
        <v>-3.7590481385218048E-5</v>
      </c>
      <c r="L4137" s="5"/>
      <c r="M4137">
        <f t="shared" ref="M4137" si="4350">(I4130*J4131-I4131*J4130)/I4133</f>
        <v>1.8811870800205698E-2</v>
      </c>
      <c r="N4137">
        <f t="shared" ref="N4137" si="4351">(I4129*J4131-I4131*J4129)/I4133</f>
        <v>1.1526585521765761E-2</v>
      </c>
      <c r="O4137">
        <f t="shared" ref="O4137" si="4352">(I4129*J4130-I4130*J4129)/I4133</f>
        <v>-3.7590481385218048E-5</v>
      </c>
    </row>
    <row r="4138" spans="8:15" x14ac:dyDescent="0.35">
      <c r="H4138" s="4"/>
      <c r="L4138" s="5"/>
    </row>
    <row r="4139" spans="8:15" x14ac:dyDescent="0.35">
      <c r="H4139" s="4" t="s">
        <v>435</v>
      </c>
      <c r="I4139">
        <f t="shared" ref="I4139" si="4353">LN(ABS(2*I4125*I4126^3))-I4126*(I4127^2)+33.9206</f>
        <v>0</v>
      </c>
      <c r="L4139" s="5"/>
    </row>
    <row r="4140" spans="8:15" x14ac:dyDescent="0.35">
      <c r="H4140" s="4" t="s">
        <v>436</v>
      </c>
      <c r="I4140">
        <f t="shared" ref="I4140" si="4354">(I4125^2+I4126^2)/I4127+4*I4125*I4127-85/6</f>
        <v>0</v>
      </c>
      <c r="L4140" s="5"/>
    </row>
    <row r="4141" spans="8:15" x14ac:dyDescent="0.35">
      <c r="H4141" s="4" t="s">
        <v>437</v>
      </c>
      <c r="I4141">
        <f t="shared" ref="I4141" si="4355">I4125^2*I4126*I4127^3+4*I4125*I4127+3552</f>
        <v>0</v>
      </c>
      <c r="L4141" s="5"/>
    </row>
    <row r="4142" spans="8:15" x14ac:dyDescent="0.35">
      <c r="H4142" s="4"/>
      <c r="L4142" s="5"/>
    </row>
    <row r="4143" spans="8:15" x14ac:dyDescent="0.35">
      <c r="H4143" s="4"/>
      <c r="I4143">
        <f t="shared" ref="I4143:I4145" si="4356">I4125</f>
        <v>-6.0300955159643808</v>
      </c>
      <c r="J4143" t="s">
        <v>16</v>
      </c>
      <c r="K4143" cm="1">
        <f t="array" ref="K4143:K4145">MMULT(I4135:K4137,I4139:I4141)</f>
        <v>0</v>
      </c>
      <c r="L4143" s="5"/>
      <c r="M4143">
        <f t="shared" ref="M4143" si="4357">I4135*I4139+J4135*I4140+K4135*I4141</f>
        <v>0</v>
      </c>
    </row>
    <row r="4144" spans="8:15" x14ac:dyDescent="0.35">
      <c r="H4144" s="4"/>
      <c r="I4144">
        <f t="shared" si="4356"/>
        <v>7.8461575132286265</v>
      </c>
      <c r="J4144" t="s">
        <v>16</v>
      </c>
      <c r="K4144">
        <v>0</v>
      </c>
      <c r="L4144" s="5"/>
      <c r="M4144">
        <f t="shared" ref="M4144" si="4358">I4136*I4139+J4136*I4140+K4136* I4141</f>
        <v>0</v>
      </c>
    </row>
    <row r="4145" spans="8:13" x14ac:dyDescent="0.35">
      <c r="H4145" s="4"/>
      <c r="I4145">
        <f t="shared" si="4356"/>
        <v>-2.3298516839062571</v>
      </c>
      <c r="J4145" t="s">
        <v>16</v>
      </c>
      <c r="K4145">
        <v>0</v>
      </c>
      <c r="L4145" s="5"/>
      <c r="M4145">
        <f t="shared" ref="M4145" si="4359">I4137*I4139+J4137*I4140+K4137*I4141</f>
        <v>0</v>
      </c>
    </row>
    <row r="4146" spans="8:13" x14ac:dyDescent="0.35">
      <c r="H4146" s="4"/>
      <c r="L4146" s="5"/>
    </row>
    <row r="4147" spans="8:13" x14ac:dyDescent="0.35">
      <c r="H4147" s="4" t="s">
        <v>99</v>
      </c>
      <c r="I4147">
        <f t="shared" ref="I4147:I4149" si="4360">I4143-K4143</f>
        <v>-6.0300955159643808</v>
      </c>
      <c r="L4147" s="5"/>
    </row>
    <row r="4148" spans="8:13" x14ac:dyDescent="0.35">
      <c r="H4148" s="4" t="s">
        <v>100</v>
      </c>
      <c r="I4148">
        <f t="shared" si="4360"/>
        <v>7.8461575132286265</v>
      </c>
      <c r="L4148" s="5"/>
    </row>
    <row r="4149" spans="8:13" x14ac:dyDescent="0.35">
      <c r="H4149" s="4" t="s">
        <v>101</v>
      </c>
      <c r="I4149">
        <f t="shared" si="4360"/>
        <v>-2.3298516839062571</v>
      </c>
      <c r="L4149" s="5"/>
    </row>
    <row r="4150" spans="8:13" x14ac:dyDescent="0.35">
      <c r="H4150" s="4"/>
      <c r="L4150" s="5"/>
    </row>
    <row r="4151" spans="8:13" x14ac:dyDescent="0.35">
      <c r="H4151" s="4" t="s">
        <v>22</v>
      </c>
      <c r="I4151">
        <f t="shared" ref="I4151:I4153" si="4361">ABS(I4147-I4125)</f>
        <v>0</v>
      </c>
      <c r="L4151" s="5"/>
    </row>
    <row r="4152" spans="8:13" x14ac:dyDescent="0.35">
      <c r="H4152" s="4" t="s">
        <v>24</v>
      </c>
      <c r="I4152">
        <f t="shared" si="4361"/>
        <v>0</v>
      </c>
      <c r="L4152" s="5"/>
    </row>
    <row r="4153" spans="8:13" x14ac:dyDescent="0.35">
      <c r="H4153" s="7" t="s">
        <v>103</v>
      </c>
      <c r="I4153">
        <f t="shared" si="4361"/>
        <v>0</v>
      </c>
      <c r="J4153" s="8" t="s">
        <v>25</v>
      </c>
      <c r="K4153" s="8"/>
      <c r="L4153" s="9">
        <f t="shared" ref="L4153" si="4362">MAX(I4151:I4153)</f>
        <v>0</v>
      </c>
      <c r="M4153" t="str">
        <f t="shared" ref="M4153" si="4363">IF(L4153&gt;$G$6, "Continúa iterando","Listo. Aquí está la solución")</f>
        <v>Listo. Aquí está la solución</v>
      </c>
    </row>
    <row r="4155" spans="8:13" x14ac:dyDescent="0.35">
      <c r="H4155" s="1"/>
      <c r="I4155" s="2" t="s">
        <v>0</v>
      </c>
      <c r="J4155" s="2">
        <f t="shared" ref="J4155" si="4364">J4124+1</f>
        <v>135</v>
      </c>
      <c r="K4155" s="2"/>
      <c r="L4155" s="3"/>
    </row>
    <row r="4156" spans="8:13" x14ac:dyDescent="0.35">
      <c r="H4156" s="4" t="s">
        <v>1</v>
      </c>
      <c r="I4156">
        <f t="shared" ref="I4156:I4158" si="4365">I4147</f>
        <v>-6.0300955159643808</v>
      </c>
      <c r="L4156" s="5"/>
    </row>
    <row r="4157" spans="8:13" x14ac:dyDescent="0.35">
      <c r="H4157" s="4" t="s">
        <v>93</v>
      </c>
      <c r="I4157">
        <f t="shared" si="4365"/>
        <v>7.8461575132286265</v>
      </c>
      <c r="L4157" s="5"/>
    </row>
    <row r="4158" spans="8:13" x14ac:dyDescent="0.35">
      <c r="H4158" s="4" t="s">
        <v>2</v>
      </c>
      <c r="I4158">
        <f t="shared" si="4365"/>
        <v>-2.3298516839062571</v>
      </c>
      <c r="L4158" s="5"/>
    </row>
    <row r="4159" spans="8:13" x14ac:dyDescent="0.35">
      <c r="H4159" s="4"/>
      <c r="L4159" s="5"/>
    </row>
    <row r="4160" spans="8:13" x14ac:dyDescent="0.35">
      <c r="H4160" s="4"/>
      <c r="I4160">
        <f t="shared" ref="I4160" si="4366">1/I4156</f>
        <v>-0.16583485242523097</v>
      </c>
      <c r="J4160">
        <f t="shared" ref="J4160" si="4367">3/I4157-I4158^2</f>
        <v>-5.0458561065254317</v>
      </c>
      <c r="K4160">
        <f t="shared" ref="K4160" si="4368">-2*I4157*I4158</f>
        <v>36.56076658877889</v>
      </c>
      <c r="L4160" s="5"/>
    </row>
    <row r="4161" spans="8:15" x14ac:dyDescent="0.35">
      <c r="H4161" s="4" t="s">
        <v>26</v>
      </c>
      <c r="I4161">
        <f t="shared" ref="I4161" si="4369">(2*I4156/I4158)+4*I4158</f>
        <v>-4.1430295802738764</v>
      </c>
      <c r="J4161">
        <f t="shared" ref="J4161" si="4370">(2*I4157/I4158)</f>
        <v>-6.7353278901201685</v>
      </c>
      <c r="K4161">
        <f t="shared" ref="K4161" si="4371">-(I4157^2+I4156^2)/I4158^2+4*I4156</f>
        <v>-42.160262624325497</v>
      </c>
      <c r="L4161" s="5"/>
    </row>
    <row r="4162" spans="8:15" x14ac:dyDescent="0.35">
      <c r="H4162" s="4"/>
      <c r="I4162">
        <f t="shared" ref="I4162" si="4372">2*I4156*I4157*I4158^3+4*I4158</f>
        <v>1187.4101983644657</v>
      </c>
      <c r="J4162">
        <f t="shared" ref="J4162" si="4373">I4156^2*I4158^3</f>
        <v>-459.86801905066505</v>
      </c>
      <c r="K4162">
        <f t="shared" ref="K4162" si="4374">3*I4156^2*I4157*I4158^2+4*I4156</f>
        <v>4621.9224596655295</v>
      </c>
      <c r="L4162" s="5"/>
    </row>
    <row r="4163" spans="8:15" x14ac:dyDescent="0.35">
      <c r="H4163" s="4"/>
      <c r="L4163" s="5"/>
    </row>
    <row r="4164" spans="8:15" x14ac:dyDescent="0.35">
      <c r="H4164" s="4" t="s">
        <v>6</v>
      </c>
      <c r="I4164">
        <f t="shared" ref="I4164" si="4375">(I4160*J4161*K4162+I4161*J4162*K4160+J4160*K4161*I4162)-(I4162*J4161*K4160+J4162*K4161*I4160+K4162*I4161*J4160)</f>
        <v>526414.62070310838</v>
      </c>
      <c r="J4164" t="str">
        <f t="shared" ref="J4164" si="4376">IF(I4164&lt;&gt;0,"Continuar", "Agregar otros valores")</f>
        <v>Continuar</v>
      </c>
      <c r="L4164" s="5"/>
    </row>
    <row r="4165" spans="8:15" x14ac:dyDescent="0.35">
      <c r="H4165" s="4"/>
      <c r="L4165" s="5"/>
    </row>
    <row r="4166" spans="8:15" x14ac:dyDescent="0.35">
      <c r="H4166" s="4"/>
      <c r="I4166" cm="1">
        <f t="array" ref="I4166:K4168">MINVERSE(I4160:K4162)</f>
        <v>-9.5966786858593264E-2</v>
      </c>
      <c r="J4166">
        <v>1.2363692239668139E-2</v>
      </c>
      <c r="K4166">
        <v>8.7190467637886151E-4</v>
      </c>
      <c r="L4166" s="5"/>
      <c r="M4166">
        <f t="shared" ref="M4166" si="4377">(J4161*K4162-J4162*K4161)/I4164</f>
        <v>-9.596678685859325E-2</v>
      </c>
      <c r="N4166">
        <f t="shared" ref="N4166" si="4378">(J4160*K4162-J4162*K4160)/I4164</f>
        <v>-1.2363692239668137E-2</v>
      </c>
      <c r="O4166">
        <f t="shared" ref="O4166" si="4379">(J4160*K4161-J4161*K4160)/I4164</f>
        <v>8.7190467637886151E-4</v>
      </c>
    </row>
    <row r="4167" spans="8:15" x14ac:dyDescent="0.35">
      <c r="H4167" s="4" t="s">
        <v>9</v>
      </c>
      <c r="I4167">
        <v>-5.87232252334349E-2</v>
      </c>
      <c r="J4167">
        <v>-8.3924536285770956E-2</v>
      </c>
      <c r="K4167">
        <v>-3.0102503265137386E-4</v>
      </c>
      <c r="L4167" s="5"/>
      <c r="M4167">
        <f t="shared" ref="M4167" si="4380">(I4161*K4162-K4161*I4162)/I4164</f>
        <v>5.8723225233434879E-2</v>
      </c>
      <c r="N4167">
        <f t="shared" ref="N4167" si="4381">(I4160*K4162-I4162*K4160)/I4164</f>
        <v>-8.3924536285770943E-2</v>
      </c>
      <c r="O4167">
        <f t="shared" ref="O4167" si="4382">(I4160*K4161-I4161*K4160)/I4164</f>
        <v>3.010250326513738E-4</v>
      </c>
    </row>
    <row r="4168" spans="8:15" x14ac:dyDescent="0.35">
      <c r="H4168" s="4"/>
      <c r="I4168">
        <v>1.8811870800205702E-2</v>
      </c>
      <c r="J4168">
        <v>-1.1526585521765763E-2</v>
      </c>
      <c r="K4168">
        <v>-3.7590481385218048E-5</v>
      </c>
      <c r="L4168" s="5"/>
      <c r="M4168">
        <f t="shared" ref="M4168" si="4383">(I4161*J4162-I4162*J4161)/I4164</f>
        <v>1.8811870800205698E-2</v>
      </c>
      <c r="N4168">
        <f t="shared" ref="N4168" si="4384">(I4160*J4162-I4162*J4160)/I4164</f>
        <v>1.1526585521765761E-2</v>
      </c>
      <c r="O4168">
        <f t="shared" ref="O4168" si="4385">(I4160*J4161-I4161*J4160)/I4164</f>
        <v>-3.7590481385218048E-5</v>
      </c>
    </row>
    <row r="4169" spans="8:15" x14ac:dyDescent="0.35">
      <c r="H4169" s="4"/>
      <c r="L4169" s="5"/>
    </row>
    <row r="4170" spans="8:15" x14ac:dyDescent="0.35">
      <c r="H4170" s="4" t="s">
        <v>438</v>
      </c>
      <c r="I4170">
        <f t="shared" ref="I4170" si="4386">LN(ABS(2*I4156*I4157^3))-I4157*(I4158^2)+33.9206</f>
        <v>0</v>
      </c>
      <c r="L4170" s="5"/>
    </row>
    <row r="4171" spans="8:15" x14ac:dyDescent="0.35">
      <c r="H4171" s="4" t="s">
        <v>439</v>
      </c>
      <c r="I4171">
        <f t="shared" ref="I4171" si="4387">(I4156^2+I4157^2)/I4158+4*I4156*I4158-85/6</f>
        <v>0</v>
      </c>
      <c r="L4171" s="5"/>
    </row>
    <row r="4172" spans="8:15" x14ac:dyDescent="0.35">
      <c r="H4172" s="4" t="s">
        <v>440</v>
      </c>
      <c r="I4172">
        <f t="shared" ref="I4172" si="4388">I4156^2*I4157*I4158^3+4*I4156*I4158+3552</f>
        <v>0</v>
      </c>
      <c r="L4172" s="5"/>
    </row>
    <row r="4173" spans="8:15" x14ac:dyDescent="0.35">
      <c r="H4173" s="4"/>
      <c r="L4173" s="5"/>
    </row>
    <row r="4174" spans="8:15" x14ac:dyDescent="0.35">
      <c r="H4174" s="4"/>
      <c r="I4174">
        <f t="shared" ref="I4174:I4176" si="4389">I4156</f>
        <v>-6.0300955159643808</v>
      </c>
      <c r="J4174" t="s">
        <v>16</v>
      </c>
      <c r="K4174" cm="1">
        <f t="array" ref="K4174:K4176">MMULT(I4166:K4168,I4170:I4172)</f>
        <v>0</v>
      </c>
      <c r="L4174" s="5"/>
      <c r="M4174">
        <f t="shared" ref="M4174" si="4390">I4166*I4170+J4166*I4171+K4166*I4172</f>
        <v>0</v>
      </c>
    </row>
    <row r="4175" spans="8:15" x14ac:dyDescent="0.35">
      <c r="H4175" s="4"/>
      <c r="I4175">
        <f t="shared" si="4389"/>
        <v>7.8461575132286265</v>
      </c>
      <c r="J4175" t="s">
        <v>16</v>
      </c>
      <c r="K4175">
        <v>0</v>
      </c>
      <c r="L4175" s="5"/>
      <c r="M4175">
        <f t="shared" ref="M4175" si="4391">I4167*I4170+J4167*I4171+K4167* I4172</f>
        <v>0</v>
      </c>
    </row>
    <row r="4176" spans="8:15" x14ac:dyDescent="0.35">
      <c r="H4176" s="4"/>
      <c r="I4176">
        <f t="shared" si="4389"/>
        <v>-2.3298516839062571</v>
      </c>
      <c r="J4176" t="s">
        <v>16</v>
      </c>
      <c r="K4176">
        <v>0</v>
      </c>
      <c r="L4176" s="5"/>
      <c r="M4176">
        <f t="shared" ref="M4176" si="4392">I4168*I4170+J4168*I4171+K4168*I4172</f>
        <v>0</v>
      </c>
    </row>
    <row r="4177" spans="8:13" x14ac:dyDescent="0.35">
      <c r="H4177" s="4"/>
      <c r="L4177" s="5"/>
    </row>
    <row r="4178" spans="8:13" x14ac:dyDescent="0.35">
      <c r="H4178" s="4" t="s">
        <v>99</v>
      </c>
      <c r="I4178">
        <f t="shared" ref="I4178:I4180" si="4393">I4174-K4174</f>
        <v>-6.0300955159643808</v>
      </c>
      <c r="L4178" s="5"/>
    </row>
    <row r="4179" spans="8:13" x14ac:dyDescent="0.35">
      <c r="H4179" s="4" t="s">
        <v>100</v>
      </c>
      <c r="I4179">
        <f t="shared" si="4393"/>
        <v>7.8461575132286265</v>
      </c>
      <c r="L4179" s="5"/>
    </row>
    <row r="4180" spans="8:13" x14ac:dyDescent="0.35">
      <c r="H4180" s="4" t="s">
        <v>101</v>
      </c>
      <c r="I4180">
        <f t="shared" si="4393"/>
        <v>-2.3298516839062571</v>
      </c>
      <c r="L4180" s="5"/>
    </row>
    <row r="4181" spans="8:13" x14ac:dyDescent="0.35">
      <c r="H4181" s="4"/>
      <c r="L4181" s="5"/>
    </row>
    <row r="4182" spans="8:13" x14ac:dyDescent="0.35">
      <c r="H4182" s="4" t="s">
        <v>22</v>
      </c>
      <c r="I4182">
        <f t="shared" ref="I4182:I4184" si="4394">ABS(I4178-I4156)</f>
        <v>0</v>
      </c>
      <c r="L4182" s="5"/>
    </row>
    <row r="4183" spans="8:13" x14ac:dyDescent="0.35">
      <c r="H4183" s="4" t="s">
        <v>24</v>
      </c>
      <c r="I4183">
        <f t="shared" si="4394"/>
        <v>0</v>
      </c>
      <c r="L4183" s="5"/>
    </row>
    <row r="4184" spans="8:13" x14ac:dyDescent="0.35">
      <c r="H4184" s="7" t="s">
        <v>103</v>
      </c>
      <c r="I4184">
        <f t="shared" si="4394"/>
        <v>0</v>
      </c>
      <c r="J4184" s="8" t="s">
        <v>25</v>
      </c>
      <c r="K4184" s="8"/>
      <c r="L4184" s="9">
        <f t="shared" ref="L4184" si="4395">MAX(I4182:I4184)</f>
        <v>0</v>
      </c>
      <c r="M4184" t="str">
        <f t="shared" ref="M4184" si="4396">IF(L4184&gt;$G$6, "Continúa iterando","Listo. Aquí está la solución")</f>
        <v>Listo. Aquí está la solución</v>
      </c>
    </row>
    <row r="4186" spans="8:13" x14ac:dyDescent="0.35">
      <c r="H4186" s="1"/>
      <c r="I4186" s="2" t="s">
        <v>0</v>
      </c>
      <c r="J4186" s="2">
        <f t="shared" ref="J4186" si="4397">J4155+1</f>
        <v>136</v>
      </c>
      <c r="K4186" s="2"/>
      <c r="L4186" s="3"/>
    </row>
    <row r="4187" spans="8:13" x14ac:dyDescent="0.35">
      <c r="H4187" s="4" t="s">
        <v>1</v>
      </c>
      <c r="I4187">
        <f t="shared" ref="I4187:I4189" si="4398">I4178</f>
        <v>-6.0300955159643808</v>
      </c>
      <c r="L4187" s="5"/>
    </row>
    <row r="4188" spans="8:13" x14ac:dyDescent="0.35">
      <c r="H4188" s="4" t="s">
        <v>93</v>
      </c>
      <c r="I4188">
        <f t="shared" si="4398"/>
        <v>7.8461575132286265</v>
      </c>
      <c r="L4188" s="5"/>
    </row>
    <row r="4189" spans="8:13" x14ac:dyDescent="0.35">
      <c r="H4189" s="4" t="s">
        <v>2</v>
      </c>
      <c r="I4189">
        <f t="shared" si="4398"/>
        <v>-2.3298516839062571</v>
      </c>
      <c r="L4189" s="5"/>
    </row>
    <row r="4190" spans="8:13" x14ac:dyDescent="0.35">
      <c r="H4190" s="4"/>
      <c r="L4190" s="5"/>
    </row>
    <row r="4191" spans="8:13" x14ac:dyDescent="0.35">
      <c r="H4191" s="4"/>
      <c r="I4191">
        <f t="shared" ref="I4191" si="4399">1/I4187</f>
        <v>-0.16583485242523097</v>
      </c>
      <c r="J4191">
        <f t="shared" ref="J4191" si="4400">3/I4188-I4189^2</f>
        <v>-5.0458561065254317</v>
      </c>
      <c r="K4191">
        <f t="shared" ref="K4191" si="4401">-2*I4188*I4189</f>
        <v>36.56076658877889</v>
      </c>
      <c r="L4191" s="5"/>
    </row>
    <row r="4192" spans="8:13" x14ac:dyDescent="0.35">
      <c r="H4192" s="4" t="s">
        <v>26</v>
      </c>
      <c r="I4192">
        <f t="shared" ref="I4192" si="4402">(2*I4187/I4189)+4*I4189</f>
        <v>-4.1430295802738764</v>
      </c>
      <c r="J4192">
        <f t="shared" ref="J4192" si="4403">(2*I4188/I4189)</f>
        <v>-6.7353278901201685</v>
      </c>
      <c r="K4192">
        <f t="shared" ref="K4192" si="4404">-(I4188^2+I4187^2)/I4189^2+4*I4187</f>
        <v>-42.160262624325497</v>
      </c>
      <c r="L4192" s="5"/>
    </row>
    <row r="4193" spans="8:15" x14ac:dyDescent="0.35">
      <c r="H4193" s="4"/>
      <c r="I4193">
        <f t="shared" ref="I4193" si="4405">2*I4187*I4188*I4189^3+4*I4189</f>
        <v>1187.4101983644657</v>
      </c>
      <c r="J4193">
        <f t="shared" ref="J4193" si="4406">I4187^2*I4189^3</f>
        <v>-459.86801905066505</v>
      </c>
      <c r="K4193">
        <f t="shared" ref="K4193" si="4407">3*I4187^2*I4188*I4189^2+4*I4187</f>
        <v>4621.9224596655295</v>
      </c>
      <c r="L4193" s="5"/>
    </row>
    <row r="4194" spans="8:15" x14ac:dyDescent="0.35">
      <c r="H4194" s="4"/>
      <c r="L4194" s="5"/>
    </row>
    <row r="4195" spans="8:15" x14ac:dyDescent="0.35">
      <c r="H4195" s="4" t="s">
        <v>6</v>
      </c>
      <c r="I4195">
        <f t="shared" ref="I4195" si="4408">(I4191*J4192*K4193+I4192*J4193*K4191+J4191*K4192*I4193)-(I4193*J4192*K4191+J4193*K4192*I4191+K4193*I4192*J4191)</f>
        <v>526414.62070310838</v>
      </c>
      <c r="J4195" t="str">
        <f t="shared" ref="J4195" si="4409">IF(I4195&lt;&gt;0,"Continuar", "Agregar otros valores")</f>
        <v>Continuar</v>
      </c>
      <c r="L4195" s="5"/>
    </row>
    <row r="4196" spans="8:15" x14ac:dyDescent="0.35">
      <c r="H4196" s="4"/>
      <c r="L4196" s="5"/>
    </row>
    <row r="4197" spans="8:15" x14ac:dyDescent="0.35">
      <c r="H4197" s="4"/>
      <c r="I4197" cm="1">
        <f t="array" ref="I4197:K4199">MINVERSE(I4191:K4193)</f>
        <v>-9.5966786858593264E-2</v>
      </c>
      <c r="J4197">
        <v>1.2363692239668139E-2</v>
      </c>
      <c r="K4197">
        <v>8.7190467637886151E-4</v>
      </c>
      <c r="L4197" s="5"/>
      <c r="M4197">
        <f t="shared" ref="M4197" si="4410">(J4192*K4193-J4193*K4192)/I4195</f>
        <v>-9.596678685859325E-2</v>
      </c>
      <c r="N4197">
        <f t="shared" ref="N4197" si="4411">(J4191*K4193-J4193*K4191)/I4195</f>
        <v>-1.2363692239668137E-2</v>
      </c>
      <c r="O4197">
        <f t="shared" ref="O4197" si="4412">(J4191*K4192-J4192*K4191)/I4195</f>
        <v>8.7190467637886151E-4</v>
      </c>
    </row>
    <row r="4198" spans="8:15" x14ac:dyDescent="0.35">
      <c r="H4198" s="4" t="s">
        <v>9</v>
      </c>
      <c r="I4198">
        <v>-5.87232252334349E-2</v>
      </c>
      <c r="J4198">
        <v>-8.3924536285770956E-2</v>
      </c>
      <c r="K4198">
        <v>-3.0102503265137386E-4</v>
      </c>
      <c r="L4198" s="5"/>
      <c r="M4198">
        <f t="shared" ref="M4198" si="4413">(I4192*K4193-K4192*I4193)/I4195</f>
        <v>5.8723225233434879E-2</v>
      </c>
      <c r="N4198">
        <f t="shared" ref="N4198" si="4414">(I4191*K4193-I4193*K4191)/I4195</f>
        <v>-8.3924536285770943E-2</v>
      </c>
      <c r="O4198">
        <f t="shared" ref="O4198" si="4415">(I4191*K4192-I4192*K4191)/I4195</f>
        <v>3.010250326513738E-4</v>
      </c>
    </row>
    <row r="4199" spans="8:15" x14ac:dyDescent="0.35">
      <c r="H4199" s="4"/>
      <c r="I4199">
        <v>1.8811870800205702E-2</v>
      </c>
      <c r="J4199">
        <v>-1.1526585521765763E-2</v>
      </c>
      <c r="K4199">
        <v>-3.7590481385218048E-5</v>
      </c>
      <c r="L4199" s="5"/>
      <c r="M4199">
        <f t="shared" ref="M4199" si="4416">(I4192*J4193-I4193*J4192)/I4195</f>
        <v>1.8811870800205698E-2</v>
      </c>
      <c r="N4199">
        <f t="shared" ref="N4199" si="4417">(I4191*J4193-I4193*J4191)/I4195</f>
        <v>1.1526585521765761E-2</v>
      </c>
      <c r="O4199">
        <f t="shared" ref="O4199" si="4418">(I4191*J4192-I4192*J4191)/I4195</f>
        <v>-3.7590481385218048E-5</v>
      </c>
    </row>
    <row r="4200" spans="8:15" x14ac:dyDescent="0.35">
      <c r="H4200" s="4"/>
      <c r="L4200" s="5"/>
    </row>
    <row r="4201" spans="8:15" x14ac:dyDescent="0.35">
      <c r="H4201" s="4" t="s">
        <v>441</v>
      </c>
      <c r="I4201">
        <f t="shared" ref="I4201" si="4419">LN(ABS(2*I4187*I4188^3))-I4188*(I4189^2)+33.9206</f>
        <v>0</v>
      </c>
      <c r="L4201" s="5"/>
    </row>
    <row r="4202" spans="8:15" x14ac:dyDescent="0.35">
      <c r="H4202" s="4" t="s">
        <v>442</v>
      </c>
      <c r="I4202">
        <f t="shared" ref="I4202" si="4420">(I4187^2+I4188^2)/I4189+4*I4187*I4189-85/6</f>
        <v>0</v>
      </c>
      <c r="L4202" s="5"/>
    </row>
    <row r="4203" spans="8:15" x14ac:dyDescent="0.35">
      <c r="H4203" s="4" t="s">
        <v>443</v>
      </c>
      <c r="I4203">
        <f t="shared" ref="I4203" si="4421">I4187^2*I4188*I4189^3+4*I4187*I4189+3552</f>
        <v>0</v>
      </c>
      <c r="L4203" s="5"/>
    </row>
    <row r="4204" spans="8:15" x14ac:dyDescent="0.35">
      <c r="H4204" s="4"/>
      <c r="L4204" s="5"/>
    </row>
    <row r="4205" spans="8:15" x14ac:dyDescent="0.35">
      <c r="H4205" s="4"/>
      <c r="I4205">
        <f t="shared" ref="I4205:I4207" si="4422">I4187</f>
        <v>-6.0300955159643808</v>
      </c>
      <c r="J4205" t="s">
        <v>16</v>
      </c>
      <c r="K4205" cm="1">
        <f t="array" ref="K4205:K4207">MMULT(I4197:K4199,I4201:I4203)</f>
        <v>0</v>
      </c>
      <c r="L4205" s="5"/>
      <c r="M4205">
        <f t="shared" ref="M4205" si="4423">I4197*I4201+J4197*I4202+K4197*I4203</f>
        <v>0</v>
      </c>
    </row>
    <row r="4206" spans="8:15" x14ac:dyDescent="0.35">
      <c r="H4206" s="4"/>
      <c r="I4206">
        <f t="shared" si="4422"/>
        <v>7.8461575132286265</v>
      </c>
      <c r="J4206" t="s">
        <v>16</v>
      </c>
      <c r="K4206">
        <v>0</v>
      </c>
      <c r="L4206" s="5"/>
      <c r="M4206">
        <f t="shared" ref="M4206" si="4424">I4198*I4201+J4198*I4202+K4198* I4203</f>
        <v>0</v>
      </c>
    </row>
    <row r="4207" spans="8:15" x14ac:dyDescent="0.35">
      <c r="H4207" s="4"/>
      <c r="I4207">
        <f t="shared" si="4422"/>
        <v>-2.3298516839062571</v>
      </c>
      <c r="J4207" t="s">
        <v>16</v>
      </c>
      <c r="K4207">
        <v>0</v>
      </c>
      <c r="L4207" s="5"/>
      <c r="M4207">
        <f t="shared" ref="M4207" si="4425">I4199*I4201+J4199*I4202+K4199*I4203</f>
        <v>0</v>
      </c>
    </row>
    <row r="4208" spans="8:15" x14ac:dyDescent="0.35">
      <c r="H4208" s="4"/>
      <c r="L4208" s="5"/>
    </row>
    <row r="4209" spans="8:13" x14ac:dyDescent="0.35">
      <c r="H4209" s="4" t="s">
        <v>99</v>
      </c>
      <c r="I4209">
        <f t="shared" ref="I4209:I4211" si="4426">I4205-K4205</f>
        <v>-6.0300955159643808</v>
      </c>
      <c r="L4209" s="5"/>
    </row>
    <row r="4210" spans="8:13" x14ac:dyDescent="0.35">
      <c r="H4210" s="4" t="s">
        <v>100</v>
      </c>
      <c r="I4210">
        <f t="shared" si="4426"/>
        <v>7.8461575132286265</v>
      </c>
      <c r="L4210" s="5"/>
    </row>
    <row r="4211" spans="8:13" x14ac:dyDescent="0.35">
      <c r="H4211" s="4" t="s">
        <v>101</v>
      </c>
      <c r="I4211">
        <f t="shared" si="4426"/>
        <v>-2.3298516839062571</v>
      </c>
      <c r="L4211" s="5"/>
    </row>
    <row r="4212" spans="8:13" x14ac:dyDescent="0.35">
      <c r="H4212" s="4"/>
      <c r="L4212" s="5"/>
    </row>
    <row r="4213" spans="8:13" x14ac:dyDescent="0.35">
      <c r="H4213" s="4" t="s">
        <v>22</v>
      </c>
      <c r="I4213">
        <f t="shared" ref="I4213:I4215" si="4427">ABS(I4209-I4187)</f>
        <v>0</v>
      </c>
      <c r="L4213" s="5"/>
    </row>
    <row r="4214" spans="8:13" x14ac:dyDescent="0.35">
      <c r="H4214" s="4" t="s">
        <v>24</v>
      </c>
      <c r="I4214">
        <f t="shared" si="4427"/>
        <v>0</v>
      </c>
      <c r="L4214" s="5"/>
    </row>
    <row r="4215" spans="8:13" x14ac:dyDescent="0.35">
      <c r="H4215" s="7" t="s">
        <v>103</v>
      </c>
      <c r="I4215">
        <f t="shared" si="4427"/>
        <v>0</v>
      </c>
      <c r="J4215" s="8" t="s">
        <v>25</v>
      </c>
      <c r="K4215" s="8"/>
      <c r="L4215" s="9">
        <f t="shared" ref="L4215" si="4428">MAX(I4213:I4215)</f>
        <v>0</v>
      </c>
      <c r="M4215" t="str">
        <f t="shared" ref="M4215" si="4429">IF(L4215&gt;$G$6, "Continúa iterando","Listo. Aquí está la solución")</f>
        <v>Listo. Aquí está la solución</v>
      </c>
    </row>
    <row r="4217" spans="8:13" x14ac:dyDescent="0.35">
      <c r="H4217" s="1"/>
      <c r="I4217" s="2" t="s">
        <v>0</v>
      </c>
      <c r="J4217" s="2">
        <f t="shared" ref="J4217" si="4430">J4186+1</f>
        <v>137</v>
      </c>
      <c r="K4217" s="2"/>
      <c r="L4217" s="3"/>
    </row>
    <row r="4218" spans="8:13" x14ac:dyDescent="0.35">
      <c r="H4218" s="4" t="s">
        <v>1</v>
      </c>
      <c r="I4218">
        <f t="shared" ref="I4218:I4220" si="4431">I4209</f>
        <v>-6.0300955159643808</v>
      </c>
      <c r="L4218" s="5"/>
    </row>
    <row r="4219" spans="8:13" x14ac:dyDescent="0.35">
      <c r="H4219" s="4" t="s">
        <v>93</v>
      </c>
      <c r="I4219">
        <f t="shared" si="4431"/>
        <v>7.8461575132286265</v>
      </c>
      <c r="L4219" s="5"/>
    </row>
    <row r="4220" spans="8:13" x14ac:dyDescent="0.35">
      <c r="H4220" s="4" t="s">
        <v>2</v>
      </c>
      <c r="I4220">
        <f t="shared" si="4431"/>
        <v>-2.3298516839062571</v>
      </c>
      <c r="L4220" s="5"/>
    </row>
    <row r="4221" spans="8:13" x14ac:dyDescent="0.35">
      <c r="H4221" s="4"/>
      <c r="L4221" s="5"/>
    </row>
    <row r="4222" spans="8:13" x14ac:dyDescent="0.35">
      <c r="H4222" s="4"/>
      <c r="I4222">
        <f t="shared" ref="I4222" si="4432">1/I4218</f>
        <v>-0.16583485242523097</v>
      </c>
      <c r="J4222">
        <f t="shared" ref="J4222" si="4433">3/I4219-I4220^2</f>
        <v>-5.0458561065254317</v>
      </c>
      <c r="K4222">
        <f t="shared" ref="K4222" si="4434">-2*I4219*I4220</f>
        <v>36.56076658877889</v>
      </c>
      <c r="L4222" s="5"/>
    </row>
    <row r="4223" spans="8:13" x14ac:dyDescent="0.35">
      <c r="H4223" s="4" t="s">
        <v>26</v>
      </c>
      <c r="I4223">
        <f t="shared" ref="I4223" si="4435">(2*I4218/I4220)+4*I4220</f>
        <v>-4.1430295802738764</v>
      </c>
      <c r="J4223">
        <f t="shared" ref="J4223" si="4436">(2*I4219/I4220)</f>
        <v>-6.7353278901201685</v>
      </c>
      <c r="K4223">
        <f t="shared" ref="K4223" si="4437">-(I4219^2+I4218^2)/I4220^2+4*I4218</f>
        <v>-42.160262624325497</v>
      </c>
      <c r="L4223" s="5"/>
    </row>
    <row r="4224" spans="8:13" x14ac:dyDescent="0.35">
      <c r="H4224" s="4"/>
      <c r="I4224">
        <f t="shared" ref="I4224" si="4438">2*I4218*I4219*I4220^3+4*I4220</f>
        <v>1187.4101983644657</v>
      </c>
      <c r="J4224">
        <f t="shared" ref="J4224" si="4439">I4218^2*I4220^3</f>
        <v>-459.86801905066505</v>
      </c>
      <c r="K4224">
        <f t="shared" ref="K4224" si="4440">3*I4218^2*I4219*I4220^2+4*I4218</f>
        <v>4621.9224596655295</v>
      </c>
      <c r="L4224" s="5"/>
    </row>
    <row r="4225" spans="8:15" x14ac:dyDescent="0.35">
      <c r="H4225" s="4"/>
      <c r="L4225" s="5"/>
    </row>
    <row r="4226" spans="8:15" x14ac:dyDescent="0.35">
      <c r="H4226" s="4" t="s">
        <v>6</v>
      </c>
      <c r="I4226">
        <f t="shared" ref="I4226" si="4441">(I4222*J4223*K4224+I4223*J4224*K4222+J4222*K4223*I4224)-(I4224*J4223*K4222+J4224*K4223*I4222+K4224*I4223*J4222)</f>
        <v>526414.62070310838</v>
      </c>
      <c r="J4226" t="str">
        <f t="shared" ref="J4226" si="4442">IF(I4226&lt;&gt;0,"Continuar", "Agregar otros valores")</f>
        <v>Continuar</v>
      </c>
      <c r="L4226" s="5"/>
    </row>
    <row r="4227" spans="8:15" x14ac:dyDescent="0.35">
      <c r="H4227" s="4"/>
      <c r="L4227" s="5"/>
    </row>
    <row r="4228" spans="8:15" x14ac:dyDescent="0.35">
      <c r="H4228" s="4"/>
      <c r="I4228" cm="1">
        <f t="array" ref="I4228:K4230">MINVERSE(I4222:K4224)</f>
        <v>-9.5966786858593264E-2</v>
      </c>
      <c r="J4228">
        <v>1.2363692239668139E-2</v>
      </c>
      <c r="K4228">
        <v>8.7190467637886151E-4</v>
      </c>
      <c r="L4228" s="5"/>
      <c r="M4228">
        <f t="shared" ref="M4228" si="4443">(J4223*K4224-J4224*K4223)/I4226</f>
        <v>-9.596678685859325E-2</v>
      </c>
      <c r="N4228">
        <f t="shared" ref="N4228" si="4444">(J4222*K4224-J4224*K4222)/I4226</f>
        <v>-1.2363692239668137E-2</v>
      </c>
      <c r="O4228">
        <f t="shared" ref="O4228" si="4445">(J4222*K4223-J4223*K4222)/I4226</f>
        <v>8.7190467637886151E-4</v>
      </c>
    </row>
    <row r="4229" spans="8:15" x14ac:dyDescent="0.35">
      <c r="H4229" s="4" t="s">
        <v>9</v>
      </c>
      <c r="I4229">
        <v>-5.87232252334349E-2</v>
      </c>
      <c r="J4229">
        <v>-8.3924536285770956E-2</v>
      </c>
      <c r="K4229">
        <v>-3.0102503265137386E-4</v>
      </c>
      <c r="L4229" s="5"/>
      <c r="M4229">
        <f t="shared" ref="M4229" si="4446">(I4223*K4224-K4223*I4224)/I4226</f>
        <v>5.8723225233434879E-2</v>
      </c>
      <c r="N4229">
        <f t="shared" ref="N4229" si="4447">(I4222*K4224-I4224*K4222)/I4226</f>
        <v>-8.3924536285770943E-2</v>
      </c>
      <c r="O4229">
        <f t="shared" ref="O4229" si="4448">(I4222*K4223-I4223*K4222)/I4226</f>
        <v>3.010250326513738E-4</v>
      </c>
    </row>
    <row r="4230" spans="8:15" x14ac:dyDescent="0.35">
      <c r="H4230" s="4"/>
      <c r="I4230">
        <v>1.8811870800205702E-2</v>
      </c>
      <c r="J4230">
        <v>-1.1526585521765763E-2</v>
      </c>
      <c r="K4230">
        <v>-3.7590481385218048E-5</v>
      </c>
      <c r="L4230" s="5"/>
      <c r="M4230">
        <f t="shared" ref="M4230" si="4449">(I4223*J4224-I4224*J4223)/I4226</f>
        <v>1.8811870800205698E-2</v>
      </c>
      <c r="N4230">
        <f t="shared" ref="N4230" si="4450">(I4222*J4224-I4224*J4222)/I4226</f>
        <v>1.1526585521765761E-2</v>
      </c>
      <c r="O4230">
        <f t="shared" ref="O4230" si="4451">(I4222*J4223-I4223*J4222)/I4226</f>
        <v>-3.7590481385218048E-5</v>
      </c>
    </row>
    <row r="4231" spans="8:15" x14ac:dyDescent="0.35">
      <c r="H4231" s="4"/>
      <c r="L4231" s="5"/>
    </row>
    <row r="4232" spans="8:15" x14ac:dyDescent="0.35">
      <c r="H4232" s="4" t="s">
        <v>444</v>
      </c>
      <c r="I4232">
        <f t="shared" ref="I4232" si="4452">LN(ABS(2*I4218*I4219^3))-I4219*(I4220^2)+33.9206</f>
        <v>0</v>
      </c>
      <c r="L4232" s="5"/>
    </row>
    <row r="4233" spans="8:15" x14ac:dyDescent="0.35">
      <c r="H4233" s="4" t="s">
        <v>445</v>
      </c>
      <c r="I4233">
        <f t="shared" ref="I4233" si="4453">(I4218^2+I4219^2)/I4220+4*I4218*I4220-85/6</f>
        <v>0</v>
      </c>
      <c r="L4233" s="5"/>
    </row>
    <row r="4234" spans="8:15" x14ac:dyDescent="0.35">
      <c r="H4234" s="4" t="s">
        <v>446</v>
      </c>
      <c r="I4234">
        <f t="shared" ref="I4234" si="4454">I4218^2*I4219*I4220^3+4*I4218*I4220+3552</f>
        <v>0</v>
      </c>
      <c r="L4234" s="5"/>
    </row>
    <row r="4235" spans="8:15" x14ac:dyDescent="0.35">
      <c r="H4235" s="4"/>
      <c r="L4235" s="5"/>
    </row>
    <row r="4236" spans="8:15" x14ac:dyDescent="0.35">
      <c r="H4236" s="4"/>
      <c r="I4236">
        <f t="shared" ref="I4236:I4238" si="4455">I4218</f>
        <v>-6.0300955159643808</v>
      </c>
      <c r="J4236" t="s">
        <v>16</v>
      </c>
      <c r="K4236" cm="1">
        <f t="array" ref="K4236:K4238">MMULT(I4228:K4230,I4232:I4234)</f>
        <v>0</v>
      </c>
      <c r="L4236" s="5"/>
      <c r="M4236">
        <f t="shared" ref="M4236" si="4456">I4228*I4232+J4228*I4233+K4228*I4234</f>
        <v>0</v>
      </c>
    </row>
    <row r="4237" spans="8:15" x14ac:dyDescent="0.35">
      <c r="H4237" s="4"/>
      <c r="I4237">
        <f t="shared" si="4455"/>
        <v>7.8461575132286265</v>
      </c>
      <c r="J4237" t="s">
        <v>16</v>
      </c>
      <c r="K4237">
        <v>0</v>
      </c>
      <c r="L4237" s="5"/>
      <c r="M4237">
        <f t="shared" ref="M4237" si="4457">I4229*I4232+J4229*I4233+K4229* I4234</f>
        <v>0</v>
      </c>
    </row>
    <row r="4238" spans="8:15" x14ac:dyDescent="0.35">
      <c r="H4238" s="4"/>
      <c r="I4238">
        <f t="shared" si="4455"/>
        <v>-2.3298516839062571</v>
      </c>
      <c r="J4238" t="s">
        <v>16</v>
      </c>
      <c r="K4238">
        <v>0</v>
      </c>
      <c r="L4238" s="5"/>
      <c r="M4238">
        <f t="shared" ref="M4238" si="4458">I4230*I4232+J4230*I4233+K4230*I4234</f>
        <v>0</v>
      </c>
    </row>
    <row r="4239" spans="8:15" x14ac:dyDescent="0.35">
      <c r="H4239" s="4"/>
      <c r="L4239" s="5"/>
    </row>
    <row r="4240" spans="8:15" x14ac:dyDescent="0.35">
      <c r="H4240" s="4" t="s">
        <v>99</v>
      </c>
      <c r="I4240">
        <f t="shared" ref="I4240:I4242" si="4459">I4236-K4236</f>
        <v>-6.0300955159643808</v>
      </c>
      <c r="L4240" s="5"/>
    </row>
    <row r="4241" spans="8:13" x14ac:dyDescent="0.35">
      <c r="H4241" s="4" t="s">
        <v>100</v>
      </c>
      <c r="I4241">
        <f t="shared" si="4459"/>
        <v>7.8461575132286265</v>
      </c>
      <c r="L4241" s="5"/>
    </row>
    <row r="4242" spans="8:13" x14ac:dyDescent="0.35">
      <c r="H4242" s="4" t="s">
        <v>101</v>
      </c>
      <c r="I4242">
        <f t="shared" si="4459"/>
        <v>-2.3298516839062571</v>
      </c>
      <c r="L4242" s="5"/>
    </row>
    <row r="4243" spans="8:13" x14ac:dyDescent="0.35">
      <c r="H4243" s="4"/>
      <c r="L4243" s="5"/>
    </row>
    <row r="4244" spans="8:13" x14ac:dyDescent="0.35">
      <c r="H4244" s="4" t="s">
        <v>22</v>
      </c>
      <c r="I4244">
        <f t="shared" ref="I4244:I4246" si="4460">ABS(I4240-I4218)</f>
        <v>0</v>
      </c>
      <c r="L4244" s="5"/>
    </row>
    <row r="4245" spans="8:13" x14ac:dyDescent="0.35">
      <c r="H4245" s="4" t="s">
        <v>24</v>
      </c>
      <c r="I4245">
        <f t="shared" si="4460"/>
        <v>0</v>
      </c>
      <c r="L4245" s="5"/>
    </row>
    <row r="4246" spans="8:13" x14ac:dyDescent="0.35">
      <c r="H4246" s="7" t="s">
        <v>103</v>
      </c>
      <c r="I4246">
        <f t="shared" si="4460"/>
        <v>0</v>
      </c>
      <c r="J4246" s="8" t="s">
        <v>25</v>
      </c>
      <c r="K4246" s="8"/>
      <c r="L4246" s="9">
        <f t="shared" ref="L4246" si="4461">MAX(I4244:I4246)</f>
        <v>0</v>
      </c>
      <c r="M4246" t="str">
        <f t="shared" ref="M4246" si="4462">IF(L4246&gt;$G$6, "Continúa iterando","Listo. Aquí está la solución")</f>
        <v>Listo. Aquí está la solución</v>
      </c>
    </row>
    <row r="4248" spans="8:13" x14ac:dyDescent="0.35">
      <c r="H4248" s="1"/>
      <c r="I4248" s="2" t="s">
        <v>0</v>
      </c>
      <c r="J4248" s="2">
        <f t="shared" ref="J4248" si="4463">J4217+1</f>
        <v>138</v>
      </c>
      <c r="K4248" s="2"/>
      <c r="L4248" s="3"/>
    </row>
    <row r="4249" spans="8:13" x14ac:dyDescent="0.35">
      <c r="H4249" s="4" t="s">
        <v>1</v>
      </c>
      <c r="I4249">
        <f t="shared" ref="I4249:I4251" si="4464">I4240</f>
        <v>-6.0300955159643808</v>
      </c>
      <c r="L4249" s="5"/>
    </row>
    <row r="4250" spans="8:13" x14ac:dyDescent="0.35">
      <c r="H4250" s="4" t="s">
        <v>93</v>
      </c>
      <c r="I4250">
        <f t="shared" si="4464"/>
        <v>7.8461575132286265</v>
      </c>
      <c r="L4250" s="5"/>
    </row>
    <row r="4251" spans="8:13" x14ac:dyDescent="0.35">
      <c r="H4251" s="4" t="s">
        <v>2</v>
      </c>
      <c r="I4251">
        <f t="shared" si="4464"/>
        <v>-2.3298516839062571</v>
      </c>
      <c r="L4251" s="5"/>
    </row>
    <row r="4252" spans="8:13" x14ac:dyDescent="0.35">
      <c r="H4252" s="4"/>
      <c r="L4252" s="5"/>
    </row>
    <row r="4253" spans="8:13" x14ac:dyDescent="0.35">
      <c r="H4253" s="4"/>
      <c r="I4253">
        <f t="shared" ref="I4253" si="4465">1/I4249</f>
        <v>-0.16583485242523097</v>
      </c>
      <c r="J4253">
        <f t="shared" ref="J4253" si="4466">3/I4250-I4251^2</f>
        <v>-5.0458561065254317</v>
      </c>
      <c r="K4253">
        <f t="shared" ref="K4253" si="4467">-2*I4250*I4251</f>
        <v>36.56076658877889</v>
      </c>
      <c r="L4253" s="5"/>
    </row>
    <row r="4254" spans="8:13" x14ac:dyDescent="0.35">
      <c r="H4254" s="4" t="s">
        <v>26</v>
      </c>
      <c r="I4254">
        <f t="shared" ref="I4254" si="4468">(2*I4249/I4251)+4*I4251</f>
        <v>-4.1430295802738764</v>
      </c>
      <c r="J4254">
        <f t="shared" ref="J4254" si="4469">(2*I4250/I4251)</f>
        <v>-6.7353278901201685</v>
      </c>
      <c r="K4254">
        <f t="shared" ref="K4254" si="4470">-(I4250^2+I4249^2)/I4251^2+4*I4249</f>
        <v>-42.160262624325497</v>
      </c>
      <c r="L4254" s="5"/>
    </row>
    <row r="4255" spans="8:13" x14ac:dyDescent="0.35">
      <c r="H4255" s="4"/>
      <c r="I4255">
        <f t="shared" ref="I4255" si="4471">2*I4249*I4250*I4251^3+4*I4251</f>
        <v>1187.4101983644657</v>
      </c>
      <c r="J4255">
        <f t="shared" ref="J4255" si="4472">I4249^2*I4251^3</f>
        <v>-459.86801905066505</v>
      </c>
      <c r="K4255">
        <f t="shared" ref="K4255" si="4473">3*I4249^2*I4250*I4251^2+4*I4249</f>
        <v>4621.9224596655295</v>
      </c>
      <c r="L4255" s="5"/>
    </row>
    <row r="4256" spans="8:13" x14ac:dyDescent="0.35">
      <c r="H4256" s="4"/>
      <c r="L4256" s="5"/>
    </row>
    <row r="4257" spans="8:15" x14ac:dyDescent="0.35">
      <c r="H4257" s="4" t="s">
        <v>6</v>
      </c>
      <c r="I4257">
        <f t="shared" ref="I4257" si="4474">(I4253*J4254*K4255+I4254*J4255*K4253+J4253*K4254*I4255)-(I4255*J4254*K4253+J4255*K4254*I4253+K4255*I4254*J4253)</f>
        <v>526414.62070310838</v>
      </c>
      <c r="J4257" t="str">
        <f t="shared" ref="J4257" si="4475">IF(I4257&lt;&gt;0,"Continuar", "Agregar otros valores")</f>
        <v>Continuar</v>
      </c>
      <c r="L4257" s="5"/>
    </row>
    <row r="4258" spans="8:15" x14ac:dyDescent="0.35">
      <c r="H4258" s="4"/>
      <c r="L4258" s="5"/>
    </row>
    <row r="4259" spans="8:15" x14ac:dyDescent="0.35">
      <c r="H4259" s="4"/>
      <c r="I4259" cm="1">
        <f t="array" ref="I4259:K4261">MINVERSE(I4253:K4255)</f>
        <v>-9.5966786858593264E-2</v>
      </c>
      <c r="J4259">
        <v>1.2363692239668139E-2</v>
      </c>
      <c r="K4259">
        <v>8.7190467637886151E-4</v>
      </c>
      <c r="L4259" s="5"/>
      <c r="M4259">
        <f t="shared" ref="M4259" si="4476">(J4254*K4255-J4255*K4254)/I4257</f>
        <v>-9.596678685859325E-2</v>
      </c>
      <c r="N4259">
        <f t="shared" ref="N4259" si="4477">(J4253*K4255-J4255*K4253)/I4257</f>
        <v>-1.2363692239668137E-2</v>
      </c>
      <c r="O4259">
        <f t="shared" ref="O4259" si="4478">(J4253*K4254-J4254*K4253)/I4257</f>
        <v>8.7190467637886151E-4</v>
      </c>
    </row>
    <row r="4260" spans="8:15" x14ac:dyDescent="0.35">
      <c r="H4260" s="4" t="s">
        <v>9</v>
      </c>
      <c r="I4260">
        <v>-5.87232252334349E-2</v>
      </c>
      <c r="J4260">
        <v>-8.3924536285770956E-2</v>
      </c>
      <c r="K4260">
        <v>-3.0102503265137386E-4</v>
      </c>
      <c r="L4260" s="5"/>
      <c r="M4260">
        <f t="shared" ref="M4260" si="4479">(I4254*K4255-K4254*I4255)/I4257</f>
        <v>5.8723225233434879E-2</v>
      </c>
      <c r="N4260">
        <f t="shared" ref="N4260" si="4480">(I4253*K4255-I4255*K4253)/I4257</f>
        <v>-8.3924536285770943E-2</v>
      </c>
      <c r="O4260">
        <f t="shared" ref="O4260" si="4481">(I4253*K4254-I4254*K4253)/I4257</f>
        <v>3.010250326513738E-4</v>
      </c>
    </row>
    <row r="4261" spans="8:15" x14ac:dyDescent="0.35">
      <c r="H4261" s="4"/>
      <c r="I4261">
        <v>1.8811870800205702E-2</v>
      </c>
      <c r="J4261">
        <v>-1.1526585521765763E-2</v>
      </c>
      <c r="K4261">
        <v>-3.7590481385218048E-5</v>
      </c>
      <c r="L4261" s="5"/>
      <c r="M4261">
        <f t="shared" ref="M4261" si="4482">(I4254*J4255-I4255*J4254)/I4257</f>
        <v>1.8811870800205698E-2</v>
      </c>
      <c r="N4261">
        <f t="shared" ref="N4261" si="4483">(I4253*J4255-I4255*J4253)/I4257</f>
        <v>1.1526585521765761E-2</v>
      </c>
      <c r="O4261">
        <f t="shared" ref="O4261" si="4484">(I4253*J4254-I4254*J4253)/I4257</f>
        <v>-3.7590481385218048E-5</v>
      </c>
    </row>
    <row r="4262" spans="8:15" x14ac:dyDescent="0.35">
      <c r="H4262" s="4"/>
      <c r="L4262" s="5"/>
    </row>
    <row r="4263" spans="8:15" x14ac:dyDescent="0.35">
      <c r="H4263" s="4" t="s">
        <v>447</v>
      </c>
      <c r="I4263">
        <f t="shared" ref="I4263" si="4485">LN(ABS(2*I4249*I4250^3))-I4250*(I4251^2)+33.9206</f>
        <v>0</v>
      </c>
      <c r="L4263" s="5"/>
    </row>
    <row r="4264" spans="8:15" x14ac:dyDescent="0.35">
      <c r="H4264" s="4" t="s">
        <v>448</v>
      </c>
      <c r="I4264">
        <f t="shared" ref="I4264" si="4486">(I4249^2+I4250^2)/I4251+4*I4249*I4251-85/6</f>
        <v>0</v>
      </c>
      <c r="L4264" s="5"/>
    </row>
    <row r="4265" spans="8:15" x14ac:dyDescent="0.35">
      <c r="H4265" s="4" t="s">
        <v>449</v>
      </c>
      <c r="I4265">
        <f t="shared" ref="I4265" si="4487">I4249^2*I4250*I4251^3+4*I4249*I4251+3552</f>
        <v>0</v>
      </c>
      <c r="L4265" s="5"/>
    </row>
    <row r="4266" spans="8:15" x14ac:dyDescent="0.35">
      <c r="H4266" s="4"/>
      <c r="L4266" s="5"/>
    </row>
    <row r="4267" spans="8:15" x14ac:dyDescent="0.35">
      <c r="H4267" s="4"/>
      <c r="I4267">
        <f t="shared" ref="I4267:I4269" si="4488">I4249</f>
        <v>-6.0300955159643808</v>
      </c>
      <c r="J4267" t="s">
        <v>16</v>
      </c>
      <c r="K4267" cm="1">
        <f t="array" ref="K4267:K4269">MMULT(I4259:K4261,I4263:I4265)</f>
        <v>0</v>
      </c>
      <c r="L4267" s="5"/>
      <c r="M4267">
        <f t="shared" ref="M4267" si="4489">I4259*I4263+J4259*I4264+K4259*I4265</f>
        <v>0</v>
      </c>
    </row>
    <row r="4268" spans="8:15" x14ac:dyDescent="0.35">
      <c r="H4268" s="4"/>
      <c r="I4268">
        <f t="shared" si="4488"/>
        <v>7.8461575132286265</v>
      </c>
      <c r="J4268" t="s">
        <v>16</v>
      </c>
      <c r="K4268">
        <v>0</v>
      </c>
      <c r="L4268" s="5"/>
      <c r="M4268">
        <f t="shared" ref="M4268" si="4490">I4260*I4263+J4260*I4264+K4260* I4265</f>
        <v>0</v>
      </c>
    </row>
    <row r="4269" spans="8:15" x14ac:dyDescent="0.35">
      <c r="H4269" s="4"/>
      <c r="I4269">
        <f t="shared" si="4488"/>
        <v>-2.3298516839062571</v>
      </c>
      <c r="J4269" t="s">
        <v>16</v>
      </c>
      <c r="K4269">
        <v>0</v>
      </c>
      <c r="L4269" s="5"/>
      <c r="M4269">
        <f t="shared" ref="M4269" si="4491">I4261*I4263+J4261*I4264+K4261*I4265</f>
        <v>0</v>
      </c>
    </row>
    <row r="4270" spans="8:15" x14ac:dyDescent="0.35">
      <c r="H4270" s="4"/>
      <c r="L4270" s="5"/>
    </row>
    <row r="4271" spans="8:15" x14ac:dyDescent="0.35">
      <c r="H4271" s="4" t="s">
        <v>99</v>
      </c>
      <c r="I4271">
        <f t="shared" ref="I4271:I4273" si="4492">I4267-K4267</f>
        <v>-6.0300955159643808</v>
      </c>
      <c r="L4271" s="5"/>
    </row>
    <row r="4272" spans="8:15" x14ac:dyDescent="0.35">
      <c r="H4272" s="4" t="s">
        <v>100</v>
      </c>
      <c r="I4272">
        <f t="shared" si="4492"/>
        <v>7.8461575132286265</v>
      </c>
      <c r="L4272" s="5"/>
    </row>
    <row r="4273" spans="8:13" x14ac:dyDescent="0.35">
      <c r="H4273" s="4" t="s">
        <v>101</v>
      </c>
      <c r="I4273">
        <f t="shared" si="4492"/>
        <v>-2.3298516839062571</v>
      </c>
      <c r="L4273" s="5"/>
    </row>
    <row r="4274" spans="8:13" x14ac:dyDescent="0.35">
      <c r="H4274" s="4"/>
      <c r="L4274" s="5"/>
    </row>
    <row r="4275" spans="8:13" x14ac:dyDescent="0.35">
      <c r="H4275" s="4" t="s">
        <v>22</v>
      </c>
      <c r="I4275">
        <f t="shared" ref="I4275:I4277" si="4493">ABS(I4271-I4249)</f>
        <v>0</v>
      </c>
      <c r="L4275" s="5"/>
    </row>
    <row r="4276" spans="8:13" x14ac:dyDescent="0.35">
      <c r="H4276" s="4" t="s">
        <v>24</v>
      </c>
      <c r="I4276">
        <f t="shared" si="4493"/>
        <v>0</v>
      </c>
      <c r="L4276" s="5"/>
    </row>
    <row r="4277" spans="8:13" x14ac:dyDescent="0.35">
      <c r="H4277" s="7" t="s">
        <v>103</v>
      </c>
      <c r="I4277">
        <f t="shared" si="4493"/>
        <v>0</v>
      </c>
      <c r="J4277" s="8" t="s">
        <v>25</v>
      </c>
      <c r="K4277" s="8"/>
      <c r="L4277" s="9">
        <f t="shared" ref="L4277" si="4494">MAX(I4275:I4277)</f>
        <v>0</v>
      </c>
      <c r="M4277" t="str">
        <f t="shared" ref="M4277" si="4495">IF(L4277&gt;$G$6, "Continúa iterando","Listo. Aquí está la solución")</f>
        <v>Listo. Aquí está la solución</v>
      </c>
    </row>
    <row r="4279" spans="8:13" x14ac:dyDescent="0.35">
      <c r="H4279" s="1"/>
      <c r="I4279" s="2" t="s">
        <v>0</v>
      </c>
      <c r="J4279" s="2">
        <f t="shared" ref="J4279" si="4496">J4248+1</f>
        <v>139</v>
      </c>
      <c r="K4279" s="2"/>
      <c r="L4279" s="3"/>
    </row>
    <row r="4280" spans="8:13" x14ac:dyDescent="0.35">
      <c r="H4280" s="4" t="s">
        <v>1</v>
      </c>
      <c r="I4280">
        <f t="shared" ref="I4280:I4282" si="4497">I4271</f>
        <v>-6.0300955159643808</v>
      </c>
      <c r="L4280" s="5"/>
    </row>
    <row r="4281" spans="8:13" x14ac:dyDescent="0.35">
      <c r="H4281" s="4" t="s">
        <v>93</v>
      </c>
      <c r="I4281">
        <f t="shared" si="4497"/>
        <v>7.8461575132286265</v>
      </c>
      <c r="L4281" s="5"/>
    </row>
    <row r="4282" spans="8:13" x14ac:dyDescent="0.35">
      <c r="H4282" s="4" t="s">
        <v>2</v>
      </c>
      <c r="I4282">
        <f t="shared" si="4497"/>
        <v>-2.3298516839062571</v>
      </c>
      <c r="L4282" s="5"/>
    </row>
    <row r="4283" spans="8:13" x14ac:dyDescent="0.35">
      <c r="H4283" s="4"/>
      <c r="L4283" s="5"/>
    </row>
    <row r="4284" spans="8:13" x14ac:dyDescent="0.35">
      <c r="H4284" s="4"/>
      <c r="I4284">
        <f t="shared" ref="I4284" si="4498">1/I4280</f>
        <v>-0.16583485242523097</v>
      </c>
      <c r="J4284">
        <f t="shared" ref="J4284" si="4499">3/I4281-I4282^2</f>
        <v>-5.0458561065254317</v>
      </c>
      <c r="K4284">
        <f t="shared" ref="K4284" si="4500">-2*I4281*I4282</f>
        <v>36.56076658877889</v>
      </c>
      <c r="L4284" s="5"/>
    </row>
    <row r="4285" spans="8:13" x14ac:dyDescent="0.35">
      <c r="H4285" s="4" t="s">
        <v>26</v>
      </c>
      <c r="I4285">
        <f t="shared" ref="I4285" si="4501">(2*I4280/I4282)+4*I4282</f>
        <v>-4.1430295802738764</v>
      </c>
      <c r="J4285">
        <f t="shared" ref="J4285" si="4502">(2*I4281/I4282)</f>
        <v>-6.7353278901201685</v>
      </c>
      <c r="K4285">
        <f t="shared" ref="K4285" si="4503">-(I4281^2+I4280^2)/I4282^2+4*I4280</f>
        <v>-42.160262624325497</v>
      </c>
      <c r="L4285" s="5"/>
    </row>
    <row r="4286" spans="8:13" x14ac:dyDescent="0.35">
      <c r="H4286" s="4"/>
      <c r="I4286">
        <f t="shared" ref="I4286" si="4504">2*I4280*I4281*I4282^3+4*I4282</f>
        <v>1187.4101983644657</v>
      </c>
      <c r="J4286">
        <f t="shared" ref="J4286" si="4505">I4280^2*I4282^3</f>
        <v>-459.86801905066505</v>
      </c>
      <c r="K4286">
        <f t="shared" ref="K4286" si="4506">3*I4280^2*I4281*I4282^2+4*I4280</f>
        <v>4621.9224596655295</v>
      </c>
      <c r="L4286" s="5"/>
    </row>
    <row r="4287" spans="8:13" x14ac:dyDescent="0.35">
      <c r="H4287" s="4"/>
      <c r="L4287" s="5"/>
    </row>
    <row r="4288" spans="8:13" x14ac:dyDescent="0.35">
      <c r="H4288" s="4" t="s">
        <v>6</v>
      </c>
      <c r="I4288">
        <f t="shared" ref="I4288" si="4507">(I4284*J4285*K4286+I4285*J4286*K4284+J4284*K4285*I4286)-(I4286*J4285*K4284+J4286*K4285*I4284+K4286*I4285*J4284)</f>
        <v>526414.62070310838</v>
      </c>
      <c r="J4288" t="str">
        <f t="shared" ref="J4288" si="4508">IF(I4288&lt;&gt;0,"Continuar", "Agregar otros valores")</f>
        <v>Continuar</v>
      </c>
      <c r="L4288" s="5"/>
    </row>
    <row r="4289" spans="8:15" x14ac:dyDescent="0.35">
      <c r="H4289" s="4"/>
      <c r="L4289" s="5"/>
    </row>
    <row r="4290" spans="8:15" x14ac:dyDescent="0.35">
      <c r="H4290" s="4"/>
      <c r="I4290" cm="1">
        <f t="array" ref="I4290:K4292">MINVERSE(I4284:K4286)</f>
        <v>-9.5966786858593264E-2</v>
      </c>
      <c r="J4290">
        <v>1.2363692239668139E-2</v>
      </c>
      <c r="K4290">
        <v>8.7190467637886151E-4</v>
      </c>
      <c r="L4290" s="5"/>
      <c r="M4290">
        <f t="shared" ref="M4290" si="4509">(J4285*K4286-J4286*K4285)/I4288</f>
        <v>-9.596678685859325E-2</v>
      </c>
      <c r="N4290">
        <f t="shared" ref="N4290" si="4510">(J4284*K4286-J4286*K4284)/I4288</f>
        <v>-1.2363692239668137E-2</v>
      </c>
      <c r="O4290">
        <f t="shared" ref="O4290" si="4511">(J4284*K4285-J4285*K4284)/I4288</f>
        <v>8.7190467637886151E-4</v>
      </c>
    </row>
    <row r="4291" spans="8:15" x14ac:dyDescent="0.35">
      <c r="H4291" s="4" t="s">
        <v>9</v>
      </c>
      <c r="I4291">
        <v>-5.87232252334349E-2</v>
      </c>
      <c r="J4291">
        <v>-8.3924536285770956E-2</v>
      </c>
      <c r="K4291">
        <v>-3.0102503265137386E-4</v>
      </c>
      <c r="L4291" s="5"/>
      <c r="M4291">
        <f t="shared" ref="M4291" si="4512">(I4285*K4286-K4285*I4286)/I4288</f>
        <v>5.8723225233434879E-2</v>
      </c>
      <c r="N4291">
        <f t="shared" ref="N4291" si="4513">(I4284*K4286-I4286*K4284)/I4288</f>
        <v>-8.3924536285770943E-2</v>
      </c>
      <c r="O4291">
        <f t="shared" ref="O4291" si="4514">(I4284*K4285-I4285*K4284)/I4288</f>
        <v>3.010250326513738E-4</v>
      </c>
    </row>
    <row r="4292" spans="8:15" x14ac:dyDescent="0.35">
      <c r="H4292" s="4"/>
      <c r="I4292">
        <v>1.8811870800205702E-2</v>
      </c>
      <c r="J4292">
        <v>-1.1526585521765763E-2</v>
      </c>
      <c r="K4292">
        <v>-3.7590481385218048E-5</v>
      </c>
      <c r="L4292" s="5"/>
      <c r="M4292">
        <f t="shared" ref="M4292" si="4515">(I4285*J4286-I4286*J4285)/I4288</f>
        <v>1.8811870800205698E-2</v>
      </c>
      <c r="N4292">
        <f t="shared" ref="N4292" si="4516">(I4284*J4286-I4286*J4284)/I4288</f>
        <v>1.1526585521765761E-2</v>
      </c>
      <c r="O4292">
        <f t="shared" ref="O4292" si="4517">(I4284*J4285-I4285*J4284)/I4288</f>
        <v>-3.7590481385218048E-5</v>
      </c>
    </row>
    <row r="4293" spans="8:15" x14ac:dyDescent="0.35">
      <c r="H4293" s="4"/>
      <c r="L4293" s="5"/>
    </row>
    <row r="4294" spans="8:15" x14ac:dyDescent="0.35">
      <c r="H4294" s="4" t="s">
        <v>450</v>
      </c>
      <c r="I4294">
        <f t="shared" ref="I4294" si="4518">LN(ABS(2*I4280*I4281^3))-I4281*(I4282^2)+33.9206</f>
        <v>0</v>
      </c>
      <c r="L4294" s="5"/>
    </row>
    <row r="4295" spans="8:15" x14ac:dyDescent="0.35">
      <c r="H4295" s="4" t="s">
        <v>451</v>
      </c>
      <c r="I4295">
        <f t="shared" ref="I4295" si="4519">(I4280^2+I4281^2)/I4282+4*I4280*I4282-85/6</f>
        <v>0</v>
      </c>
      <c r="L4295" s="5"/>
    </row>
    <row r="4296" spans="8:15" x14ac:dyDescent="0.35">
      <c r="H4296" s="4" t="s">
        <v>452</v>
      </c>
      <c r="I4296">
        <f t="shared" ref="I4296" si="4520">I4280^2*I4281*I4282^3+4*I4280*I4282+3552</f>
        <v>0</v>
      </c>
      <c r="L4296" s="5"/>
    </row>
    <row r="4297" spans="8:15" x14ac:dyDescent="0.35">
      <c r="H4297" s="4"/>
      <c r="L4297" s="5"/>
    </row>
    <row r="4298" spans="8:15" x14ac:dyDescent="0.35">
      <c r="H4298" s="4"/>
      <c r="I4298">
        <f t="shared" ref="I4298:I4300" si="4521">I4280</f>
        <v>-6.0300955159643808</v>
      </c>
      <c r="J4298" t="s">
        <v>16</v>
      </c>
      <c r="K4298" cm="1">
        <f t="array" ref="K4298:K4300">MMULT(I4290:K4292,I4294:I4296)</f>
        <v>0</v>
      </c>
      <c r="L4298" s="5"/>
      <c r="M4298">
        <f t="shared" ref="M4298" si="4522">I4290*I4294+J4290*I4295+K4290*I4296</f>
        <v>0</v>
      </c>
    </row>
    <row r="4299" spans="8:15" x14ac:dyDescent="0.35">
      <c r="H4299" s="4"/>
      <c r="I4299">
        <f t="shared" si="4521"/>
        <v>7.8461575132286265</v>
      </c>
      <c r="J4299" t="s">
        <v>16</v>
      </c>
      <c r="K4299">
        <v>0</v>
      </c>
      <c r="L4299" s="5"/>
      <c r="M4299">
        <f t="shared" ref="M4299" si="4523">I4291*I4294+J4291*I4295+K4291* I4296</f>
        <v>0</v>
      </c>
    </row>
    <row r="4300" spans="8:15" x14ac:dyDescent="0.35">
      <c r="H4300" s="4"/>
      <c r="I4300">
        <f t="shared" si="4521"/>
        <v>-2.3298516839062571</v>
      </c>
      <c r="J4300" t="s">
        <v>16</v>
      </c>
      <c r="K4300">
        <v>0</v>
      </c>
      <c r="L4300" s="5"/>
      <c r="M4300">
        <f t="shared" ref="M4300" si="4524">I4292*I4294+J4292*I4295+K4292*I4296</f>
        <v>0</v>
      </c>
    </row>
    <row r="4301" spans="8:15" x14ac:dyDescent="0.35">
      <c r="H4301" s="4"/>
      <c r="L4301" s="5"/>
    </row>
    <row r="4302" spans="8:15" x14ac:dyDescent="0.35">
      <c r="H4302" s="4" t="s">
        <v>99</v>
      </c>
      <c r="I4302">
        <f t="shared" ref="I4302:I4304" si="4525">I4298-K4298</f>
        <v>-6.0300955159643808</v>
      </c>
      <c r="L4302" s="5"/>
    </row>
    <row r="4303" spans="8:15" x14ac:dyDescent="0.35">
      <c r="H4303" s="4" t="s">
        <v>100</v>
      </c>
      <c r="I4303">
        <f t="shared" si="4525"/>
        <v>7.8461575132286265</v>
      </c>
      <c r="L4303" s="5"/>
    </row>
    <row r="4304" spans="8:15" x14ac:dyDescent="0.35">
      <c r="H4304" s="4" t="s">
        <v>101</v>
      </c>
      <c r="I4304">
        <f t="shared" si="4525"/>
        <v>-2.3298516839062571</v>
      </c>
      <c r="L4304" s="5"/>
    </row>
    <row r="4305" spans="8:13" x14ac:dyDescent="0.35">
      <c r="H4305" s="4"/>
      <c r="L4305" s="5"/>
    </row>
    <row r="4306" spans="8:13" x14ac:dyDescent="0.35">
      <c r="H4306" s="4" t="s">
        <v>22</v>
      </c>
      <c r="I4306">
        <f t="shared" ref="I4306:I4308" si="4526">ABS(I4302-I4280)</f>
        <v>0</v>
      </c>
      <c r="L4306" s="5"/>
    </row>
    <row r="4307" spans="8:13" x14ac:dyDescent="0.35">
      <c r="H4307" s="4" t="s">
        <v>24</v>
      </c>
      <c r="I4307">
        <f t="shared" si="4526"/>
        <v>0</v>
      </c>
      <c r="L4307" s="5"/>
    </row>
    <row r="4308" spans="8:13" x14ac:dyDescent="0.35">
      <c r="H4308" s="7" t="s">
        <v>103</v>
      </c>
      <c r="I4308">
        <f t="shared" si="4526"/>
        <v>0</v>
      </c>
      <c r="J4308" s="8" t="s">
        <v>25</v>
      </c>
      <c r="K4308" s="8"/>
      <c r="L4308" s="9">
        <f t="shared" ref="L4308" si="4527">MAX(I4306:I4308)</f>
        <v>0</v>
      </c>
      <c r="M4308" t="str">
        <f t="shared" ref="M4308" si="4528">IF(L4308&gt;$G$6, "Continúa iterando","Listo. Aquí está la solución")</f>
        <v>Listo. Aquí está la solución</v>
      </c>
    </row>
    <row r="4310" spans="8:13" x14ac:dyDescent="0.35">
      <c r="H4310" s="1"/>
      <c r="I4310" s="2" t="s">
        <v>0</v>
      </c>
      <c r="J4310" s="2">
        <f t="shared" ref="J4310" si="4529">J4279+1</f>
        <v>140</v>
      </c>
      <c r="K4310" s="2"/>
      <c r="L4310" s="3"/>
    </row>
    <row r="4311" spans="8:13" x14ac:dyDescent="0.35">
      <c r="H4311" s="4" t="s">
        <v>1</v>
      </c>
      <c r="I4311">
        <f t="shared" ref="I4311:I4313" si="4530">I4302</f>
        <v>-6.0300955159643808</v>
      </c>
      <c r="L4311" s="5"/>
    </row>
    <row r="4312" spans="8:13" x14ac:dyDescent="0.35">
      <c r="H4312" s="4" t="s">
        <v>93</v>
      </c>
      <c r="I4312">
        <f t="shared" si="4530"/>
        <v>7.8461575132286265</v>
      </c>
      <c r="L4312" s="5"/>
    </row>
    <row r="4313" spans="8:13" x14ac:dyDescent="0.35">
      <c r="H4313" s="4" t="s">
        <v>2</v>
      </c>
      <c r="I4313">
        <f t="shared" si="4530"/>
        <v>-2.3298516839062571</v>
      </c>
      <c r="L4313" s="5"/>
    </row>
    <row r="4314" spans="8:13" x14ac:dyDescent="0.35">
      <c r="H4314" s="4"/>
      <c r="L4314" s="5"/>
    </row>
    <row r="4315" spans="8:13" x14ac:dyDescent="0.35">
      <c r="H4315" s="4"/>
      <c r="I4315">
        <f t="shared" ref="I4315" si="4531">1/I4311</f>
        <v>-0.16583485242523097</v>
      </c>
      <c r="J4315">
        <f t="shared" ref="J4315" si="4532">3/I4312-I4313^2</f>
        <v>-5.0458561065254317</v>
      </c>
      <c r="K4315">
        <f t="shared" ref="K4315" si="4533">-2*I4312*I4313</f>
        <v>36.56076658877889</v>
      </c>
      <c r="L4315" s="5"/>
    </row>
    <row r="4316" spans="8:13" x14ac:dyDescent="0.35">
      <c r="H4316" s="4" t="s">
        <v>26</v>
      </c>
      <c r="I4316">
        <f t="shared" ref="I4316" si="4534">(2*I4311/I4313)+4*I4313</f>
        <v>-4.1430295802738764</v>
      </c>
      <c r="J4316">
        <f t="shared" ref="J4316" si="4535">(2*I4312/I4313)</f>
        <v>-6.7353278901201685</v>
      </c>
      <c r="K4316">
        <f t="shared" ref="K4316" si="4536">-(I4312^2+I4311^2)/I4313^2+4*I4311</f>
        <v>-42.160262624325497</v>
      </c>
      <c r="L4316" s="5"/>
    </row>
    <row r="4317" spans="8:13" x14ac:dyDescent="0.35">
      <c r="H4317" s="4"/>
      <c r="I4317">
        <f t="shared" ref="I4317" si="4537">2*I4311*I4312*I4313^3+4*I4313</f>
        <v>1187.4101983644657</v>
      </c>
      <c r="J4317">
        <f t="shared" ref="J4317" si="4538">I4311^2*I4313^3</f>
        <v>-459.86801905066505</v>
      </c>
      <c r="K4317">
        <f t="shared" ref="K4317" si="4539">3*I4311^2*I4312*I4313^2+4*I4311</f>
        <v>4621.9224596655295</v>
      </c>
      <c r="L4317" s="5"/>
    </row>
    <row r="4318" spans="8:13" x14ac:dyDescent="0.35">
      <c r="H4318" s="4"/>
      <c r="L4318" s="5"/>
    </row>
    <row r="4319" spans="8:13" x14ac:dyDescent="0.35">
      <c r="H4319" s="4" t="s">
        <v>6</v>
      </c>
      <c r="I4319">
        <f t="shared" ref="I4319" si="4540">(I4315*J4316*K4317+I4316*J4317*K4315+J4315*K4316*I4317)-(I4317*J4316*K4315+J4317*K4316*I4315+K4317*I4316*J4315)</f>
        <v>526414.62070310838</v>
      </c>
      <c r="J4319" t="str">
        <f t="shared" ref="J4319" si="4541">IF(I4319&lt;&gt;0,"Continuar", "Agregar otros valores")</f>
        <v>Continuar</v>
      </c>
      <c r="L4319" s="5"/>
    </row>
    <row r="4320" spans="8:13" x14ac:dyDescent="0.35">
      <c r="H4320" s="4"/>
      <c r="L4320" s="5"/>
    </row>
    <row r="4321" spans="8:15" x14ac:dyDescent="0.35">
      <c r="H4321" s="4"/>
      <c r="I4321" cm="1">
        <f t="array" ref="I4321:K4323">MINVERSE(I4315:K4317)</f>
        <v>-9.5966786858593264E-2</v>
      </c>
      <c r="J4321">
        <v>1.2363692239668139E-2</v>
      </c>
      <c r="K4321">
        <v>8.7190467637886151E-4</v>
      </c>
      <c r="L4321" s="5"/>
      <c r="M4321">
        <f t="shared" ref="M4321" si="4542">(J4316*K4317-J4317*K4316)/I4319</f>
        <v>-9.596678685859325E-2</v>
      </c>
      <c r="N4321">
        <f t="shared" ref="N4321" si="4543">(J4315*K4317-J4317*K4315)/I4319</f>
        <v>-1.2363692239668137E-2</v>
      </c>
      <c r="O4321">
        <f t="shared" ref="O4321" si="4544">(J4315*K4316-J4316*K4315)/I4319</f>
        <v>8.7190467637886151E-4</v>
      </c>
    </row>
    <row r="4322" spans="8:15" x14ac:dyDescent="0.35">
      <c r="H4322" s="4" t="s">
        <v>9</v>
      </c>
      <c r="I4322">
        <v>-5.87232252334349E-2</v>
      </c>
      <c r="J4322">
        <v>-8.3924536285770956E-2</v>
      </c>
      <c r="K4322">
        <v>-3.0102503265137386E-4</v>
      </c>
      <c r="L4322" s="5"/>
      <c r="M4322">
        <f t="shared" ref="M4322" si="4545">(I4316*K4317-K4316*I4317)/I4319</f>
        <v>5.8723225233434879E-2</v>
      </c>
      <c r="N4322">
        <f t="shared" ref="N4322" si="4546">(I4315*K4317-I4317*K4315)/I4319</f>
        <v>-8.3924536285770943E-2</v>
      </c>
      <c r="O4322">
        <f t="shared" ref="O4322" si="4547">(I4315*K4316-I4316*K4315)/I4319</f>
        <v>3.010250326513738E-4</v>
      </c>
    </row>
    <row r="4323" spans="8:15" x14ac:dyDescent="0.35">
      <c r="H4323" s="4"/>
      <c r="I4323">
        <v>1.8811870800205702E-2</v>
      </c>
      <c r="J4323">
        <v>-1.1526585521765763E-2</v>
      </c>
      <c r="K4323">
        <v>-3.7590481385218048E-5</v>
      </c>
      <c r="L4323" s="5"/>
      <c r="M4323">
        <f t="shared" ref="M4323" si="4548">(I4316*J4317-I4317*J4316)/I4319</f>
        <v>1.8811870800205698E-2</v>
      </c>
      <c r="N4323">
        <f t="shared" ref="N4323" si="4549">(I4315*J4317-I4317*J4315)/I4319</f>
        <v>1.1526585521765761E-2</v>
      </c>
      <c r="O4323">
        <f t="shared" ref="O4323" si="4550">(I4315*J4316-I4316*J4315)/I4319</f>
        <v>-3.7590481385218048E-5</v>
      </c>
    </row>
    <row r="4324" spans="8:15" x14ac:dyDescent="0.35">
      <c r="H4324" s="4"/>
      <c r="L4324" s="5"/>
    </row>
    <row r="4325" spans="8:15" x14ac:dyDescent="0.35">
      <c r="H4325" s="4" t="s">
        <v>453</v>
      </c>
      <c r="I4325">
        <f t="shared" ref="I4325" si="4551">LN(ABS(2*I4311*I4312^3))-I4312*(I4313^2)+33.9206</f>
        <v>0</v>
      </c>
      <c r="L4325" s="5"/>
    </row>
    <row r="4326" spans="8:15" x14ac:dyDescent="0.35">
      <c r="H4326" s="4" t="s">
        <v>454</v>
      </c>
      <c r="I4326">
        <f t="shared" ref="I4326" si="4552">(I4311^2+I4312^2)/I4313+4*I4311*I4313-85/6</f>
        <v>0</v>
      </c>
      <c r="L4326" s="5"/>
    </row>
    <row r="4327" spans="8:15" x14ac:dyDescent="0.35">
      <c r="H4327" s="4" t="s">
        <v>455</v>
      </c>
      <c r="I4327">
        <f t="shared" ref="I4327" si="4553">I4311^2*I4312*I4313^3+4*I4311*I4313+3552</f>
        <v>0</v>
      </c>
      <c r="L4327" s="5"/>
    </row>
    <row r="4328" spans="8:15" x14ac:dyDescent="0.35">
      <c r="H4328" s="4"/>
      <c r="L4328" s="5"/>
    </row>
    <row r="4329" spans="8:15" x14ac:dyDescent="0.35">
      <c r="H4329" s="4"/>
      <c r="I4329">
        <f t="shared" ref="I4329:I4331" si="4554">I4311</f>
        <v>-6.0300955159643808</v>
      </c>
      <c r="J4329" t="s">
        <v>16</v>
      </c>
      <c r="K4329" cm="1">
        <f t="array" ref="K4329:K4331">MMULT(I4321:K4323,I4325:I4327)</f>
        <v>0</v>
      </c>
      <c r="L4329" s="5"/>
      <c r="M4329">
        <f t="shared" ref="M4329" si="4555">I4321*I4325+J4321*I4326+K4321*I4327</f>
        <v>0</v>
      </c>
    </row>
    <row r="4330" spans="8:15" x14ac:dyDescent="0.35">
      <c r="H4330" s="4"/>
      <c r="I4330">
        <f t="shared" si="4554"/>
        <v>7.8461575132286265</v>
      </c>
      <c r="J4330" t="s">
        <v>16</v>
      </c>
      <c r="K4330">
        <v>0</v>
      </c>
      <c r="L4330" s="5"/>
      <c r="M4330">
        <f t="shared" ref="M4330" si="4556">I4322*I4325+J4322*I4326+K4322* I4327</f>
        <v>0</v>
      </c>
    </row>
    <row r="4331" spans="8:15" x14ac:dyDescent="0.35">
      <c r="H4331" s="4"/>
      <c r="I4331">
        <f t="shared" si="4554"/>
        <v>-2.3298516839062571</v>
      </c>
      <c r="J4331" t="s">
        <v>16</v>
      </c>
      <c r="K4331">
        <v>0</v>
      </c>
      <c r="L4331" s="5"/>
      <c r="M4331">
        <f t="shared" ref="M4331" si="4557">I4323*I4325+J4323*I4326+K4323*I4327</f>
        <v>0</v>
      </c>
    </row>
    <row r="4332" spans="8:15" x14ac:dyDescent="0.35">
      <c r="H4332" s="4"/>
      <c r="L4332" s="5"/>
    </row>
    <row r="4333" spans="8:15" x14ac:dyDescent="0.35">
      <c r="H4333" s="4" t="s">
        <v>99</v>
      </c>
      <c r="I4333">
        <f t="shared" ref="I4333:I4335" si="4558">I4329-K4329</f>
        <v>-6.0300955159643808</v>
      </c>
      <c r="L4333" s="5"/>
    </row>
    <row r="4334" spans="8:15" x14ac:dyDescent="0.35">
      <c r="H4334" s="4" t="s">
        <v>100</v>
      </c>
      <c r="I4334">
        <f t="shared" si="4558"/>
        <v>7.8461575132286265</v>
      </c>
      <c r="L4334" s="5"/>
    </row>
    <row r="4335" spans="8:15" x14ac:dyDescent="0.35">
      <c r="H4335" s="4" t="s">
        <v>101</v>
      </c>
      <c r="I4335">
        <f t="shared" si="4558"/>
        <v>-2.3298516839062571</v>
      </c>
      <c r="L4335" s="5"/>
    </row>
    <row r="4336" spans="8:15" x14ac:dyDescent="0.35">
      <c r="H4336" s="4"/>
      <c r="L4336" s="5"/>
    </row>
    <row r="4337" spans="8:15" x14ac:dyDescent="0.35">
      <c r="H4337" s="4" t="s">
        <v>22</v>
      </c>
      <c r="I4337">
        <f t="shared" ref="I4337:I4339" si="4559">ABS(I4333-I4311)</f>
        <v>0</v>
      </c>
      <c r="L4337" s="5"/>
    </row>
    <row r="4338" spans="8:15" x14ac:dyDescent="0.35">
      <c r="H4338" s="4" t="s">
        <v>24</v>
      </c>
      <c r="I4338">
        <f t="shared" si="4559"/>
        <v>0</v>
      </c>
      <c r="L4338" s="5"/>
    </row>
    <row r="4339" spans="8:15" x14ac:dyDescent="0.35">
      <c r="H4339" s="7" t="s">
        <v>103</v>
      </c>
      <c r="I4339">
        <f t="shared" si="4559"/>
        <v>0</v>
      </c>
      <c r="J4339" s="8" t="s">
        <v>25</v>
      </c>
      <c r="K4339" s="8"/>
      <c r="L4339" s="9">
        <f t="shared" ref="L4339" si="4560">MAX(I4337:I4339)</f>
        <v>0</v>
      </c>
      <c r="M4339" t="str">
        <f t="shared" ref="M4339" si="4561">IF(L4339&gt;$G$6, "Continúa iterando","Listo. Aquí está la solución")</f>
        <v>Listo. Aquí está la solución</v>
      </c>
    </row>
    <row r="4341" spans="8:15" x14ac:dyDescent="0.35">
      <c r="H4341" s="1"/>
      <c r="I4341" s="2" t="s">
        <v>0</v>
      </c>
      <c r="J4341" s="2">
        <f t="shared" ref="J4341" si="4562">J4310+1</f>
        <v>141</v>
      </c>
      <c r="K4341" s="2"/>
      <c r="L4341" s="3"/>
    </row>
    <row r="4342" spans="8:15" x14ac:dyDescent="0.35">
      <c r="H4342" s="4" t="s">
        <v>1</v>
      </c>
      <c r="I4342">
        <f t="shared" ref="I4342:I4344" si="4563">I4333</f>
        <v>-6.0300955159643808</v>
      </c>
      <c r="L4342" s="5"/>
    </row>
    <row r="4343" spans="8:15" x14ac:dyDescent="0.35">
      <c r="H4343" s="4" t="s">
        <v>93</v>
      </c>
      <c r="I4343">
        <f t="shared" si="4563"/>
        <v>7.8461575132286265</v>
      </c>
      <c r="L4343" s="5"/>
    </row>
    <row r="4344" spans="8:15" x14ac:dyDescent="0.35">
      <c r="H4344" s="4" t="s">
        <v>2</v>
      </c>
      <c r="I4344">
        <f t="shared" si="4563"/>
        <v>-2.3298516839062571</v>
      </c>
      <c r="L4344" s="5"/>
    </row>
    <row r="4345" spans="8:15" x14ac:dyDescent="0.35">
      <c r="H4345" s="4"/>
      <c r="L4345" s="5"/>
    </row>
    <row r="4346" spans="8:15" x14ac:dyDescent="0.35">
      <c r="H4346" s="4"/>
      <c r="I4346">
        <f t="shared" ref="I4346" si="4564">1/I4342</f>
        <v>-0.16583485242523097</v>
      </c>
      <c r="J4346">
        <f t="shared" ref="J4346" si="4565">3/I4343-I4344^2</f>
        <v>-5.0458561065254317</v>
      </c>
      <c r="K4346">
        <f t="shared" ref="K4346" si="4566">-2*I4343*I4344</f>
        <v>36.56076658877889</v>
      </c>
      <c r="L4346" s="5"/>
    </row>
    <row r="4347" spans="8:15" x14ac:dyDescent="0.35">
      <c r="H4347" s="4" t="s">
        <v>26</v>
      </c>
      <c r="I4347">
        <f t="shared" ref="I4347" si="4567">(2*I4342/I4344)+4*I4344</f>
        <v>-4.1430295802738764</v>
      </c>
      <c r="J4347">
        <f t="shared" ref="J4347" si="4568">(2*I4343/I4344)</f>
        <v>-6.7353278901201685</v>
      </c>
      <c r="K4347">
        <f t="shared" ref="K4347" si="4569">-(I4343^2+I4342^2)/I4344^2+4*I4342</f>
        <v>-42.160262624325497</v>
      </c>
      <c r="L4347" s="5"/>
    </row>
    <row r="4348" spans="8:15" x14ac:dyDescent="0.35">
      <c r="H4348" s="4"/>
      <c r="I4348">
        <f t="shared" ref="I4348" si="4570">2*I4342*I4343*I4344^3+4*I4344</f>
        <v>1187.4101983644657</v>
      </c>
      <c r="J4348">
        <f t="shared" ref="J4348" si="4571">I4342^2*I4344^3</f>
        <v>-459.86801905066505</v>
      </c>
      <c r="K4348">
        <f t="shared" ref="K4348" si="4572">3*I4342^2*I4343*I4344^2+4*I4342</f>
        <v>4621.9224596655295</v>
      </c>
      <c r="L4348" s="5"/>
    </row>
    <row r="4349" spans="8:15" x14ac:dyDescent="0.35">
      <c r="H4349" s="4"/>
      <c r="L4349" s="5"/>
    </row>
    <row r="4350" spans="8:15" x14ac:dyDescent="0.35">
      <c r="H4350" s="4" t="s">
        <v>6</v>
      </c>
      <c r="I4350">
        <f t="shared" ref="I4350" si="4573">(I4346*J4347*K4348+I4347*J4348*K4346+J4346*K4347*I4348)-(I4348*J4347*K4346+J4348*K4347*I4346+K4348*I4347*J4346)</f>
        <v>526414.62070310838</v>
      </c>
      <c r="J4350" t="str">
        <f t="shared" ref="J4350" si="4574">IF(I4350&lt;&gt;0,"Continuar", "Agregar otros valores")</f>
        <v>Continuar</v>
      </c>
      <c r="L4350" s="5"/>
    </row>
    <row r="4351" spans="8:15" x14ac:dyDescent="0.35">
      <c r="H4351" s="4"/>
      <c r="L4351" s="5"/>
    </row>
    <row r="4352" spans="8:15" x14ac:dyDescent="0.35">
      <c r="H4352" s="4"/>
      <c r="I4352" cm="1">
        <f t="array" ref="I4352:K4354">MINVERSE(I4346:K4348)</f>
        <v>-9.5966786858593264E-2</v>
      </c>
      <c r="J4352">
        <v>1.2363692239668139E-2</v>
      </c>
      <c r="K4352">
        <v>8.7190467637886151E-4</v>
      </c>
      <c r="L4352" s="5"/>
      <c r="M4352">
        <f t="shared" ref="M4352" si="4575">(J4347*K4348-J4348*K4347)/I4350</f>
        <v>-9.596678685859325E-2</v>
      </c>
      <c r="N4352">
        <f t="shared" ref="N4352" si="4576">(J4346*K4348-J4348*K4346)/I4350</f>
        <v>-1.2363692239668137E-2</v>
      </c>
      <c r="O4352">
        <f t="shared" ref="O4352" si="4577">(J4346*K4347-J4347*K4346)/I4350</f>
        <v>8.7190467637886151E-4</v>
      </c>
    </row>
    <row r="4353" spans="8:15" x14ac:dyDescent="0.35">
      <c r="H4353" s="4" t="s">
        <v>9</v>
      </c>
      <c r="I4353">
        <v>-5.87232252334349E-2</v>
      </c>
      <c r="J4353">
        <v>-8.3924536285770956E-2</v>
      </c>
      <c r="K4353">
        <v>-3.0102503265137386E-4</v>
      </c>
      <c r="L4353" s="5"/>
      <c r="M4353">
        <f t="shared" ref="M4353" si="4578">(I4347*K4348-K4347*I4348)/I4350</f>
        <v>5.8723225233434879E-2</v>
      </c>
      <c r="N4353">
        <f t="shared" ref="N4353" si="4579">(I4346*K4348-I4348*K4346)/I4350</f>
        <v>-8.3924536285770943E-2</v>
      </c>
      <c r="O4353">
        <f t="shared" ref="O4353" si="4580">(I4346*K4347-I4347*K4346)/I4350</f>
        <v>3.010250326513738E-4</v>
      </c>
    </row>
    <row r="4354" spans="8:15" x14ac:dyDescent="0.35">
      <c r="H4354" s="4"/>
      <c r="I4354">
        <v>1.8811870800205702E-2</v>
      </c>
      <c r="J4354">
        <v>-1.1526585521765763E-2</v>
      </c>
      <c r="K4354">
        <v>-3.7590481385218048E-5</v>
      </c>
      <c r="L4354" s="5"/>
      <c r="M4354">
        <f t="shared" ref="M4354" si="4581">(I4347*J4348-I4348*J4347)/I4350</f>
        <v>1.8811870800205698E-2</v>
      </c>
      <c r="N4354">
        <f t="shared" ref="N4354" si="4582">(I4346*J4348-I4348*J4346)/I4350</f>
        <v>1.1526585521765761E-2</v>
      </c>
      <c r="O4354">
        <f t="shared" ref="O4354" si="4583">(I4346*J4347-I4347*J4346)/I4350</f>
        <v>-3.7590481385218048E-5</v>
      </c>
    </row>
    <row r="4355" spans="8:15" x14ac:dyDescent="0.35">
      <c r="H4355" s="4"/>
      <c r="L4355" s="5"/>
    </row>
    <row r="4356" spans="8:15" x14ac:dyDescent="0.35">
      <c r="H4356" s="4" t="s">
        <v>456</v>
      </c>
      <c r="I4356">
        <f t="shared" ref="I4356" si="4584">LN(ABS(2*I4342*I4343^3))-I4343*(I4344^2)+33.9206</f>
        <v>0</v>
      </c>
      <c r="L4356" s="5"/>
    </row>
    <row r="4357" spans="8:15" x14ac:dyDescent="0.35">
      <c r="H4357" s="4" t="s">
        <v>457</v>
      </c>
      <c r="I4357">
        <f t="shared" ref="I4357" si="4585">(I4342^2+I4343^2)/I4344+4*I4342*I4344-85/6</f>
        <v>0</v>
      </c>
      <c r="L4357" s="5"/>
    </row>
    <row r="4358" spans="8:15" x14ac:dyDescent="0.35">
      <c r="H4358" s="4" t="s">
        <v>458</v>
      </c>
      <c r="I4358">
        <f t="shared" ref="I4358" si="4586">I4342^2*I4343*I4344^3+4*I4342*I4344+3552</f>
        <v>0</v>
      </c>
      <c r="L4358" s="5"/>
    </row>
    <row r="4359" spans="8:15" x14ac:dyDescent="0.35">
      <c r="H4359" s="4"/>
      <c r="L4359" s="5"/>
    </row>
    <row r="4360" spans="8:15" x14ac:dyDescent="0.35">
      <c r="H4360" s="4"/>
      <c r="I4360">
        <f t="shared" ref="I4360:I4362" si="4587">I4342</f>
        <v>-6.0300955159643808</v>
      </c>
      <c r="J4360" t="s">
        <v>16</v>
      </c>
      <c r="K4360" cm="1">
        <f t="array" ref="K4360:K4362">MMULT(I4352:K4354,I4356:I4358)</f>
        <v>0</v>
      </c>
      <c r="L4360" s="5"/>
      <c r="M4360">
        <f t="shared" ref="M4360" si="4588">I4352*I4356+J4352*I4357+K4352*I4358</f>
        <v>0</v>
      </c>
    </row>
    <row r="4361" spans="8:15" x14ac:dyDescent="0.35">
      <c r="H4361" s="4"/>
      <c r="I4361">
        <f t="shared" si="4587"/>
        <v>7.8461575132286265</v>
      </c>
      <c r="J4361" t="s">
        <v>16</v>
      </c>
      <c r="K4361">
        <v>0</v>
      </c>
      <c r="L4361" s="5"/>
      <c r="M4361">
        <f t="shared" ref="M4361" si="4589">I4353*I4356+J4353*I4357+K4353* I4358</f>
        <v>0</v>
      </c>
    </row>
    <row r="4362" spans="8:15" x14ac:dyDescent="0.35">
      <c r="H4362" s="4"/>
      <c r="I4362">
        <f t="shared" si="4587"/>
        <v>-2.3298516839062571</v>
      </c>
      <c r="J4362" t="s">
        <v>16</v>
      </c>
      <c r="K4362">
        <v>0</v>
      </c>
      <c r="L4362" s="5"/>
      <c r="M4362">
        <f t="shared" ref="M4362" si="4590">I4354*I4356+J4354*I4357+K4354*I4358</f>
        <v>0</v>
      </c>
    </row>
    <row r="4363" spans="8:15" x14ac:dyDescent="0.35">
      <c r="H4363" s="4"/>
      <c r="L4363" s="5"/>
    </row>
    <row r="4364" spans="8:15" x14ac:dyDescent="0.35">
      <c r="H4364" s="4" t="s">
        <v>99</v>
      </c>
      <c r="I4364">
        <f t="shared" ref="I4364:I4366" si="4591">I4360-K4360</f>
        <v>-6.0300955159643808</v>
      </c>
      <c r="L4364" s="5"/>
    </row>
    <row r="4365" spans="8:15" x14ac:dyDescent="0.35">
      <c r="H4365" s="4" t="s">
        <v>100</v>
      </c>
      <c r="I4365">
        <f t="shared" si="4591"/>
        <v>7.8461575132286265</v>
      </c>
      <c r="L4365" s="5"/>
    </row>
    <row r="4366" spans="8:15" x14ac:dyDescent="0.35">
      <c r="H4366" s="4" t="s">
        <v>101</v>
      </c>
      <c r="I4366">
        <f t="shared" si="4591"/>
        <v>-2.3298516839062571</v>
      </c>
      <c r="L4366" s="5"/>
    </row>
    <row r="4367" spans="8:15" x14ac:dyDescent="0.35">
      <c r="H4367" s="4"/>
      <c r="L4367" s="5"/>
    </row>
    <row r="4368" spans="8:15" x14ac:dyDescent="0.35">
      <c r="H4368" s="4" t="s">
        <v>22</v>
      </c>
      <c r="I4368">
        <f t="shared" ref="I4368:I4370" si="4592">ABS(I4364-I4342)</f>
        <v>0</v>
      </c>
      <c r="L4368" s="5"/>
    </row>
    <row r="4369" spans="8:15" x14ac:dyDescent="0.35">
      <c r="H4369" s="4" t="s">
        <v>24</v>
      </c>
      <c r="I4369">
        <f t="shared" si="4592"/>
        <v>0</v>
      </c>
      <c r="L4369" s="5"/>
    </row>
    <row r="4370" spans="8:15" x14ac:dyDescent="0.35">
      <c r="H4370" s="7" t="s">
        <v>103</v>
      </c>
      <c r="I4370">
        <f t="shared" si="4592"/>
        <v>0</v>
      </c>
      <c r="J4370" s="8" t="s">
        <v>25</v>
      </c>
      <c r="K4370" s="8"/>
      <c r="L4370" s="9">
        <f t="shared" ref="L4370" si="4593">MAX(I4368:I4370)</f>
        <v>0</v>
      </c>
      <c r="M4370" t="str">
        <f t="shared" ref="M4370" si="4594">IF(L4370&gt;$G$6, "Continúa iterando","Listo. Aquí está la solución")</f>
        <v>Listo. Aquí está la solución</v>
      </c>
    </row>
    <row r="4372" spans="8:15" x14ac:dyDescent="0.35">
      <c r="H4372" s="1"/>
      <c r="I4372" s="2" t="s">
        <v>0</v>
      </c>
      <c r="J4372" s="2">
        <f t="shared" ref="J4372" si="4595">J4341+1</f>
        <v>142</v>
      </c>
      <c r="K4372" s="2"/>
      <c r="L4372" s="3"/>
    </row>
    <row r="4373" spans="8:15" x14ac:dyDescent="0.35">
      <c r="H4373" s="4" t="s">
        <v>1</v>
      </c>
      <c r="I4373">
        <f t="shared" ref="I4373:I4375" si="4596">I4364</f>
        <v>-6.0300955159643808</v>
      </c>
      <c r="L4373" s="5"/>
    </row>
    <row r="4374" spans="8:15" x14ac:dyDescent="0.35">
      <c r="H4374" s="4" t="s">
        <v>93</v>
      </c>
      <c r="I4374">
        <f t="shared" si="4596"/>
        <v>7.8461575132286265</v>
      </c>
      <c r="L4374" s="5"/>
    </row>
    <row r="4375" spans="8:15" x14ac:dyDescent="0.35">
      <c r="H4375" s="4" t="s">
        <v>2</v>
      </c>
      <c r="I4375">
        <f t="shared" si="4596"/>
        <v>-2.3298516839062571</v>
      </c>
      <c r="L4375" s="5"/>
    </row>
    <row r="4376" spans="8:15" x14ac:dyDescent="0.35">
      <c r="H4376" s="4"/>
      <c r="L4376" s="5"/>
    </row>
    <row r="4377" spans="8:15" x14ac:dyDescent="0.35">
      <c r="H4377" s="4"/>
      <c r="I4377">
        <f t="shared" ref="I4377" si="4597">1/I4373</f>
        <v>-0.16583485242523097</v>
      </c>
      <c r="J4377">
        <f t="shared" ref="J4377" si="4598">3/I4374-I4375^2</f>
        <v>-5.0458561065254317</v>
      </c>
      <c r="K4377">
        <f t="shared" ref="K4377" si="4599">-2*I4374*I4375</f>
        <v>36.56076658877889</v>
      </c>
      <c r="L4377" s="5"/>
    </row>
    <row r="4378" spans="8:15" x14ac:dyDescent="0.35">
      <c r="H4378" s="4" t="s">
        <v>26</v>
      </c>
      <c r="I4378">
        <f t="shared" ref="I4378" si="4600">(2*I4373/I4375)+4*I4375</f>
        <v>-4.1430295802738764</v>
      </c>
      <c r="J4378">
        <f t="shared" ref="J4378" si="4601">(2*I4374/I4375)</f>
        <v>-6.7353278901201685</v>
      </c>
      <c r="K4378">
        <f t="shared" ref="K4378" si="4602">-(I4374^2+I4373^2)/I4375^2+4*I4373</f>
        <v>-42.160262624325497</v>
      </c>
      <c r="L4378" s="5"/>
    </row>
    <row r="4379" spans="8:15" x14ac:dyDescent="0.35">
      <c r="H4379" s="4"/>
      <c r="I4379">
        <f t="shared" ref="I4379" si="4603">2*I4373*I4374*I4375^3+4*I4375</f>
        <v>1187.4101983644657</v>
      </c>
      <c r="J4379">
        <f t="shared" ref="J4379" si="4604">I4373^2*I4375^3</f>
        <v>-459.86801905066505</v>
      </c>
      <c r="K4379">
        <f t="shared" ref="K4379" si="4605">3*I4373^2*I4374*I4375^2+4*I4373</f>
        <v>4621.9224596655295</v>
      </c>
      <c r="L4379" s="5"/>
    </row>
    <row r="4380" spans="8:15" x14ac:dyDescent="0.35">
      <c r="H4380" s="4"/>
      <c r="L4380" s="5"/>
    </row>
    <row r="4381" spans="8:15" x14ac:dyDescent="0.35">
      <c r="H4381" s="4" t="s">
        <v>6</v>
      </c>
      <c r="I4381">
        <f t="shared" ref="I4381" si="4606">(I4377*J4378*K4379+I4378*J4379*K4377+J4377*K4378*I4379)-(I4379*J4378*K4377+J4379*K4378*I4377+K4379*I4378*J4377)</f>
        <v>526414.62070310838</v>
      </c>
      <c r="J4381" t="str">
        <f t="shared" ref="J4381" si="4607">IF(I4381&lt;&gt;0,"Continuar", "Agregar otros valores")</f>
        <v>Continuar</v>
      </c>
      <c r="L4381" s="5"/>
    </row>
    <row r="4382" spans="8:15" x14ac:dyDescent="0.35">
      <c r="H4382" s="4"/>
      <c r="L4382" s="5"/>
    </row>
    <row r="4383" spans="8:15" x14ac:dyDescent="0.35">
      <c r="H4383" s="4"/>
      <c r="I4383" cm="1">
        <f t="array" ref="I4383:K4385">MINVERSE(I4377:K4379)</f>
        <v>-9.5966786858593264E-2</v>
      </c>
      <c r="J4383">
        <v>1.2363692239668139E-2</v>
      </c>
      <c r="K4383">
        <v>8.7190467637886151E-4</v>
      </c>
      <c r="L4383" s="5"/>
      <c r="M4383">
        <f t="shared" ref="M4383" si="4608">(J4378*K4379-J4379*K4378)/I4381</f>
        <v>-9.596678685859325E-2</v>
      </c>
      <c r="N4383">
        <f t="shared" ref="N4383" si="4609">(J4377*K4379-J4379*K4377)/I4381</f>
        <v>-1.2363692239668137E-2</v>
      </c>
      <c r="O4383">
        <f t="shared" ref="O4383" si="4610">(J4377*K4378-J4378*K4377)/I4381</f>
        <v>8.7190467637886151E-4</v>
      </c>
    </row>
    <row r="4384" spans="8:15" x14ac:dyDescent="0.35">
      <c r="H4384" s="4" t="s">
        <v>9</v>
      </c>
      <c r="I4384">
        <v>-5.87232252334349E-2</v>
      </c>
      <c r="J4384">
        <v>-8.3924536285770956E-2</v>
      </c>
      <c r="K4384">
        <v>-3.0102503265137386E-4</v>
      </c>
      <c r="L4384" s="5"/>
      <c r="M4384">
        <f t="shared" ref="M4384" si="4611">(I4378*K4379-K4378*I4379)/I4381</f>
        <v>5.8723225233434879E-2</v>
      </c>
      <c r="N4384">
        <f t="shared" ref="N4384" si="4612">(I4377*K4379-I4379*K4377)/I4381</f>
        <v>-8.3924536285770943E-2</v>
      </c>
      <c r="O4384">
        <f t="shared" ref="O4384" si="4613">(I4377*K4378-I4378*K4377)/I4381</f>
        <v>3.010250326513738E-4</v>
      </c>
    </row>
    <row r="4385" spans="8:15" x14ac:dyDescent="0.35">
      <c r="H4385" s="4"/>
      <c r="I4385">
        <v>1.8811870800205702E-2</v>
      </c>
      <c r="J4385">
        <v>-1.1526585521765763E-2</v>
      </c>
      <c r="K4385">
        <v>-3.7590481385218048E-5</v>
      </c>
      <c r="L4385" s="5"/>
      <c r="M4385">
        <f t="shared" ref="M4385" si="4614">(I4378*J4379-I4379*J4378)/I4381</f>
        <v>1.8811870800205698E-2</v>
      </c>
      <c r="N4385">
        <f t="shared" ref="N4385" si="4615">(I4377*J4379-I4379*J4377)/I4381</f>
        <v>1.1526585521765761E-2</v>
      </c>
      <c r="O4385">
        <f t="shared" ref="O4385" si="4616">(I4377*J4378-I4378*J4377)/I4381</f>
        <v>-3.7590481385218048E-5</v>
      </c>
    </row>
    <row r="4386" spans="8:15" x14ac:dyDescent="0.35">
      <c r="H4386" s="4"/>
      <c r="L4386" s="5"/>
    </row>
    <row r="4387" spans="8:15" x14ac:dyDescent="0.35">
      <c r="H4387" s="4" t="s">
        <v>459</v>
      </c>
      <c r="I4387">
        <f t="shared" ref="I4387" si="4617">LN(ABS(2*I4373*I4374^3))-I4374*(I4375^2)+33.9206</f>
        <v>0</v>
      </c>
      <c r="L4387" s="5"/>
    </row>
    <row r="4388" spans="8:15" x14ac:dyDescent="0.35">
      <c r="H4388" s="4" t="s">
        <v>460</v>
      </c>
      <c r="I4388">
        <f t="shared" ref="I4388" si="4618">(I4373^2+I4374^2)/I4375+4*I4373*I4375-85/6</f>
        <v>0</v>
      </c>
      <c r="L4388" s="5"/>
    </row>
    <row r="4389" spans="8:15" x14ac:dyDescent="0.35">
      <c r="H4389" s="4" t="s">
        <v>461</v>
      </c>
      <c r="I4389">
        <f t="shared" ref="I4389" si="4619">I4373^2*I4374*I4375^3+4*I4373*I4375+3552</f>
        <v>0</v>
      </c>
      <c r="L4389" s="5"/>
    </row>
    <row r="4390" spans="8:15" x14ac:dyDescent="0.35">
      <c r="H4390" s="4"/>
      <c r="L4390" s="5"/>
    </row>
    <row r="4391" spans="8:15" x14ac:dyDescent="0.35">
      <c r="H4391" s="4"/>
      <c r="I4391">
        <f t="shared" ref="I4391:I4393" si="4620">I4373</f>
        <v>-6.0300955159643808</v>
      </c>
      <c r="J4391" t="s">
        <v>16</v>
      </c>
      <c r="K4391" cm="1">
        <f t="array" ref="K4391:K4393">MMULT(I4383:K4385,I4387:I4389)</f>
        <v>0</v>
      </c>
      <c r="L4391" s="5"/>
      <c r="M4391">
        <f t="shared" ref="M4391" si="4621">I4383*I4387+J4383*I4388+K4383*I4389</f>
        <v>0</v>
      </c>
    </row>
    <row r="4392" spans="8:15" x14ac:dyDescent="0.35">
      <c r="H4392" s="4"/>
      <c r="I4392">
        <f t="shared" si="4620"/>
        <v>7.8461575132286265</v>
      </c>
      <c r="J4392" t="s">
        <v>16</v>
      </c>
      <c r="K4392">
        <v>0</v>
      </c>
      <c r="L4392" s="5"/>
      <c r="M4392">
        <f t="shared" ref="M4392" si="4622">I4384*I4387+J4384*I4388+K4384* I4389</f>
        <v>0</v>
      </c>
    </row>
    <row r="4393" spans="8:15" x14ac:dyDescent="0.35">
      <c r="H4393" s="4"/>
      <c r="I4393">
        <f t="shared" si="4620"/>
        <v>-2.3298516839062571</v>
      </c>
      <c r="J4393" t="s">
        <v>16</v>
      </c>
      <c r="K4393">
        <v>0</v>
      </c>
      <c r="L4393" s="5"/>
      <c r="M4393">
        <f t="shared" ref="M4393" si="4623">I4385*I4387+J4385*I4388+K4385*I4389</f>
        <v>0</v>
      </c>
    </row>
    <row r="4394" spans="8:15" x14ac:dyDescent="0.35">
      <c r="H4394" s="4"/>
      <c r="L4394" s="5"/>
    </row>
    <row r="4395" spans="8:15" x14ac:dyDescent="0.35">
      <c r="H4395" s="4" t="s">
        <v>99</v>
      </c>
      <c r="I4395">
        <f t="shared" ref="I4395:I4397" si="4624">I4391-K4391</f>
        <v>-6.0300955159643808</v>
      </c>
      <c r="L4395" s="5"/>
    </row>
    <row r="4396" spans="8:15" x14ac:dyDescent="0.35">
      <c r="H4396" s="4" t="s">
        <v>100</v>
      </c>
      <c r="I4396">
        <f t="shared" si="4624"/>
        <v>7.8461575132286265</v>
      </c>
      <c r="L4396" s="5"/>
    </row>
    <row r="4397" spans="8:15" x14ac:dyDescent="0.35">
      <c r="H4397" s="4" t="s">
        <v>101</v>
      </c>
      <c r="I4397">
        <f t="shared" si="4624"/>
        <v>-2.3298516839062571</v>
      </c>
      <c r="L4397" s="5"/>
    </row>
    <row r="4398" spans="8:15" x14ac:dyDescent="0.35">
      <c r="H4398" s="4"/>
      <c r="L4398" s="5"/>
    </row>
    <row r="4399" spans="8:15" x14ac:dyDescent="0.35">
      <c r="H4399" s="4" t="s">
        <v>22</v>
      </c>
      <c r="I4399">
        <f t="shared" ref="I4399:I4401" si="4625">ABS(I4395-I4373)</f>
        <v>0</v>
      </c>
      <c r="L4399" s="5"/>
    </row>
    <row r="4400" spans="8:15" x14ac:dyDescent="0.35">
      <c r="H4400" s="4" t="s">
        <v>24</v>
      </c>
      <c r="I4400">
        <f t="shared" si="4625"/>
        <v>0</v>
      </c>
      <c r="L4400" s="5"/>
    </row>
    <row r="4401" spans="8:15" x14ac:dyDescent="0.35">
      <c r="H4401" s="7" t="s">
        <v>103</v>
      </c>
      <c r="I4401">
        <f t="shared" si="4625"/>
        <v>0</v>
      </c>
      <c r="J4401" s="8" t="s">
        <v>25</v>
      </c>
      <c r="K4401" s="8"/>
      <c r="L4401" s="9">
        <f t="shared" ref="L4401" si="4626">MAX(I4399:I4401)</f>
        <v>0</v>
      </c>
      <c r="M4401" t="str">
        <f t="shared" ref="M4401" si="4627">IF(L4401&gt;$G$6, "Continúa iterando","Listo. Aquí está la solución")</f>
        <v>Listo. Aquí está la solución</v>
      </c>
    </row>
    <row r="4403" spans="8:15" x14ac:dyDescent="0.35">
      <c r="H4403" s="1"/>
      <c r="I4403" s="2" t="s">
        <v>0</v>
      </c>
      <c r="J4403" s="2">
        <f t="shared" ref="J4403" si="4628">J4372+1</f>
        <v>143</v>
      </c>
      <c r="K4403" s="2"/>
      <c r="L4403" s="3"/>
    </row>
    <row r="4404" spans="8:15" x14ac:dyDescent="0.35">
      <c r="H4404" s="4" t="s">
        <v>1</v>
      </c>
      <c r="I4404">
        <f t="shared" ref="I4404:I4406" si="4629">I4395</f>
        <v>-6.0300955159643808</v>
      </c>
      <c r="L4404" s="5"/>
    </row>
    <row r="4405" spans="8:15" x14ac:dyDescent="0.35">
      <c r="H4405" s="4" t="s">
        <v>93</v>
      </c>
      <c r="I4405">
        <f t="shared" si="4629"/>
        <v>7.8461575132286265</v>
      </c>
      <c r="L4405" s="5"/>
    </row>
    <row r="4406" spans="8:15" x14ac:dyDescent="0.35">
      <c r="H4406" s="4" t="s">
        <v>2</v>
      </c>
      <c r="I4406">
        <f t="shared" si="4629"/>
        <v>-2.3298516839062571</v>
      </c>
      <c r="L4406" s="5"/>
    </row>
    <row r="4407" spans="8:15" x14ac:dyDescent="0.35">
      <c r="H4407" s="4"/>
      <c r="L4407" s="5"/>
    </row>
    <row r="4408" spans="8:15" x14ac:dyDescent="0.35">
      <c r="H4408" s="4"/>
      <c r="I4408">
        <f t="shared" ref="I4408" si="4630">1/I4404</f>
        <v>-0.16583485242523097</v>
      </c>
      <c r="J4408">
        <f t="shared" ref="J4408" si="4631">3/I4405-I4406^2</f>
        <v>-5.0458561065254317</v>
      </c>
      <c r="K4408">
        <f t="shared" ref="K4408" si="4632">-2*I4405*I4406</f>
        <v>36.56076658877889</v>
      </c>
      <c r="L4408" s="5"/>
    </row>
    <row r="4409" spans="8:15" x14ac:dyDescent="0.35">
      <c r="H4409" s="4" t="s">
        <v>26</v>
      </c>
      <c r="I4409">
        <f t="shared" ref="I4409" si="4633">(2*I4404/I4406)+4*I4406</f>
        <v>-4.1430295802738764</v>
      </c>
      <c r="J4409">
        <f t="shared" ref="J4409" si="4634">(2*I4405/I4406)</f>
        <v>-6.7353278901201685</v>
      </c>
      <c r="K4409">
        <f t="shared" ref="K4409" si="4635">-(I4405^2+I4404^2)/I4406^2+4*I4404</f>
        <v>-42.160262624325497</v>
      </c>
      <c r="L4409" s="5"/>
    </row>
    <row r="4410" spans="8:15" x14ac:dyDescent="0.35">
      <c r="H4410" s="4"/>
      <c r="I4410">
        <f t="shared" ref="I4410" si="4636">2*I4404*I4405*I4406^3+4*I4406</f>
        <v>1187.4101983644657</v>
      </c>
      <c r="J4410">
        <f t="shared" ref="J4410" si="4637">I4404^2*I4406^3</f>
        <v>-459.86801905066505</v>
      </c>
      <c r="K4410">
        <f t="shared" ref="K4410" si="4638">3*I4404^2*I4405*I4406^2+4*I4404</f>
        <v>4621.9224596655295</v>
      </c>
      <c r="L4410" s="5"/>
    </row>
    <row r="4411" spans="8:15" x14ac:dyDescent="0.35">
      <c r="H4411" s="4"/>
      <c r="L4411" s="5"/>
    </row>
    <row r="4412" spans="8:15" x14ac:dyDescent="0.35">
      <c r="H4412" s="4" t="s">
        <v>6</v>
      </c>
      <c r="I4412">
        <f t="shared" ref="I4412" si="4639">(I4408*J4409*K4410+I4409*J4410*K4408+J4408*K4409*I4410)-(I4410*J4409*K4408+J4410*K4409*I4408+K4410*I4409*J4408)</f>
        <v>526414.62070310838</v>
      </c>
      <c r="J4412" t="str">
        <f t="shared" ref="J4412" si="4640">IF(I4412&lt;&gt;0,"Continuar", "Agregar otros valores")</f>
        <v>Continuar</v>
      </c>
      <c r="L4412" s="5"/>
    </row>
    <row r="4413" spans="8:15" x14ac:dyDescent="0.35">
      <c r="H4413" s="4"/>
      <c r="L4413" s="5"/>
    </row>
    <row r="4414" spans="8:15" x14ac:dyDescent="0.35">
      <c r="H4414" s="4"/>
      <c r="I4414" cm="1">
        <f t="array" ref="I4414:K4416">MINVERSE(I4408:K4410)</f>
        <v>-9.5966786858593264E-2</v>
      </c>
      <c r="J4414">
        <v>1.2363692239668139E-2</v>
      </c>
      <c r="K4414">
        <v>8.7190467637886151E-4</v>
      </c>
      <c r="L4414" s="5"/>
      <c r="M4414">
        <f t="shared" ref="M4414" si="4641">(J4409*K4410-J4410*K4409)/I4412</f>
        <v>-9.596678685859325E-2</v>
      </c>
      <c r="N4414">
        <f t="shared" ref="N4414" si="4642">(J4408*K4410-J4410*K4408)/I4412</f>
        <v>-1.2363692239668137E-2</v>
      </c>
      <c r="O4414">
        <f t="shared" ref="O4414" si="4643">(J4408*K4409-J4409*K4408)/I4412</f>
        <v>8.7190467637886151E-4</v>
      </c>
    </row>
    <row r="4415" spans="8:15" x14ac:dyDescent="0.35">
      <c r="H4415" s="4" t="s">
        <v>9</v>
      </c>
      <c r="I4415">
        <v>-5.87232252334349E-2</v>
      </c>
      <c r="J4415">
        <v>-8.3924536285770956E-2</v>
      </c>
      <c r="K4415">
        <v>-3.0102503265137386E-4</v>
      </c>
      <c r="L4415" s="5"/>
      <c r="M4415">
        <f t="shared" ref="M4415" si="4644">(I4409*K4410-K4409*I4410)/I4412</f>
        <v>5.8723225233434879E-2</v>
      </c>
      <c r="N4415">
        <f t="shared" ref="N4415" si="4645">(I4408*K4410-I4410*K4408)/I4412</f>
        <v>-8.3924536285770943E-2</v>
      </c>
      <c r="O4415">
        <f t="shared" ref="O4415" si="4646">(I4408*K4409-I4409*K4408)/I4412</f>
        <v>3.010250326513738E-4</v>
      </c>
    </row>
    <row r="4416" spans="8:15" x14ac:dyDescent="0.35">
      <c r="H4416" s="4"/>
      <c r="I4416">
        <v>1.8811870800205702E-2</v>
      </c>
      <c r="J4416">
        <v>-1.1526585521765763E-2</v>
      </c>
      <c r="K4416">
        <v>-3.7590481385218048E-5</v>
      </c>
      <c r="L4416" s="5"/>
      <c r="M4416">
        <f t="shared" ref="M4416" si="4647">(I4409*J4410-I4410*J4409)/I4412</f>
        <v>1.8811870800205698E-2</v>
      </c>
      <c r="N4416">
        <f t="shared" ref="N4416" si="4648">(I4408*J4410-I4410*J4408)/I4412</f>
        <v>1.1526585521765761E-2</v>
      </c>
      <c r="O4416">
        <f t="shared" ref="O4416" si="4649">(I4408*J4409-I4409*J4408)/I4412</f>
        <v>-3.7590481385218048E-5</v>
      </c>
    </row>
    <row r="4417" spans="8:13" x14ac:dyDescent="0.35">
      <c r="H4417" s="4"/>
      <c r="L4417" s="5"/>
    </row>
    <row r="4418" spans="8:13" x14ac:dyDescent="0.35">
      <c r="H4418" s="4" t="s">
        <v>462</v>
      </c>
      <c r="I4418">
        <f t="shared" ref="I4418" si="4650">LN(ABS(2*I4404*I4405^3))-I4405*(I4406^2)+33.9206</f>
        <v>0</v>
      </c>
      <c r="L4418" s="5"/>
    </row>
    <row r="4419" spans="8:13" x14ac:dyDescent="0.35">
      <c r="H4419" s="4" t="s">
        <v>463</v>
      </c>
      <c r="I4419">
        <f t="shared" ref="I4419" si="4651">(I4404^2+I4405^2)/I4406+4*I4404*I4406-85/6</f>
        <v>0</v>
      </c>
      <c r="L4419" s="5"/>
    </row>
    <row r="4420" spans="8:13" x14ac:dyDescent="0.35">
      <c r="H4420" s="4" t="s">
        <v>464</v>
      </c>
      <c r="I4420">
        <f t="shared" ref="I4420" si="4652">I4404^2*I4405*I4406^3+4*I4404*I4406+3552</f>
        <v>0</v>
      </c>
      <c r="L4420" s="5"/>
    </row>
    <row r="4421" spans="8:13" x14ac:dyDescent="0.35">
      <c r="H4421" s="4"/>
      <c r="L4421" s="5"/>
    </row>
    <row r="4422" spans="8:13" x14ac:dyDescent="0.35">
      <c r="H4422" s="4"/>
      <c r="I4422">
        <f t="shared" ref="I4422:I4424" si="4653">I4404</f>
        <v>-6.0300955159643808</v>
      </c>
      <c r="J4422" t="s">
        <v>16</v>
      </c>
      <c r="K4422" cm="1">
        <f t="array" ref="K4422:K4424">MMULT(I4414:K4416,I4418:I4420)</f>
        <v>0</v>
      </c>
      <c r="L4422" s="5"/>
      <c r="M4422">
        <f t="shared" ref="M4422" si="4654">I4414*I4418+J4414*I4419+K4414*I4420</f>
        <v>0</v>
      </c>
    </row>
    <row r="4423" spans="8:13" x14ac:dyDescent="0.35">
      <c r="H4423" s="4"/>
      <c r="I4423">
        <f t="shared" si="4653"/>
        <v>7.8461575132286265</v>
      </c>
      <c r="J4423" t="s">
        <v>16</v>
      </c>
      <c r="K4423">
        <v>0</v>
      </c>
      <c r="L4423" s="5"/>
      <c r="M4423">
        <f t="shared" ref="M4423" si="4655">I4415*I4418+J4415*I4419+K4415* I4420</f>
        <v>0</v>
      </c>
    </row>
    <row r="4424" spans="8:13" x14ac:dyDescent="0.35">
      <c r="H4424" s="4"/>
      <c r="I4424">
        <f t="shared" si="4653"/>
        <v>-2.3298516839062571</v>
      </c>
      <c r="J4424" t="s">
        <v>16</v>
      </c>
      <c r="K4424">
        <v>0</v>
      </c>
      <c r="L4424" s="5"/>
      <c r="M4424">
        <f t="shared" ref="M4424" si="4656">I4416*I4418+J4416*I4419+K4416*I4420</f>
        <v>0</v>
      </c>
    </row>
    <row r="4425" spans="8:13" x14ac:dyDescent="0.35">
      <c r="H4425" s="4"/>
      <c r="L4425" s="5"/>
    </row>
    <row r="4426" spans="8:13" x14ac:dyDescent="0.35">
      <c r="H4426" s="4" t="s">
        <v>99</v>
      </c>
      <c r="I4426">
        <f t="shared" ref="I4426:I4428" si="4657">I4422-K4422</f>
        <v>-6.0300955159643808</v>
      </c>
      <c r="L4426" s="5"/>
    </row>
    <row r="4427" spans="8:13" x14ac:dyDescent="0.35">
      <c r="H4427" s="4" t="s">
        <v>100</v>
      </c>
      <c r="I4427">
        <f t="shared" si="4657"/>
        <v>7.8461575132286265</v>
      </c>
      <c r="L4427" s="5"/>
    </row>
    <row r="4428" spans="8:13" x14ac:dyDescent="0.35">
      <c r="H4428" s="4" t="s">
        <v>101</v>
      </c>
      <c r="I4428">
        <f t="shared" si="4657"/>
        <v>-2.3298516839062571</v>
      </c>
      <c r="L4428" s="5"/>
    </row>
    <row r="4429" spans="8:13" x14ac:dyDescent="0.35">
      <c r="H4429" s="4"/>
      <c r="L4429" s="5"/>
    </row>
    <row r="4430" spans="8:13" x14ac:dyDescent="0.35">
      <c r="H4430" s="4" t="s">
        <v>22</v>
      </c>
      <c r="I4430">
        <f t="shared" ref="I4430:I4432" si="4658">ABS(I4426-I4404)</f>
        <v>0</v>
      </c>
      <c r="L4430" s="5"/>
    </row>
    <row r="4431" spans="8:13" x14ac:dyDescent="0.35">
      <c r="H4431" s="4" t="s">
        <v>24</v>
      </c>
      <c r="I4431">
        <f t="shared" si="4658"/>
        <v>0</v>
      </c>
      <c r="L4431" s="5"/>
    </row>
    <row r="4432" spans="8:13" x14ac:dyDescent="0.35">
      <c r="H4432" s="7" t="s">
        <v>103</v>
      </c>
      <c r="I4432">
        <f t="shared" si="4658"/>
        <v>0</v>
      </c>
      <c r="J4432" s="8" t="s">
        <v>25</v>
      </c>
      <c r="K4432" s="8"/>
      <c r="L4432" s="9">
        <f t="shared" ref="L4432" si="4659">MAX(I4430:I4432)</f>
        <v>0</v>
      </c>
      <c r="M4432" t="str">
        <f t="shared" ref="M4432" si="4660">IF(L4432&gt;$G$6, "Continúa iterando","Listo. Aquí está la solución")</f>
        <v>Listo. Aquí está la solución</v>
      </c>
    </row>
    <row r="4434" spans="8:15" x14ac:dyDescent="0.35">
      <c r="H4434" s="1"/>
      <c r="I4434" s="2" t="s">
        <v>0</v>
      </c>
      <c r="J4434" s="2">
        <f t="shared" ref="J4434" si="4661">J4403+1</f>
        <v>144</v>
      </c>
      <c r="K4434" s="2"/>
      <c r="L4434" s="3"/>
    </row>
    <row r="4435" spans="8:15" x14ac:dyDescent="0.35">
      <c r="H4435" s="4" t="s">
        <v>1</v>
      </c>
      <c r="I4435">
        <f t="shared" ref="I4435:I4437" si="4662">I4426</f>
        <v>-6.0300955159643808</v>
      </c>
      <c r="L4435" s="5"/>
    </row>
    <row r="4436" spans="8:15" x14ac:dyDescent="0.35">
      <c r="H4436" s="4" t="s">
        <v>93</v>
      </c>
      <c r="I4436">
        <f t="shared" si="4662"/>
        <v>7.8461575132286265</v>
      </c>
      <c r="L4436" s="5"/>
    </row>
    <row r="4437" spans="8:15" x14ac:dyDescent="0.35">
      <c r="H4437" s="4" t="s">
        <v>2</v>
      </c>
      <c r="I4437">
        <f t="shared" si="4662"/>
        <v>-2.3298516839062571</v>
      </c>
      <c r="L4437" s="5"/>
    </row>
    <row r="4438" spans="8:15" x14ac:dyDescent="0.35">
      <c r="H4438" s="4"/>
      <c r="L4438" s="5"/>
    </row>
    <row r="4439" spans="8:15" x14ac:dyDescent="0.35">
      <c r="H4439" s="4"/>
      <c r="I4439">
        <f t="shared" ref="I4439" si="4663">1/I4435</f>
        <v>-0.16583485242523097</v>
      </c>
      <c r="J4439">
        <f t="shared" ref="J4439" si="4664">3/I4436-I4437^2</f>
        <v>-5.0458561065254317</v>
      </c>
      <c r="K4439">
        <f t="shared" ref="K4439" si="4665">-2*I4436*I4437</f>
        <v>36.56076658877889</v>
      </c>
      <c r="L4439" s="5"/>
    </row>
    <row r="4440" spans="8:15" x14ac:dyDescent="0.35">
      <c r="H4440" s="4" t="s">
        <v>26</v>
      </c>
      <c r="I4440">
        <f t="shared" ref="I4440" si="4666">(2*I4435/I4437)+4*I4437</f>
        <v>-4.1430295802738764</v>
      </c>
      <c r="J4440">
        <f t="shared" ref="J4440" si="4667">(2*I4436/I4437)</f>
        <v>-6.7353278901201685</v>
      </c>
      <c r="K4440">
        <f t="shared" ref="K4440" si="4668">-(I4436^2+I4435^2)/I4437^2+4*I4435</f>
        <v>-42.160262624325497</v>
      </c>
      <c r="L4440" s="5"/>
    </row>
    <row r="4441" spans="8:15" x14ac:dyDescent="0.35">
      <c r="H4441" s="4"/>
      <c r="I4441">
        <f t="shared" ref="I4441" si="4669">2*I4435*I4436*I4437^3+4*I4437</f>
        <v>1187.4101983644657</v>
      </c>
      <c r="J4441">
        <f t="shared" ref="J4441" si="4670">I4435^2*I4437^3</f>
        <v>-459.86801905066505</v>
      </c>
      <c r="K4441">
        <f t="shared" ref="K4441" si="4671">3*I4435^2*I4436*I4437^2+4*I4435</f>
        <v>4621.9224596655295</v>
      </c>
      <c r="L4441" s="5"/>
    </row>
    <row r="4442" spans="8:15" x14ac:dyDescent="0.35">
      <c r="H4442" s="4"/>
      <c r="L4442" s="5"/>
    </row>
    <row r="4443" spans="8:15" x14ac:dyDescent="0.35">
      <c r="H4443" s="4" t="s">
        <v>6</v>
      </c>
      <c r="I4443">
        <f t="shared" ref="I4443" si="4672">(I4439*J4440*K4441+I4440*J4441*K4439+J4439*K4440*I4441)-(I4441*J4440*K4439+J4441*K4440*I4439+K4441*I4440*J4439)</f>
        <v>526414.62070310838</v>
      </c>
      <c r="J4443" t="str">
        <f t="shared" ref="J4443" si="4673">IF(I4443&lt;&gt;0,"Continuar", "Agregar otros valores")</f>
        <v>Continuar</v>
      </c>
      <c r="L4443" s="5"/>
    </row>
    <row r="4444" spans="8:15" x14ac:dyDescent="0.35">
      <c r="H4444" s="4"/>
      <c r="L4444" s="5"/>
    </row>
    <row r="4445" spans="8:15" x14ac:dyDescent="0.35">
      <c r="H4445" s="4"/>
      <c r="I4445" cm="1">
        <f t="array" ref="I4445:K4447">MINVERSE(I4439:K4441)</f>
        <v>-9.5966786858593264E-2</v>
      </c>
      <c r="J4445">
        <v>1.2363692239668139E-2</v>
      </c>
      <c r="K4445">
        <v>8.7190467637886151E-4</v>
      </c>
      <c r="L4445" s="5"/>
      <c r="M4445">
        <f t="shared" ref="M4445" si="4674">(J4440*K4441-J4441*K4440)/I4443</f>
        <v>-9.596678685859325E-2</v>
      </c>
      <c r="N4445">
        <f t="shared" ref="N4445" si="4675">(J4439*K4441-J4441*K4439)/I4443</f>
        <v>-1.2363692239668137E-2</v>
      </c>
      <c r="O4445">
        <f t="shared" ref="O4445" si="4676">(J4439*K4440-J4440*K4439)/I4443</f>
        <v>8.7190467637886151E-4</v>
      </c>
    </row>
    <row r="4446" spans="8:15" x14ac:dyDescent="0.35">
      <c r="H4446" s="4" t="s">
        <v>9</v>
      </c>
      <c r="I4446">
        <v>-5.87232252334349E-2</v>
      </c>
      <c r="J4446">
        <v>-8.3924536285770956E-2</v>
      </c>
      <c r="K4446">
        <v>-3.0102503265137386E-4</v>
      </c>
      <c r="L4446" s="5"/>
      <c r="M4446">
        <f t="shared" ref="M4446" si="4677">(I4440*K4441-K4440*I4441)/I4443</f>
        <v>5.8723225233434879E-2</v>
      </c>
      <c r="N4446">
        <f t="shared" ref="N4446" si="4678">(I4439*K4441-I4441*K4439)/I4443</f>
        <v>-8.3924536285770943E-2</v>
      </c>
      <c r="O4446">
        <f t="shared" ref="O4446" si="4679">(I4439*K4440-I4440*K4439)/I4443</f>
        <v>3.010250326513738E-4</v>
      </c>
    </row>
    <row r="4447" spans="8:15" x14ac:dyDescent="0.35">
      <c r="H4447" s="4"/>
      <c r="I4447">
        <v>1.8811870800205702E-2</v>
      </c>
      <c r="J4447">
        <v>-1.1526585521765763E-2</v>
      </c>
      <c r="K4447">
        <v>-3.7590481385218048E-5</v>
      </c>
      <c r="L4447" s="5"/>
      <c r="M4447">
        <f t="shared" ref="M4447" si="4680">(I4440*J4441-I4441*J4440)/I4443</f>
        <v>1.8811870800205698E-2</v>
      </c>
      <c r="N4447">
        <f t="shared" ref="N4447" si="4681">(I4439*J4441-I4441*J4439)/I4443</f>
        <v>1.1526585521765761E-2</v>
      </c>
      <c r="O4447">
        <f t="shared" ref="O4447" si="4682">(I4439*J4440-I4440*J4439)/I4443</f>
        <v>-3.7590481385218048E-5</v>
      </c>
    </row>
    <row r="4448" spans="8:15" x14ac:dyDescent="0.35">
      <c r="H4448" s="4"/>
      <c r="L4448" s="5"/>
    </row>
    <row r="4449" spans="8:13" x14ac:dyDescent="0.35">
      <c r="H4449" s="4" t="s">
        <v>465</v>
      </c>
      <c r="I4449">
        <f t="shared" ref="I4449" si="4683">LN(ABS(2*I4435*I4436^3))-I4436*(I4437^2)+33.9206</f>
        <v>0</v>
      </c>
      <c r="L4449" s="5"/>
    </row>
    <row r="4450" spans="8:13" x14ac:dyDescent="0.35">
      <c r="H4450" s="4" t="s">
        <v>466</v>
      </c>
      <c r="I4450">
        <f t="shared" ref="I4450" si="4684">(I4435^2+I4436^2)/I4437+4*I4435*I4437-85/6</f>
        <v>0</v>
      </c>
      <c r="L4450" s="5"/>
    </row>
    <row r="4451" spans="8:13" x14ac:dyDescent="0.35">
      <c r="H4451" s="4" t="s">
        <v>467</v>
      </c>
      <c r="I4451">
        <f t="shared" ref="I4451" si="4685">I4435^2*I4436*I4437^3+4*I4435*I4437+3552</f>
        <v>0</v>
      </c>
      <c r="L4451" s="5"/>
    </row>
    <row r="4452" spans="8:13" x14ac:dyDescent="0.35">
      <c r="H4452" s="4"/>
      <c r="L4452" s="5"/>
    </row>
    <row r="4453" spans="8:13" x14ac:dyDescent="0.35">
      <c r="H4453" s="4"/>
      <c r="I4453">
        <f t="shared" ref="I4453:I4455" si="4686">I4435</f>
        <v>-6.0300955159643808</v>
      </c>
      <c r="J4453" t="s">
        <v>16</v>
      </c>
      <c r="K4453" cm="1">
        <f t="array" ref="K4453:K4455">MMULT(I4445:K4447,I4449:I4451)</f>
        <v>0</v>
      </c>
      <c r="L4453" s="5"/>
      <c r="M4453">
        <f t="shared" ref="M4453" si="4687">I4445*I4449+J4445*I4450+K4445*I4451</f>
        <v>0</v>
      </c>
    </row>
    <row r="4454" spans="8:13" x14ac:dyDescent="0.35">
      <c r="H4454" s="4"/>
      <c r="I4454">
        <f t="shared" si="4686"/>
        <v>7.8461575132286265</v>
      </c>
      <c r="J4454" t="s">
        <v>16</v>
      </c>
      <c r="K4454">
        <v>0</v>
      </c>
      <c r="L4454" s="5"/>
      <c r="M4454">
        <f t="shared" ref="M4454" si="4688">I4446*I4449+J4446*I4450+K4446* I4451</f>
        <v>0</v>
      </c>
    </row>
    <row r="4455" spans="8:13" x14ac:dyDescent="0.35">
      <c r="H4455" s="4"/>
      <c r="I4455">
        <f t="shared" si="4686"/>
        <v>-2.3298516839062571</v>
      </c>
      <c r="J4455" t="s">
        <v>16</v>
      </c>
      <c r="K4455">
        <v>0</v>
      </c>
      <c r="L4455" s="5"/>
      <c r="M4455">
        <f t="shared" ref="M4455" si="4689">I4447*I4449+J4447*I4450+K4447*I4451</f>
        <v>0</v>
      </c>
    </row>
    <row r="4456" spans="8:13" x14ac:dyDescent="0.35">
      <c r="H4456" s="4"/>
      <c r="L4456" s="5"/>
    </row>
    <row r="4457" spans="8:13" x14ac:dyDescent="0.35">
      <c r="H4457" s="4" t="s">
        <v>99</v>
      </c>
      <c r="I4457">
        <f t="shared" ref="I4457:I4459" si="4690">I4453-K4453</f>
        <v>-6.0300955159643808</v>
      </c>
      <c r="L4457" s="5"/>
    </row>
    <row r="4458" spans="8:13" x14ac:dyDescent="0.35">
      <c r="H4458" s="4" t="s">
        <v>100</v>
      </c>
      <c r="I4458">
        <f t="shared" si="4690"/>
        <v>7.8461575132286265</v>
      </c>
      <c r="L4458" s="5"/>
    </row>
    <row r="4459" spans="8:13" x14ac:dyDescent="0.35">
      <c r="H4459" s="4" t="s">
        <v>101</v>
      </c>
      <c r="I4459">
        <f t="shared" si="4690"/>
        <v>-2.3298516839062571</v>
      </c>
      <c r="L4459" s="5"/>
    </row>
    <row r="4460" spans="8:13" x14ac:dyDescent="0.35">
      <c r="H4460" s="4"/>
      <c r="L4460" s="5"/>
    </row>
    <row r="4461" spans="8:13" x14ac:dyDescent="0.35">
      <c r="H4461" s="4" t="s">
        <v>22</v>
      </c>
      <c r="I4461">
        <f t="shared" ref="I4461:I4463" si="4691">ABS(I4457-I4435)</f>
        <v>0</v>
      </c>
      <c r="L4461" s="5"/>
    </row>
    <row r="4462" spans="8:13" x14ac:dyDescent="0.35">
      <c r="H4462" s="4" t="s">
        <v>24</v>
      </c>
      <c r="I4462">
        <f t="shared" si="4691"/>
        <v>0</v>
      </c>
      <c r="L4462" s="5"/>
    </row>
    <row r="4463" spans="8:13" x14ac:dyDescent="0.35">
      <c r="H4463" s="7" t="s">
        <v>103</v>
      </c>
      <c r="I4463">
        <f t="shared" si="4691"/>
        <v>0</v>
      </c>
      <c r="J4463" s="8" t="s">
        <v>25</v>
      </c>
      <c r="K4463" s="8"/>
      <c r="L4463" s="9">
        <f t="shared" ref="L4463" si="4692">MAX(I4461:I4463)</f>
        <v>0</v>
      </c>
      <c r="M4463" t="str">
        <f t="shared" ref="M4463" si="4693">IF(L4463&gt;$G$6, "Continúa iterando","Listo. Aquí está la solución")</f>
        <v>Listo. Aquí está la solución</v>
      </c>
    </row>
    <row r="4465" spans="8:15" x14ac:dyDescent="0.35">
      <c r="H4465" s="1"/>
      <c r="I4465" s="2" t="s">
        <v>0</v>
      </c>
      <c r="J4465" s="2">
        <f t="shared" ref="J4465" si="4694">J4434+1</f>
        <v>145</v>
      </c>
      <c r="K4465" s="2"/>
      <c r="L4465" s="3"/>
    </row>
    <row r="4466" spans="8:15" x14ac:dyDescent="0.35">
      <c r="H4466" s="4" t="s">
        <v>1</v>
      </c>
      <c r="I4466">
        <f t="shared" ref="I4466:I4468" si="4695">I4457</f>
        <v>-6.0300955159643808</v>
      </c>
      <c r="L4466" s="5"/>
    </row>
    <row r="4467" spans="8:15" x14ac:dyDescent="0.35">
      <c r="H4467" s="4" t="s">
        <v>93</v>
      </c>
      <c r="I4467">
        <f t="shared" si="4695"/>
        <v>7.8461575132286265</v>
      </c>
      <c r="L4467" s="5"/>
    </row>
    <row r="4468" spans="8:15" x14ac:dyDescent="0.35">
      <c r="H4468" s="4" t="s">
        <v>2</v>
      </c>
      <c r="I4468">
        <f t="shared" si="4695"/>
        <v>-2.3298516839062571</v>
      </c>
      <c r="L4468" s="5"/>
    </row>
    <row r="4469" spans="8:15" x14ac:dyDescent="0.35">
      <c r="H4469" s="4"/>
      <c r="L4469" s="5"/>
    </row>
    <row r="4470" spans="8:15" x14ac:dyDescent="0.35">
      <c r="H4470" s="4"/>
      <c r="I4470">
        <f t="shared" ref="I4470" si="4696">1/I4466</f>
        <v>-0.16583485242523097</v>
      </c>
      <c r="J4470">
        <f t="shared" ref="J4470" si="4697">3/I4467-I4468^2</f>
        <v>-5.0458561065254317</v>
      </c>
      <c r="K4470">
        <f t="shared" ref="K4470" si="4698">-2*I4467*I4468</f>
        <v>36.56076658877889</v>
      </c>
      <c r="L4470" s="5"/>
    </row>
    <row r="4471" spans="8:15" x14ac:dyDescent="0.35">
      <c r="H4471" s="4" t="s">
        <v>26</v>
      </c>
      <c r="I4471">
        <f t="shared" ref="I4471" si="4699">(2*I4466/I4468)+4*I4468</f>
        <v>-4.1430295802738764</v>
      </c>
      <c r="J4471">
        <f t="shared" ref="J4471" si="4700">(2*I4467/I4468)</f>
        <v>-6.7353278901201685</v>
      </c>
      <c r="K4471">
        <f t="shared" ref="K4471" si="4701">-(I4467^2+I4466^2)/I4468^2+4*I4466</f>
        <v>-42.160262624325497</v>
      </c>
      <c r="L4471" s="5"/>
    </row>
    <row r="4472" spans="8:15" x14ac:dyDescent="0.35">
      <c r="H4472" s="4"/>
      <c r="I4472">
        <f t="shared" ref="I4472" si="4702">2*I4466*I4467*I4468^3+4*I4468</f>
        <v>1187.4101983644657</v>
      </c>
      <c r="J4472">
        <f t="shared" ref="J4472" si="4703">I4466^2*I4468^3</f>
        <v>-459.86801905066505</v>
      </c>
      <c r="K4472">
        <f t="shared" ref="K4472" si="4704">3*I4466^2*I4467*I4468^2+4*I4466</f>
        <v>4621.9224596655295</v>
      </c>
      <c r="L4472" s="5"/>
    </row>
    <row r="4473" spans="8:15" x14ac:dyDescent="0.35">
      <c r="H4473" s="4"/>
      <c r="L4473" s="5"/>
    </row>
    <row r="4474" spans="8:15" x14ac:dyDescent="0.35">
      <c r="H4474" s="4" t="s">
        <v>6</v>
      </c>
      <c r="I4474">
        <f t="shared" ref="I4474" si="4705">(I4470*J4471*K4472+I4471*J4472*K4470+J4470*K4471*I4472)-(I4472*J4471*K4470+J4472*K4471*I4470+K4472*I4471*J4470)</f>
        <v>526414.62070310838</v>
      </c>
      <c r="J4474" t="str">
        <f t="shared" ref="J4474" si="4706">IF(I4474&lt;&gt;0,"Continuar", "Agregar otros valores")</f>
        <v>Continuar</v>
      </c>
      <c r="L4474" s="5"/>
    </row>
    <row r="4475" spans="8:15" x14ac:dyDescent="0.35">
      <c r="H4475" s="4"/>
      <c r="L4475" s="5"/>
    </row>
    <row r="4476" spans="8:15" x14ac:dyDescent="0.35">
      <c r="H4476" s="4"/>
      <c r="I4476" cm="1">
        <f t="array" ref="I4476:K4478">MINVERSE(I4470:K4472)</f>
        <v>-9.5966786858593264E-2</v>
      </c>
      <c r="J4476">
        <v>1.2363692239668139E-2</v>
      </c>
      <c r="K4476">
        <v>8.7190467637886151E-4</v>
      </c>
      <c r="L4476" s="5"/>
      <c r="M4476">
        <f t="shared" ref="M4476" si="4707">(J4471*K4472-J4472*K4471)/I4474</f>
        <v>-9.596678685859325E-2</v>
      </c>
      <c r="N4476">
        <f t="shared" ref="N4476" si="4708">(J4470*K4472-J4472*K4470)/I4474</f>
        <v>-1.2363692239668137E-2</v>
      </c>
      <c r="O4476">
        <f t="shared" ref="O4476" si="4709">(J4470*K4471-J4471*K4470)/I4474</f>
        <v>8.7190467637886151E-4</v>
      </c>
    </row>
    <row r="4477" spans="8:15" x14ac:dyDescent="0.35">
      <c r="H4477" s="4" t="s">
        <v>9</v>
      </c>
      <c r="I4477">
        <v>-5.87232252334349E-2</v>
      </c>
      <c r="J4477">
        <v>-8.3924536285770956E-2</v>
      </c>
      <c r="K4477">
        <v>-3.0102503265137386E-4</v>
      </c>
      <c r="L4477" s="5"/>
      <c r="M4477">
        <f t="shared" ref="M4477" si="4710">(I4471*K4472-K4471*I4472)/I4474</f>
        <v>5.8723225233434879E-2</v>
      </c>
      <c r="N4477">
        <f t="shared" ref="N4477" si="4711">(I4470*K4472-I4472*K4470)/I4474</f>
        <v>-8.3924536285770943E-2</v>
      </c>
      <c r="O4477">
        <f t="shared" ref="O4477" si="4712">(I4470*K4471-I4471*K4470)/I4474</f>
        <v>3.010250326513738E-4</v>
      </c>
    </row>
    <row r="4478" spans="8:15" x14ac:dyDescent="0.35">
      <c r="H4478" s="4"/>
      <c r="I4478">
        <v>1.8811870800205702E-2</v>
      </c>
      <c r="J4478">
        <v>-1.1526585521765763E-2</v>
      </c>
      <c r="K4478">
        <v>-3.7590481385218048E-5</v>
      </c>
      <c r="L4478" s="5"/>
      <c r="M4478">
        <f t="shared" ref="M4478" si="4713">(I4471*J4472-I4472*J4471)/I4474</f>
        <v>1.8811870800205698E-2</v>
      </c>
      <c r="N4478">
        <f t="shared" ref="N4478" si="4714">(I4470*J4472-I4472*J4470)/I4474</f>
        <v>1.1526585521765761E-2</v>
      </c>
      <c r="O4478">
        <f t="shared" ref="O4478" si="4715">(I4470*J4471-I4471*J4470)/I4474</f>
        <v>-3.7590481385218048E-5</v>
      </c>
    </row>
    <row r="4479" spans="8:15" x14ac:dyDescent="0.35">
      <c r="H4479" s="4"/>
      <c r="L4479" s="5"/>
    </row>
    <row r="4480" spans="8:15" x14ac:dyDescent="0.35">
      <c r="H4480" s="4" t="s">
        <v>468</v>
      </c>
      <c r="I4480">
        <f t="shared" ref="I4480" si="4716">LN(ABS(2*I4466*I4467^3))-I4467*(I4468^2)+33.9206</f>
        <v>0</v>
      </c>
      <c r="L4480" s="5"/>
    </row>
    <row r="4481" spans="8:13" x14ac:dyDescent="0.35">
      <c r="H4481" s="4" t="s">
        <v>469</v>
      </c>
      <c r="I4481">
        <f t="shared" ref="I4481" si="4717">(I4466^2+I4467^2)/I4468+4*I4466*I4468-85/6</f>
        <v>0</v>
      </c>
      <c r="L4481" s="5"/>
    </row>
    <row r="4482" spans="8:13" x14ac:dyDescent="0.35">
      <c r="H4482" s="4" t="s">
        <v>470</v>
      </c>
      <c r="I4482">
        <f t="shared" ref="I4482" si="4718">I4466^2*I4467*I4468^3+4*I4466*I4468+3552</f>
        <v>0</v>
      </c>
      <c r="L4482" s="5"/>
    </row>
    <row r="4483" spans="8:13" x14ac:dyDescent="0.35">
      <c r="H4483" s="4"/>
      <c r="L4483" s="5"/>
    </row>
    <row r="4484" spans="8:13" x14ac:dyDescent="0.35">
      <c r="H4484" s="4"/>
      <c r="I4484">
        <f t="shared" ref="I4484:I4486" si="4719">I4466</f>
        <v>-6.0300955159643808</v>
      </c>
      <c r="J4484" t="s">
        <v>16</v>
      </c>
      <c r="K4484" cm="1">
        <f t="array" ref="K4484:K4486">MMULT(I4476:K4478,I4480:I4482)</f>
        <v>0</v>
      </c>
      <c r="L4484" s="5"/>
      <c r="M4484">
        <f t="shared" ref="M4484" si="4720">I4476*I4480+J4476*I4481+K4476*I4482</f>
        <v>0</v>
      </c>
    </row>
    <row r="4485" spans="8:13" x14ac:dyDescent="0.35">
      <c r="H4485" s="4"/>
      <c r="I4485">
        <f t="shared" si="4719"/>
        <v>7.8461575132286265</v>
      </c>
      <c r="J4485" t="s">
        <v>16</v>
      </c>
      <c r="K4485">
        <v>0</v>
      </c>
      <c r="L4485" s="5"/>
      <c r="M4485">
        <f t="shared" ref="M4485" si="4721">I4477*I4480+J4477*I4481+K4477* I4482</f>
        <v>0</v>
      </c>
    </row>
    <row r="4486" spans="8:13" x14ac:dyDescent="0.35">
      <c r="H4486" s="4"/>
      <c r="I4486">
        <f t="shared" si="4719"/>
        <v>-2.3298516839062571</v>
      </c>
      <c r="J4486" t="s">
        <v>16</v>
      </c>
      <c r="K4486">
        <v>0</v>
      </c>
      <c r="L4486" s="5"/>
      <c r="M4486">
        <f t="shared" ref="M4486" si="4722">I4478*I4480+J4478*I4481+K4478*I4482</f>
        <v>0</v>
      </c>
    </row>
    <row r="4487" spans="8:13" x14ac:dyDescent="0.35">
      <c r="H4487" s="4"/>
      <c r="L4487" s="5"/>
    </row>
    <row r="4488" spans="8:13" x14ac:dyDescent="0.35">
      <c r="H4488" s="4" t="s">
        <v>99</v>
      </c>
      <c r="I4488">
        <f t="shared" ref="I4488:I4490" si="4723">I4484-K4484</f>
        <v>-6.0300955159643808</v>
      </c>
      <c r="L4488" s="5"/>
    </row>
    <row r="4489" spans="8:13" x14ac:dyDescent="0.35">
      <c r="H4489" s="4" t="s">
        <v>100</v>
      </c>
      <c r="I4489">
        <f t="shared" si="4723"/>
        <v>7.8461575132286265</v>
      </c>
      <c r="L4489" s="5"/>
    </row>
    <row r="4490" spans="8:13" x14ac:dyDescent="0.35">
      <c r="H4490" s="4" t="s">
        <v>101</v>
      </c>
      <c r="I4490">
        <f t="shared" si="4723"/>
        <v>-2.3298516839062571</v>
      </c>
      <c r="L4490" s="5"/>
    </row>
    <row r="4491" spans="8:13" x14ac:dyDescent="0.35">
      <c r="H4491" s="4"/>
      <c r="L4491" s="5"/>
    </row>
    <row r="4492" spans="8:13" x14ac:dyDescent="0.35">
      <c r="H4492" s="4" t="s">
        <v>22</v>
      </c>
      <c r="I4492">
        <f t="shared" ref="I4492:I4494" si="4724">ABS(I4488-I4466)</f>
        <v>0</v>
      </c>
      <c r="L4492" s="5"/>
    </row>
    <row r="4493" spans="8:13" x14ac:dyDescent="0.35">
      <c r="H4493" s="4" t="s">
        <v>24</v>
      </c>
      <c r="I4493">
        <f t="shared" si="4724"/>
        <v>0</v>
      </c>
      <c r="L4493" s="5"/>
    </row>
    <row r="4494" spans="8:13" x14ac:dyDescent="0.35">
      <c r="H4494" s="7" t="s">
        <v>103</v>
      </c>
      <c r="I4494">
        <f t="shared" si="4724"/>
        <v>0</v>
      </c>
      <c r="J4494" s="8" t="s">
        <v>25</v>
      </c>
      <c r="K4494" s="8"/>
      <c r="L4494" s="9">
        <f t="shared" ref="L4494" si="4725">MAX(I4492:I4494)</f>
        <v>0</v>
      </c>
      <c r="M4494" t="str">
        <f t="shared" ref="M4494" si="4726">IF(L4494&gt;$G$6, "Continúa iterando","Listo. Aquí está la solución")</f>
        <v>Listo. Aquí está la solución</v>
      </c>
    </row>
    <row r="4496" spans="8:13" x14ac:dyDescent="0.35">
      <c r="H4496" s="1"/>
      <c r="I4496" s="2" t="s">
        <v>0</v>
      </c>
      <c r="J4496" s="2">
        <f t="shared" ref="J4496" si="4727">J4465+1</f>
        <v>146</v>
      </c>
      <c r="K4496" s="2"/>
      <c r="L4496" s="3"/>
    </row>
    <row r="4497" spans="8:15" x14ac:dyDescent="0.35">
      <c r="H4497" s="4" t="s">
        <v>1</v>
      </c>
      <c r="I4497">
        <f t="shared" ref="I4497:I4499" si="4728">I4488</f>
        <v>-6.0300955159643808</v>
      </c>
      <c r="L4497" s="5"/>
    </row>
    <row r="4498" spans="8:15" x14ac:dyDescent="0.35">
      <c r="H4498" s="4" t="s">
        <v>93</v>
      </c>
      <c r="I4498">
        <f t="shared" si="4728"/>
        <v>7.8461575132286265</v>
      </c>
      <c r="L4498" s="5"/>
    </row>
    <row r="4499" spans="8:15" x14ac:dyDescent="0.35">
      <c r="H4499" s="4" t="s">
        <v>2</v>
      </c>
      <c r="I4499">
        <f t="shared" si="4728"/>
        <v>-2.3298516839062571</v>
      </c>
      <c r="L4499" s="5"/>
    </row>
    <row r="4500" spans="8:15" x14ac:dyDescent="0.35">
      <c r="H4500" s="4"/>
      <c r="L4500" s="5"/>
    </row>
    <row r="4501" spans="8:15" x14ac:dyDescent="0.35">
      <c r="H4501" s="4"/>
      <c r="I4501">
        <f t="shared" ref="I4501" si="4729">1/I4497</f>
        <v>-0.16583485242523097</v>
      </c>
      <c r="J4501">
        <f t="shared" ref="J4501" si="4730">3/I4498-I4499^2</f>
        <v>-5.0458561065254317</v>
      </c>
      <c r="K4501">
        <f t="shared" ref="K4501" si="4731">-2*I4498*I4499</f>
        <v>36.56076658877889</v>
      </c>
      <c r="L4501" s="5"/>
    </row>
    <row r="4502" spans="8:15" x14ac:dyDescent="0.35">
      <c r="H4502" s="4" t="s">
        <v>26</v>
      </c>
      <c r="I4502">
        <f t="shared" ref="I4502" si="4732">(2*I4497/I4499)+4*I4499</f>
        <v>-4.1430295802738764</v>
      </c>
      <c r="J4502">
        <f t="shared" ref="J4502" si="4733">(2*I4498/I4499)</f>
        <v>-6.7353278901201685</v>
      </c>
      <c r="K4502">
        <f t="shared" ref="K4502" si="4734">-(I4498^2+I4497^2)/I4499^2+4*I4497</f>
        <v>-42.160262624325497</v>
      </c>
      <c r="L4502" s="5"/>
    </row>
    <row r="4503" spans="8:15" x14ac:dyDescent="0.35">
      <c r="H4503" s="4"/>
      <c r="I4503">
        <f t="shared" ref="I4503" si="4735">2*I4497*I4498*I4499^3+4*I4499</f>
        <v>1187.4101983644657</v>
      </c>
      <c r="J4503">
        <f t="shared" ref="J4503" si="4736">I4497^2*I4499^3</f>
        <v>-459.86801905066505</v>
      </c>
      <c r="K4503">
        <f t="shared" ref="K4503" si="4737">3*I4497^2*I4498*I4499^2+4*I4497</f>
        <v>4621.9224596655295</v>
      </c>
      <c r="L4503" s="5"/>
    </row>
    <row r="4504" spans="8:15" x14ac:dyDescent="0.35">
      <c r="H4504" s="4"/>
      <c r="L4504" s="5"/>
    </row>
    <row r="4505" spans="8:15" x14ac:dyDescent="0.35">
      <c r="H4505" s="4" t="s">
        <v>6</v>
      </c>
      <c r="I4505">
        <f t="shared" ref="I4505" si="4738">(I4501*J4502*K4503+I4502*J4503*K4501+J4501*K4502*I4503)-(I4503*J4502*K4501+J4503*K4502*I4501+K4503*I4502*J4501)</f>
        <v>526414.62070310838</v>
      </c>
      <c r="J4505" t="str">
        <f t="shared" ref="J4505" si="4739">IF(I4505&lt;&gt;0,"Continuar", "Agregar otros valores")</f>
        <v>Continuar</v>
      </c>
      <c r="L4505" s="5"/>
    </row>
    <row r="4506" spans="8:15" x14ac:dyDescent="0.35">
      <c r="H4506" s="4"/>
      <c r="L4506" s="5"/>
    </row>
    <row r="4507" spans="8:15" x14ac:dyDescent="0.35">
      <c r="H4507" s="4"/>
      <c r="I4507" cm="1">
        <f t="array" ref="I4507:K4509">MINVERSE(I4501:K4503)</f>
        <v>-9.5966786858593264E-2</v>
      </c>
      <c r="J4507">
        <v>1.2363692239668139E-2</v>
      </c>
      <c r="K4507">
        <v>8.7190467637886151E-4</v>
      </c>
      <c r="L4507" s="5"/>
      <c r="M4507">
        <f t="shared" ref="M4507" si="4740">(J4502*K4503-J4503*K4502)/I4505</f>
        <v>-9.596678685859325E-2</v>
      </c>
      <c r="N4507">
        <f t="shared" ref="N4507" si="4741">(J4501*K4503-J4503*K4501)/I4505</f>
        <v>-1.2363692239668137E-2</v>
      </c>
      <c r="O4507">
        <f t="shared" ref="O4507" si="4742">(J4501*K4502-J4502*K4501)/I4505</f>
        <v>8.7190467637886151E-4</v>
      </c>
    </row>
    <row r="4508" spans="8:15" x14ac:dyDescent="0.35">
      <c r="H4508" s="4" t="s">
        <v>9</v>
      </c>
      <c r="I4508">
        <v>-5.87232252334349E-2</v>
      </c>
      <c r="J4508">
        <v>-8.3924536285770956E-2</v>
      </c>
      <c r="K4508">
        <v>-3.0102503265137386E-4</v>
      </c>
      <c r="L4508" s="5"/>
      <c r="M4508">
        <f t="shared" ref="M4508" si="4743">(I4502*K4503-K4502*I4503)/I4505</f>
        <v>5.8723225233434879E-2</v>
      </c>
      <c r="N4508">
        <f t="shared" ref="N4508" si="4744">(I4501*K4503-I4503*K4501)/I4505</f>
        <v>-8.3924536285770943E-2</v>
      </c>
      <c r="O4508">
        <f t="shared" ref="O4508" si="4745">(I4501*K4502-I4502*K4501)/I4505</f>
        <v>3.010250326513738E-4</v>
      </c>
    </row>
    <row r="4509" spans="8:15" x14ac:dyDescent="0.35">
      <c r="H4509" s="4"/>
      <c r="I4509">
        <v>1.8811870800205702E-2</v>
      </c>
      <c r="J4509">
        <v>-1.1526585521765763E-2</v>
      </c>
      <c r="K4509">
        <v>-3.7590481385218048E-5</v>
      </c>
      <c r="L4509" s="5"/>
      <c r="M4509">
        <f t="shared" ref="M4509" si="4746">(I4502*J4503-I4503*J4502)/I4505</f>
        <v>1.8811870800205698E-2</v>
      </c>
      <c r="N4509">
        <f t="shared" ref="N4509" si="4747">(I4501*J4503-I4503*J4501)/I4505</f>
        <v>1.1526585521765761E-2</v>
      </c>
      <c r="O4509">
        <f t="shared" ref="O4509" si="4748">(I4501*J4502-I4502*J4501)/I4505</f>
        <v>-3.7590481385218048E-5</v>
      </c>
    </row>
    <row r="4510" spans="8:15" x14ac:dyDescent="0.35">
      <c r="H4510" s="4"/>
      <c r="L4510" s="5"/>
    </row>
    <row r="4511" spans="8:15" x14ac:dyDescent="0.35">
      <c r="H4511" s="4" t="s">
        <v>471</v>
      </c>
      <c r="I4511">
        <f t="shared" ref="I4511" si="4749">LN(ABS(2*I4497*I4498^3))-I4498*(I4499^2)+33.9206</f>
        <v>0</v>
      </c>
      <c r="L4511" s="5"/>
    </row>
    <row r="4512" spans="8:15" x14ac:dyDescent="0.35">
      <c r="H4512" s="4" t="s">
        <v>472</v>
      </c>
      <c r="I4512">
        <f t="shared" ref="I4512" si="4750">(I4497^2+I4498^2)/I4499+4*I4497*I4499-85/6</f>
        <v>0</v>
      </c>
      <c r="L4512" s="5"/>
    </row>
    <row r="4513" spans="8:13" x14ac:dyDescent="0.35">
      <c r="H4513" s="4" t="s">
        <v>473</v>
      </c>
      <c r="I4513">
        <f t="shared" ref="I4513" si="4751">I4497^2*I4498*I4499^3+4*I4497*I4499+3552</f>
        <v>0</v>
      </c>
      <c r="L4513" s="5"/>
    </row>
    <row r="4514" spans="8:13" x14ac:dyDescent="0.35">
      <c r="H4514" s="4"/>
      <c r="L4514" s="5"/>
    </row>
    <row r="4515" spans="8:13" x14ac:dyDescent="0.35">
      <c r="H4515" s="4"/>
      <c r="I4515">
        <f t="shared" ref="I4515:I4517" si="4752">I4497</f>
        <v>-6.0300955159643808</v>
      </c>
      <c r="J4515" t="s">
        <v>16</v>
      </c>
      <c r="K4515" cm="1">
        <f t="array" ref="K4515:K4517">MMULT(I4507:K4509,I4511:I4513)</f>
        <v>0</v>
      </c>
      <c r="L4515" s="5"/>
      <c r="M4515">
        <f t="shared" ref="M4515" si="4753">I4507*I4511+J4507*I4512+K4507*I4513</f>
        <v>0</v>
      </c>
    </row>
    <row r="4516" spans="8:13" x14ac:dyDescent="0.35">
      <c r="H4516" s="4"/>
      <c r="I4516">
        <f t="shared" si="4752"/>
        <v>7.8461575132286265</v>
      </c>
      <c r="J4516" t="s">
        <v>16</v>
      </c>
      <c r="K4516">
        <v>0</v>
      </c>
      <c r="L4516" s="5"/>
      <c r="M4516">
        <f t="shared" ref="M4516" si="4754">I4508*I4511+J4508*I4512+K4508* I4513</f>
        <v>0</v>
      </c>
    </row>
    <row r="4517" spans="8:13" x14ac:dyDescent="0.35">
      <c r="H4517" s="4"/>
      <c r="I4517">
        <f t="shared" si="4752"/>
        <v>-2.3298516839062571</v>
      </c>
      <c r="J4517" t="s">
        <v>16</v>
      </c>
      <c r="K4517">
        <v>0</v>
      </c>
      <c r="L4517" s="5"/>
      <c r="M4517">
        <f t="shared" ref="M4517" si="4755">I4509*I4511+J4509*I4512+K4509*I4513</f>
        <v>0</v>
      </c>
    </row>
    <row r="4518" spans="8:13" x14ac:dyDescent="0.35">
      <c r="H4518" s="4"/>
      <c r="L4518" s="5"/>
    </row>
    <row r="4519" spans="8:13" x14ac:dyDescent="0.35">
      <c r="H4519" s="4" t="s">
        <v>99</v>
      </c>
      <c r="I4519">
        <f t="shared" ref="I4519:I4521" si="4756">I4515-K4515</f>
        <v>-6.0300955159643808</v>
      </c>
      <c r="L4519" s="5"/>
    </row>
    <row r="4520" spans="8:13" x14ac:dyDescent="0.35">
      <c r="H4520" s="4" t="s">
        <v>100</v>
      </c>
      <c r="I4520">
        <f t="shared" si="4756"/>
        <v>7.8461575132286265</v>
      </c>
      <c r="L4520" s="5"/>
    </row>
    <row r="4521" spans="8:13" x14ac:dyDescent="0.35">
      <c r="H4521" s="4" t="s">
        <v>101</v>
      </c>
      <c r="I4521">
        <f t="shared" si="4756"/>
        <v>-2.3298516839062571</v>
      </c>
      <c r="L4521" s="5"/>
    </row>
    <row r="4522" spans="8:13" x14ac:dyDescent="0.35">
      <c r="H4522" s="4"/>
      <c r="L4522" s="5"/>
    </row>
    <row r="4523" spans="8:13" x14ac:dyDescent="0.35">
      <c r="H4523" s="4" t="s">
        <v>22</v>
      </c>
      <c r="I4523">
        <f t="shared" ref="I4523:I4525" si="4757">ABS(I4519-I4497)</f>
        <v>0</v>
      </c>
      <c r="L4523" s="5"/>
    </row>
    <row r="4524" spans="8:13" x14ac:dyDescent="0.35">
      <c r="H4524" s="4" t="s">
        <v>24</v>
      </c>
      <c r="I4524">
        <f t="shared" si="4757"/>
        <v>0</v>
      </c>
      <c r="L4524" s="5"/>
    </row>
    <row r="4525" spans="8:13" x14ac:dyDescent="0.35">
      <c r="H4525" s="7" t="s">
        <v>103</v>
      </c>
      <c r="I4525">
        <f t="shared" si="4757"/>
        <v>0</v>
      </c>
      <c r="J4525" s="8" t="s">
        <v>25</v>
      </c>
      <c r="K4525" s="8"/>
      <c r="L4525" s="9">
        <f t="shared" ref="L4525" si="4758">MAX(I4523:I4525)</f>
        <v>0</v>
      </c>
      <c r="M4525" t="str">
        <f t="shared" ref="M4525" si="4759">IF(L4525&gt;$G$6, "Continúa iterando","Listo. Aquí está la solución")</f>
        <v>Listo. Aquí está la solución</v>
      </c>
    </row>
    <row r="4527" spans="8:13" x14ac:dyDescent="0.35">
      <c r="H4527" s="1"/>
      <c r="I4527" s="2" t="s">
        <v>0</v>
      </c>
      <c r="J4527" s="2">
        <f t="shared" ref="J4527" si="4760">J4496+1</f>
        <v>147</v>
      </c>
      <c r="K4527" s="2"/>
      <c r="L4527" s="3"/>
    </row>
    <row r="4528" spans="8:13" x14ac:dyDescent="0.35">
      <c r="H4528" s="4" t="s">
        <v>1</v>
      </c>
      <c r="I4528">
        <f t="shared" ref="I4528:I4530" si="4761">I4519</f>
        <v>-6.0300955159643808</v>
      </c>
      <c r="L4528" s="5"/>
    </row>
    <row r="4529" spans="8:15" x14ac:dyDescent="0.35">
      <c r="H4529" s="4" t="s">
        <v>93</v>
      </c>
      <c r="I4529">
        <f t="shared" si="4761"/>
        <v>7.8461575132286265</v>
      </c>
      <c r="L4529" s="5"/>
    </row>
    <row r="4530" spans="8:15" x14ac:dyDescent="0.35">
      <c r="H4530" s="4" t="s">
        <v>2</v>
      </c>
      <c r="I4530">
        <f t="shared" si="4761"/>
        <v>-2.3298516839062571</v>
      </c>
      <c r="L4530" s="5"/>
    </row>
    <row r="4531" spans="8:15" x14ac:dyDescent="0.35">
      <c r="H4531" s="4"/>
      <c r="L4531" s="5"/>
    </row>
    <row r="4532" spans="8:15" x14ac:dyDescent="0.35">
      <c r="H4532" s="4"/>
      <c r="I4532">
        <f t="shared" ref="I4532" si="4762">1/I4528</f>
        <v>-0.16583485242523097</v>
      </c>
      <c r="J4532">
        <f t="shared" ref="J4532" si="4763">3/I4529-I4530^2</f>
        <v>-5.0458561065254317</v>
      </c>
      <c r="K4532">
        <f t="shared" ref="K4532" si="4764">-2*I4529*I4530</f>
        <v>36.56076658877889</v>
      </c>
      <c r="L4532" s="5"/>
    </row>
    <row r="4533" spans="8:15" x14ac:dyDescent="0.35">
      <c r="H4533" s="4" t="s">
        <v>26</v>
      </c>
      <c r="I4533">
        <f t="shared" ref="I4533" si="4765">(2*I4528/I4530)+4*I4530</f>
        <v>-4.1430295802738764</v>
      </c>
      <c r="J4533">
        <f t="shared" ref="J4533" si="4766">(2*I4529/I4530)</f>
        <v>-6.7353278901201685</v>
      </c>
      <c r="K4533">
        <f t="shared" ref="K4533" si="4767">-(I4529^2+I4528^2)/I4530^2+4*I4528</f>
        <v>-42.160262624325497</v>
      </c>
      <c r="L4533" s="5"/>
    </row>
    <row r="4534" spans="8:15" x14ac:dyDescent="0.35">
      <c r="H4534" s="4"/>
      <c r="I4534">
        <f t="shared" ref="I4534" si="4768">2*I4528*I4529*I4530^3+4*I4530</f>
        <v>1187.4101983644657</v>
      </c>
      <c r="J4534">
        <f t="shared" ref="J4534" si="4769">I4528^2*I4530^3</f>
        <v>-459.86801905066505</v>
      </c>
      <c r="K4534">
        <f t="shared" ref="K4534" si="4770">3*I4528^2*I4529*I4530^2+4*I4528</f>
        <v>4621.9224596655295</v>
      </c>
      <c r="L4534" s="5"/>
    </row>
    <row r="4535" spans="8:15" x14ac:dyDescent="0.35">
      <c r="H4535" s="4"/>
      <c r="L4535" s="5"/>
    </row>
    <row r="4536" spans="8:15" x14ac:dyDescent="0.35">
      <c r="H4536" s="4" t="s">
        <v>6</v>
      </c>
      <c r="I4536">
        <f t="shared" ref="I4536" si="4771">(I4532*J4533*K4534+I4533*J4534*K4532+J4532*K4533*I4534)-(I4534*J4533*K4532+J4534*K4533*I4532+K4534*I4533*J4532)</f>
        <v>526414.62070310838</v>
      </c>
      <c r="J4536" t="str">
        <f t="shared" ref="J4536" si="4772">IF(I4536&lt;&gt;0,"Continuar", "Agregar otros valores")</f>
        <v>Continuar</v>
      </c>
      <c r="L4536" s="5"/>
    </row>
    <row r="4537" spans="8:15" x14ac:dyDescent="0.35">
      <c r="H4537" s="4"/>
      <c r="L4537" s="5"/>
    </row>
    <row r="4538" spans="8:15" x14ac:dyDescent="0.35">
      <c r="H4538" s="4"/>
      <c r="I4538" cm="1">
        <f t="array" ref="I4538:K4540">MINVERSE(I4532:K4534)</f>
        <v>-9.5966786858593264E-2</v>
      </c>
      <c r="J4538">
        <v>1.2363692239668139E-2</v>
      </c>
      <c r="K4538">
        <v>8.7190467637886151E-4</v>
      </c>
      <c r="L4538" s="5"/>
      <c r="M4538">
        <f t="shared" ref="M4538" si="4773">(J4533*K4534-J4534*K4533)/I4536</f>
        <v>-9.596678685859325E-2</v>
      </c>
      <c r="N4538">
        <f t="shared" ref="N4538" si="4774">(J4532*K4534-J4534*K4532)/I4536</f>
        <v>-1.2363692239668137E-2</v>
      </c>
      <c r="O4538">
        <f t="shared" ref="O4538" si="4775">(J4532*K4533-J4533*K4532)/I4536</f>
        <v>8.7190467637886151E-4</v>
      </c>
    </row>
    <row r="4539" spans="8:15" x14ac:dyDescent="0.35">
      <c r="H4539" s="4" t="s">
        <v>9</v>
      </c>
      <c r="I4539">
        <v>-5.87232252334349E-2</v>
      </c>
      <c r="J4539">
        <v>-8.3924536285770956E-2</v>
      </c>
      <c r="K4539">
        <v>-3.0102503265137386E-4</v>
      </c>
      <c r="L4539" s="5"/>
      <c r="M4539">
        <f t="shared" ref="M4539" si="4776">(I4533*K4534-K4533*I4534)/I4536</f>
        <v>5.8723225233434879E-2</v>
      </c>
      <c r="N4539">
        <f t="shared" ref="N4539" si="4777">(I4532*K4534-I4534*K4532)/I4536</f>
        <v>-8.3924536285770943E-2</v>
      </c>
      <c r="O4539">
        <f t="shared" ref="O4539" si="4778">(I4532*K4533-I4533*K4532)/I4536</f>
        <v>3.010250326513738E-4</v>
      </c>
    </row>
    <row r="4540" spans="8:15" x14ac:dyDescent="0.35">
      <c r="H4540" s="4"/>
      <c r="I4540">
        <v>1.8811870800205702E-2</v>
      </c>
      <c r="J4540">
        <v>-1.1526585521765763E-2</v>
      </c>
      <c r="K4540">
        <v>-3.7590481385218048E-5</v>
      </c>
      <c r="L4540" s="5"/>
      <c r="M4540">
        <f t="shared" ref="M4540" si="4779">(I4533*J4534-I4534*J4533)/I4536</f>
        <v>1.8811870800205698E-2</v>
      </c>
      <c r="N4540">
        <f t="shared" ref="N4540" si="4780">(I4532*J4534-I4534*J4532)/I4536</f>
        <v>1.1526585521765761E-2</v>
      </c>
      <c r="O4540">
        <f t="shared" ref="O4540" si="4781">(I4532*J4533-I4533*J4532)/I4536</f>
        <v>-3.7590481385218048E-5</v>
      </c>
    </row>
    <row r="4541" spans="8:15" x14ac:dyDescent="0.35">
      <c r="H4541" s="4"/>
      <c r="L4541" s="5"/>
    </row>
    <row r="4542" spans="8:15" x14ac:dyDescent="0.35">
      <c r="H4542" s="4" t="s">
        <v>474</v>
      </c>
      <c r="I4542">
        <f t="shared" ref="I4542" si="4782">LN(ABS(2*I4528*I4529^3))-I4529*(I4530^2)+33.9206</f>
        <v>0</v>
      </c>
      <c r="L4542" s="5"/>
    </row>
    <row r="4543" spans="8:15" x14ac:dyDescent="0.35">
      <c r="H4543" s="4" t="s">
        <v>475</v>
      </c>
      <c r="I4543">
        <f t="shared" ref="I4543" si="4783">(I4528^2+I4529^2)/I4530+4*I4528*I4530-85/6</f>
        <v>0</v>
      </c>
      <c r="L4543" s="5"/>
    </row>
    <row r="4544" spans="8:15" x14ac:dyDescent="0.35">
      <c r="H4544" s="4" t="s">
        <v>476</v>
      </c>
      <c r="I4544">
        <f t="shared" ref="I4544" si="4784">I4528^2*I4529*I4530^3+4*I4528*I4530+3552</f>
        <v>0</v>
      </c>
      <c r="L4544" s="5"/>
    </row>
    <row r="4545" spans="8:13" x14ac:dyDescent="0.35">
      <c r="H4545" s="4"/>
      <c r="L4545" s="5"/>
    </row>
    <row r="4546" spans="8:13" x14ac:dyDescent="0.35">
      <c r="H4546" s="4"/>
      <c r="I4546">
        <f t="shared" ref="I4546:I4548" si="4785">I4528</f>
        <v>-6.0300955159643808</v>
      </c>
      <c r="J4546" t="s">
        <v>16</v>
      </c>
      <c r="K4546" cm="1">
        <f t="array" ref="K4546:K4548">MMULT(I4538:K4540,I4542:I4544)</f>
        <v>0</v>
      </c>
      <c r="L4546" s="5"/>
      <c r="M4546">
        <f t="shared" ref="M4546" si="4786">I4538*I4542+J4538*I4543+K4538*I4544</f>
        <v>0</v>
      </c>
    </row>
    <row r="4547" spans="8:13" x14ac:dyDescent="0.35">
      <c r="H4547" s="4"/>
      <c r="I4547">
        <f t="shared" si="4785"/>
        <v>7.8461575132286265</v>
      </c>
      <c r="J4547" t="s">
        <v>16</v>
      </c>
      <c r="K4547">
        <v>0</v>
      </c>
      <c r="L4547" s="5"/>
      <c r="M4547">
        <f t="shared" ref="M4547" si="4787">I4539*I4542+J4539*I4543+K4539* I4544</f>
        <v>0</v>
      </c>
    </row>
    <row r="4548" spans="8:13" x14ac:dyDescent="0.35">
      <c r="H4548" s="4"/>
      <c r="I4548">
        <f t="shared" si="4785"/>
        <v>-2.3298516839062571</v>
      </c>
      <c r="J4548" t="s">
        <v>16</v>
      </c>
      <c r="K4548">
        <v>0</v>
      </c>
      <c r="L4548" s="5"/>
      <c r="M4548">
        <f t="shared" ref="M4548" si="4788">I4540*I4542+J4540*I4543+K4540*I4544</f>
        <v>0</v>
      </c>
    </row>
    <row r="4549" spans="8:13" x14ac:dyDescent="0.35">
      <c r="H4549" s="4"/>
      <c r="L4549" s="5"/>
    </row>
    <row r="4550" spans="8:13" x14ac:dyDescent="0.35">
      <c r="H4550" s="4" t="s">
        <v>99</v>
      </c>
      <c r="I4550">
        <f t="shared" ref="I4550:I4552" si="4789">I4546-K4546</f>
        <v>-6.0300955159643808</v>
      </c>
      <c r="L4550" s="5"/>
    </row>
    <row r="4551" spans="8:13" x14ac:dyDescent="0.35">
      <c r="H4551" s="4" t="s">
        <v>100</v>
      </c>
      <c r="I4551">
        <f t="shared" si="4789"/>
        <v>7.8461575132286265</v>
      </c>
      <c r="L4551" s="5"/>
    </row>
    <row r="4552" spans="8:13" x14ac:dyDescent="0.35">
      <c r="H4552" s="4" t="s">
        <v>101</v>
      </c>
      <c r="I4552">
        <f t="shared" si="4789"/>
        <v>-2.3298516839062571</v>
      </c>
      <c r="L4552" s="5"/>
    </row>
    <row r="4553" spans="8:13" x14ac:dyDescent="0.35">
      <c r="H4553" s="4"/>
      <c r="L4553" s="5"/>
    </row>
    <row r="4554" spans="8:13" x14ac:dyDescent="0.35">
      <c r="H4554" s="4" t="s">
        <v>22</v>
      </c>
      <c r="I4554">
        <f t="shared" ref="I4554:I4556" si="4790">ABS(I4550-I4528)</f>
        <v>0</v>
      </c>
      <c r="L4554" s="5"/>
    </row>
    <row r="4555" spans="8:13" x14ac:dyDescent="0.35">
      <c r="H4555" s="4" t="s">
        <v>24</v>
      </c>
      <c r="I4555">
        <f t="shared" si="4790"/>
        <v>0</v>
      </c>
      <c r="L4555" s="5"/>
    </row>
    <row r="4556" spans="8:13" x14ac:dyDescent="0.35">
      <c r="H4556" s="7" t="s">
        <v>103</v>
      </c>
      <c r="I4556">
        <f t="shared" si="4790"/>
        <v>0</v>
      </c>
      <c r="J4556" s="8" t="s">
        <v>25</v>
      </c>
      <c r="K4556" s="8"/>
      <c r="L4556" s="9">
        <f t="shared" ref="L4556" si="4791">MAX(I4554:I4556)</f>
        <v>0</v>
      </c>
      <c r="M4556" t="str">
        <f t="shared" ref="M4556" si="4792">IF(L4556&gt;$G$6, "Continúa iterando","Listo. Aquí está la solución")</f>
        <v>Listo. Aquí está la solución</v>
      </c>
    </row>
    <row r="4558" spans="8:13" x14ac:dyDescent="0.35">
      <c r="H4558" s="1"/>
      <c r="I4558" s="2" t="s">
        <v>0</v>
      </c>
      <c r="J4558" s="2">
        <f t="shared" ref="J4558" si="4793">J4527+1</f>
        <v>148</v>
      </c>
      <c r="K4558" s="2"/>
      <c r="L4558" s="3"/>
    </row>
    <row r="4559" spans="8:13" x14ac:dyDescent="0.35">
      <c r="H4559" s="4" t="s">
        <v>1</v>
      </c>
      <c r="I4559">
        <f t="shared" ref="I4559:I4561" si="4794">I4550</f>
        <v>-6.0300955159643808</v>
      </c>
      <c r="L4559" s="5"/>
    </row>
    <row r="4560" spans="8:13" x14ac:dyDescent="0.35">
      <c r="H4560" s="4" t="s">
        <v>93</v>
      </c>
      <c r="I4560">
        <f t="shared" si="4794"/>
        <v>7.8461575132286265</v>
      </c>
      <c r="L4560" s="5"/>
    </row>
    <row r="4561" spans="8:15" x14ac:dyDescent="0.35">
      <c r="H4561" s="4" t="s">
        <v>2</v>
      </c>
      <c r="I4561">
        <f t="shared" si="4794"/>
        <v>-2.3298516839062571</v>
      </c>
      <c r="L4561" s="5"/>
    </row>
    <row r="4562" spans="8:15" x14ac:dyDescent="0.35">
      <c r="H4562" s="4"/>
      <c r="L4562" s="5"/>
    </row>
    <row r="4563" spans="8:15" x14ac:dyDescent="0.35">
      <c r="H4563" s="4"/>
      <c r="I4563">
        <f t="shared" ref="I4563" si="4795">1/I4559</f>
        <v>-0.16583485242523097</v>
      </c>
      <c r="J4563">
        <f t="shared" ref="J4563" si="4796">3/I4560-I4561^2</f>
        <v>-5.0458561065254317</v>
      </c>
      <c r="K4563">
        <f t="shared" ref="K4563" si="4797">-2*I4560*I4561</f>
        <v>36.56076658877889</v>
      </c>
      <c r="L4563" s="5"/>
    </row>
    <row r="4564" spans="8:15" x14ac:dyDescent="0.35">
      <c r="H4564" s="4" t="s">
        <v>26</v>
      </c>
      <c r="I4564">
        <f t="shared" ref="I4564" si="4798">(2*I4559/I4561)+4*I4561</f>
        <v>-4.1430295802738764</v>
      </c>
      <c r="J4564">
        <f t="shared" ref="J4564" si="4799">(2*I4560/I4561)</f>
        <v>-6.7353278901201685</v>
      </c>
      <c r="K4564">
        <f t="shared" ref="K4564" si="4800">-(I4560^2+I4559^2)/I4561^2+4*I4559</f>
        <v>-42.160262624325497</v>
      </c>
      <c r="L4564" s="5"/>
    </row>
    <row r="4565" spans="8:15" x14ac:dyDescent="0.35">
      <c r="H4565" s="4"/>
      <c r="I4565">
        <f t="shared" ref="I4565" si="4801">2*I4559*I4560*I4561^3+4*I4561</f>
        <v>1187.4101983644657</v>
      </c>
      <c r="J4565">
        <f t="shared" ref="J4565" si="4802">I4559^2*I4561^3</f>
        <v>-459.86801905066505</v>
      </c>
      <c r="K4565">
        <f t="shared" ref="K4565" si="4803">3*I4559^2*I4560*I4561^2+4*I4559</f>
        <v>4621.9224596655295</v>
      </c>
      <c r="L4565" s="5"/>
    </row>
    <row r="4566" spans="8:15" x14ac:dyDescent="0.35">
      <c r="H4566" s="4"/>
      <c r="L4566" s="5"/>
    </row>
    <row r="4567" spans="8:15" x14ac:dyDescent="0.35">
      <c r="H4567" s="4" t="s">
        <v>6</v>
      </c>
      <c r="I4567">
        <f t="shared" ref="I4567" si="4804">(I4563*J4564*K4565+I4564*J4565*K4563+J4563*K4564*I4565)-(I4565*J4564*K4563+J4565*K4564*I4563+K4565*I4564*J4563)</f>
        <v>526414.62070310838</v>
      </c>
      <c r="J4567" t="str">
        <f t="shared" ref="J4567" si="4805">IF(I4567&lt;&gt;0,"Continuar", "Agregar otros valores")</f>
        <v>Continuar</v>
      </c>
      <c r="L4567" s="5"/>
    </row>
    <row r="4568" spans="8:15" x14ac:dyDescent="0.35">
      <c r="H4568" s="4"/>
      <c r="L4568" s="5"/>
    </row>
    <row r="4569" spans="8:15" x14ac:dyDescent="0.35">
      <c r="H4569" s="4"/>
      <c r="I4569" cm="1">
        <f t="array" ref="I4569:K4571">MINVERSE(I4563:K4565)</f>
        <v>-9.5966786858593264E-2</v>
      </c>
      <c r="J4569">
        <v>1.2363692239668139E-2</v>
      </c>
      <c r="K4569">
        <v>8.7190467637886151E-4</v>
      </c>
      <c r="L4569" s="5"/>
      <c r="M4569">
        <f t="shared" ref="M4569" si="4806">(J4564*K4565-J4565*K4564)/I4567</f>
        <v>-9.596678685859325E-2</v>
      </c>
      <c r="N4569">
        <f t="shared" ref="N4569" si="4807">(J4563*K4565-J4565*K4563)/I4567</f>
        <v>-1.2363692239668137E-2</v>
      </c>
      <c r="O4569">
        <f t="shared" ref="O4569" si="4808">(J4563*K4564-J4564*K4563)/I4567</f>
        <v>8.7190467637886151E-4</v>
      </c>
    </row>
    <row r="4570" spans="8:15" x14ac:dyDescent="0.35">
      <c r="H4570" s="4" t="s">
        <v>9</v>
      </c>
      <c r="I4570">
        <v>-5.87232252334349E-2</v>
      </c>
      <c r="J4570">
        <v>-8.3924536285770956E-2</v>
      </c>
      <c r="K4570">
        <v>-3.0102503265137386E-4</v>
      </c>
      <c r="L4570" s="5"/>
      <c r="M4570">
        <f t="shared" ref="M4570" si="4809">(I4564*K4565-K4564*I4565)/I4567</f>
        <v>5.8723225233434879E-2</v>
      </c>
      <c r="N4570">
        <f t="shared" ref="N4570" si="4810">(I4563*K4565-I4565*K4563)/I4567</f>
        <v>-8.3924536285770943E-2</v>
      </c>
      <c r="O4570">
        <f t="shared" ref="O4570" si="4811">(I4563*K4564-I4564*K4563)/I4567</f>
        <v>3.010250326513738E-4</v>
      </c>
    </row>
    <row r="4571" spans="8:15" x14ac:dyDescent="0.35">
      <c r="H4571" s="4"/>
      <c r="I4571">
        <v>1.8811870800205702E-2</v>
      </c>
      <c r="J4571">
        <v>-1.1526585521765763E-2</v>
      </c>
      <c r="K4571">
        <v>-3.7590481385218048E-5</v>
      </c>
      <c r="L4571" s="5"/>
      <c r="M4571">
        <f t="shared" ref="M4571" si="4812">(I4564*J4565-I4565*J4564)/I4567</f>
        <v>1.8811870800205698E-2</v>
      </c>
      <c r="N4571">
        <f t="shared" ref="N4571" si="4813">(I4563*J4565-I4565*J4563)/I4567</f>
        <v>1.1526585521765761E-2</v>
      </c>
      <c r="O4571">
        <f t="shared" ref="O4571" si="4814">(I4563*J4564-I4564*J4563)/I4567</f>
        <v>-3.7590481385218048E-5</v>
      </c>
    </row>
    <row r="4572" spans="8:15" x14ac:dyDescent="0.35">
      <c r="H4572" s="4"/>
      <c r="L4572" s="5"/>
    </row>
    <row r="4573" spans="8:15" x14ac:dyDescent="0.35">
      <c r="H4573" s="4" t="s">
        <v>477</v>
      </c>
      <c r="I4573">
        <f t="shared" ref="I4573" si="4815">LN(ABS(2*I4559*I4560^3))-I4560*(I4561^2)+33.9206</f>
        <v>0</v>
      </c>
      <c r="L4573" s="5"/>
    </row>
    <row r="4574" spans="8:15" x14ac:dyDescent="0.35">
      <c r="H4574" s="4" t="s">
        <v>478</v>
      </c>
      <c r="I4574">
        <f t="shared" ref="I4574" si="4816">(I4559^2+I4560^2)/I4561+4*I4559*I4561-85/6</f>
        <v>0</v>
      </c>
      <c r="L4574" s="5"/>
    </row>
    <row r="4575" spans="8:15" x14ac:dyDescent="0.35">
      <c r="H4575" s="4" t="s">
        <v>479</v>
      </c>
      <c r="I4575">
        <f t="shared" ref="I4575" si="4817">I4559^2*I4560*I4561^3+4*I4559*I4561+3552</f>
        <v>0</v>
      </c>
      <c r="L4575" s="5"/>
    </row>
    <row r="4576" spans="8:15" x14ac:dyDescent="0.35">
      <c r="H4576" s="4"/>
      <c r="L4576" s="5"/>
    </row>
    <row r="4577" spans="8:13" x14ac:dyDescent="0.35">
      <c r="H4577" s="4"/>
      <c r="I4577">
        <f t="shared" ref="I4577:I4579" si="4818">I4559</f>
        <v>-6.0300955159643808</v>
      </c>
      <c r="J4577" t="s">
        <v>16</v>
      </c>
      <c r="K4577" cm="1">
        <f t="array" ref="K4577:K4579">MMULT(I4569:K4571,I4573:I4575)</f>
        <v>0</v>
      </c>
      <c r="L4577" s="5"/>
      <c r="M4577">
        <f t="shared" ref="M4577" si="4819">I4569*I4573+J4569*I4574+K4569*I4575</f>
        <v>0</v>
      </c>
    </row>
    <row r="4578" spans="8:13" x14ac:dyDescent="0.35">
      <c r="H4578" s="4"/>
      <c r="I4578">
        <f t="shared" si="4818"/>
        <v>7.8461575132286265</v>
      </c>
      <c r="J4578" t="s">
        <v>16</v>
      </c>
      <c r="K4578">
        <v>0</v>
      </c>
      <c r="L4578" s="5"/>
      <c r="M4578">
        <f t="shared" ref="M4578" si="4820">I4570*I4573+J4570*I4574+K4570* I4575</f>
        <v>0</v>
      </c>
    </row>
    <row r="4579" spans="8:13" x14ac:dyDescent="0.35">
      <c r="H4579" s="4"/>
      <c r="I4579">
        <f t="shared" si="4818"/>
        <v>-2.3298516839062571</v>
      </c>
      <c r="J4579" t="s">
        <v>16</v>
      </c>
      <c r="K4579">
        <v>0</v>
      </c>
      <c r="L4579" s="5"/>
      <c r="M4579">
        <f t="shared" ref="M4579" si="4821">I4571*I4573+J4571*I4574+K4571*I4575</f>
        <v>0</v>
      </c>
    </row>
    <row r="4580" spans="8:13" x14ac:dyDescent="0.35">
      <c r="H4580" s="4"/>
      <c r="L4580" s="5"/>
    </row>
    <row r="4581" spans="8:13" x14ac:dyDescent="0.35">
      <c r="H4581" s="4" t="s">
        <v>99</v>
      </c>
      <c r="I4581">
        <f t="shared" ref="I4581:I4583" si="4822">I4577-K4577</f>
        <v>-6.0300955159643808</v>
      </c>
      <c r="L4581" s="5"/>
    </row>
    <row r="4582" spans="8:13" x14ac:dyDescent="0.35">
      <c r="H4582" s="4" t="s">
        <v>100</v>
      </c>
      <c r="I4582">
        <f t="shared" si="4822"/>
        <v>7.8461575132286265</v>
      </c>
      <c r="L4582" s="5"/>
    </row>
    <row r="4583" spans="8:13" x14ac:dyDescent="0.35">
      <c r="H4583" s="4" t="s">
        <v>101</v>
      </c>
      <c r="I4583">
        <f t="shared" si="4822"/>
        <v>-2.3298516839062571</v>
      </c>
      <c r="L4583" s="5"/>
    </row>
    <row r="4584" spans="8:13" x14ac:dyDescent="0.35">
      <c r="H4584" s="4"/>
      <c r="L4584" s="5"/>
    </row>
    <row r="4585" spans="8:13" x14ac:dyDescent="0.35">
      <c r="H4585" s="4" t="s">
        <v>22</v>
      </c>
      <c r="I4585">
        <f t="shared" ref="I4585:I4587" si="4823">ABS(I4581-I4559)</f>
        <v>0</v>
      </c>
      <c r="L4585" s="5"/>
    </row>
    <row r="4586" spans="8:13" x14ac:dyDescent="0.35">
      <c r="H4586" s="4" t="s">
        <v>24</v>
      </c>
      <c r="I4586">
        <f t="shared" si="4823"/>
        <v>0</v>
      </c>
      <c r="L4586" s="5"/>
    </row>
    <row r="4587" spans="8:13" x14ac:dyDescent="0.35">
      <c r="H4587" s="7" t="s">
        <v>103</v>
      </c>
      <c r="I4587">
        <f t="shared" si="4823"/>
        <v>0</v>
      </c>
      <c r="J4587" s="8" t="s">
        <v>25</v>
      </c>
      <c r="K4587" s="8"/>
      <c r="L4587" s="9">
        <f t="shared" ref="L4587" si="4824">MAX(I4585:I4587)</f>
        <v>0</v>
      </c>
      <c r="M4587" t="str">
        <f t="shared" ref="M4587" si="4825">IF(L4587&gt;$G$6, "Continúa iterando","Listo. Aquí está la solución")</f>
        <v>Listo. Aquí está la solución</v>
      </c>
    </row>
    <row r="4589" spans="8:13" x14ac:dyDescent="0.35">
      <c r="H4589" s="1"/>
      <c r="I4589" s="2" t="s">
        <v>0</v>
      </c>
      <c r="J4589" s="2">
        <f t="shared" ref="J4589" si="4826">J4558+1</f>
        <v>149</v>
      </c>
      <c r="K4589" s="2"/>
      <c r="L4589" s="3"/>
    </row>
    <row r="4590" spans="8:13" x14ac:dyDescent="0.35">
      <c r="H4590" s="4" t="s">
        <v>1</v>
      </c>
      <c r="I4590">
        <f t="shared" ref="I4590:I4592" si="4827">I4581</f>
        <v>-6.0300955159643808</v>
      </c>
      <c r="L4590" s="5"/>
    </row>
    <row r="4591" spans="8:13" x14ac:dyDescent="0.35">
      <c r="H4591" s="4" t="s">
        <v>93</v>
      </c>
      <c r="I4591">
        <f t="shared" si="4827"/>
        <v>7.8461575132286265</v>
      </c>
      <c r="L4591" s="5"/>
    </row>
    <row r="4592" spans="8:13" x14ac:dyDescent="0.35">
      <c r="H4592" s="4" t="s">
        <v>2</v>
      </c>
      <c r="I4592">
        <f t="shared" si="4827"/>
        <v>-2.3298516839062571</v>
      </c>
      <c r="L4592" s="5"/>
    </row>
    <row r="4593" spans="8:15" x14ac:dyDescent="0.35">
      <c r="H4593" s="4"/>
      <c r="L4593" s="5"/>
    </row>
    <row r="4594" spans="8:15" x14ac:dyDescent="0.35">
      <c r="H4594" s="4"/>
      <c r="I4594">
        <f t="shared" ref="I4594" si="4828">1/I4590</f>
        <v>-0.16583485242523097</v>
      </c>
      <c r="J4594">
        <f t="shared" ref="J4594" si="4829">3/I4591-I4592^2</f>
        <v>-5.0458561065254317</v>
      </c>
      <c r="K4594">
        <f t="shared" ref="K4594" si="4830">-2*I4591*I4592</f>
        <v>36.56076658877889</v>
      </c>
      <c r="L4594" s="5"/>
    </row>
    <row r="4595" spans="8:15" x14ac:dyDescent="0.35">
      <c r="H4595" s="4" t="s">
        <v>26</v>
      </c>
      <c r="I4595">
        <f t="shared" ref="I4595" si="4831">(2*I4590/I4592)+4*I4592</f>
        <v>-4.1430295802738764</v>
      </c>
      <c r="J4595">
        <f t="shared" ref="J4595" si="4832">(2*I4591/I4592)</f>
        <v>-6.7353278901201685</v>
      </c>
      <c r="K4595">
        <f t="shared" ref="K4595" si="4833">-(I4591^2+I4590^2)/I4592^2+4*I4590</f>
        <v>-42.160262624325497</v>
      </c>
      <c r="L4595" s="5"/>
    </row>
    <row r="4596" spans="8:15" x14ac:dyDescent="0.35">
      <c r="H4596" s="4"/>
      <c r="I4596">
        <f t="shared" ref="I4596" si="4834">2*I4590*I4591*I4592^3+4*I4592</f>
        <v>1187.4101983644657</v>
      </c>
      <c r="J4596">
        <f t="shared" ref="J4596" si="4835">I4590^2*I4592^3</f>
        <v>-459.86801905066505</v>
      </c>
      <c r="K4596">
        <f t="shared" ref="K4596" si="4836">3*I4590^2*I4591*I4592^2+4*I4590</f>
        <v>4621.9224596655295</v>
      </c>
      <c r="L4596" s="5"/>
    </row>
    <row r="4597" spans="8:15" x14ac:dyDescent="0.35">
      <c r="H4597" s="4"/>
      <c r="L4597" s="5"/>
    </row>
    <row r="4598" spans="8:15" x14ac:dyDescent="0.35">
      <c r="H4598" s="4" t="s">
        <v>6</v>
      </c>
      <c r="I4598">
        <f t="shared" ref="I4598" si="4837">(I4594*J4595*K4596+I4595*J4596*K4594+J4594*K4595*I4596)-(I4596*J4595*K4594+J4596*K4595*I4594+K4596*I4595*J4594)</f>
        <v>526414.62070310838</v>
      </c>
      <c r="J4598" t="str">
        <f t="shared" ref="J4598" si="4838">IF(I4598&lt;&gt;0,"Continuar", "Agregar otros valores")</f>
        <v>Continuar</v>
      </c>
      <c r="L4598" s="5"/>
    </row>
    <row r="4599" spans="8:15" x14ac:dyDescent="0.35">
      <c r="H4599" s="4"/>
      <c r="L4599" s="5"/>
    </row>
    <row r="4600" spans="8:15" x14ac:dyDescent="0.35">
      <c r="H4600" s="4"/>
      <c r="I4600" cm="1">
        <f t="array" ref="I4600:K4602">MINVERSE(I4594:K4596)</f>
        <v>-9.5966786858593264E-2</v>
      </c>
      <c r="J4600">
        <v>1.2363692239668139E-2</v>
      </c>
      <c r="K4600">
        <v>8.7190467637886151E-4</v>
      </c>
      <c r="L4600" s="5"/>
      <c r="M4600">
        <f t="shared" ref="M4600" si="4839">(J4595*K4596-J4596*K4595)/I4598</f>
        <v>-9.596678685859325E-2</v>
      </c>
      <c r="N4600">
        <f t="shared" ref="N4600" si="4840">(J4594*K4596-J4596*K4594)/I4598</f>
        <v>-1.2363692239668137E-2</v>
      </c>
      <c r="O4600">
        <f t="shared" ref="O4600" si="4841">(J4594*K4595-J4595*K4594)/I4598</f>
        <v>8.7190467637886151E-4</v>
      </c>
    </row>
    <row r="4601" spans="8:15" x14ac:dyDescent="0.35">
      <c r="H4601" s="4" t="s">
        <v>9</v>
      </c>
      <c r="I4601">
        <v>-5.87232252334349E-2</v>
      </c>
      <c r="J4601">
        <v>-8.3924536285770956E-2</v>
      </c>
      <c r="K4601">
        <v>-3.0102503265137386E-4</v>
      </c>
      <c r="L4601" s="5"/>
      <c r="M4601">
        <f t="shared" ref="M4601" si="4842">(I4595*K4596-K4595*I4596)/I4598</f>
        <v>5.8723225233434879E-2</v>
      </c>
      <c r="N4601">
        <f t="shared" ref="N4601" si="4843">(I4594*K4596-I4596*K4594)/I4598</f>
        <v>-8.3924536285770943E-2</v>
      </c>
      <c r="O4601">
        <f t="shared" ref="O4601" si="4844">(I4594*K4595-I4595*K4594)/I4598</f>
        <v>3.010250326513738E-4</v>
      </c>
    </row>
    <row r="4602" spans="8:15" x14ac:dyDescent="0.35">
      <c r="H4602" s="4"/>
      <c r="I4602">
        <v>1.8811870800205702E-2</v>
      </c>
      <c r="J4602">
        <v>-1.1526585521765763E-2</v>
      </c>
      <c r="K4602">
        <v>-3.7590481385218048E-5</v>
      </c>
      <c r="L4602" s="5"/>
      <c r="M4602">
        <f t="shared" ref="M4602" si="4845">(I4595*J4596-I4596*J4595)/I4598</f>
        <v>1.8811870800205698E-2</v>
      </c>
      <c r="N4602">
        <f t="shared" ref="N4602" si="4846">(I4594*J4596-I4596*J4594)/I4598</f>
        <v>1.1526585521765761E-2</v>
      </c>
      <c r="O4602">
        <f t="shared" ref="O4602" si="4847">(I4594*J4595-I4595*J4594)/I4598</f>
        <v>-3.7590481385218048E-5</v>
      </c>
    </row>
    <row r="4603" spans="8:15" x14ac:dyDescent="0.35">
      <c r="H4603" s="4"/>
      <c r="L4603" s="5"/>
    </row>
    <row r="4604" spans="8:15" x14ac:dyDescent="0.35">
      <c r="H4604" s="4" t="s">
        <v>480</v>
      </c>
      <c r="I4604">
        <f t="shared" ref="I4604" si="4848">LN(ABS(2*I4590*I4591^3))-I4591*(I4592^2)+33.9206</f>
        <v>0</v>
      </c>
      <c r="L4604" s="5"/>
    </row>
    <row r="4605" spans="8:15" x14ac:dyDescent="0.35">
      <c r="H4605" s="4" t="s">
        <v>481</v>
      </c>
      <c r="I4605">
        <f t="shared" ref="I4605" si="4849">(I4590^2+I4591^2)/I4592+4*I4590*I4592-85/6</f>
        <v>0</v>
      </c>
      <c r="L4605" s="5"/>
    </row>
    <row r="4606" spans="8:15" x14ac:dyDescent="0.35">
      <c r="H4606" s="4" t="s">
        <v>482</v>
      </c>
      <c r="I4606">
        <f t="shared" ref="I4606" si="4850">I4590^2*I4591*I4592^3+4*I4590*I4592+3552</f>
        <v>0</v>
      </c>
      <c r="L4606" s="5"/>
    </row>
    <row r="4607" spans="8:15" x14ac:dyDescent="0.35">
      <c r="H4607" s="4"/>
      <c r="L4607" s="5"/>
    </row>
    <row r="4608" spans="8:15" x14ac:dyDescent="0.35">
      <c r="H4608" s="4"/>
      <c r="I4608">
        <f t="shared" ref="I4608:I4610" si="4851">I4590</f>
        <v>-6.0300955159643808</v>
      </c>
      <c r="J4608" t="s">
        <v>16</v>
      </c>
      <c r="K4608" cm="1">
        <f t="array" ref="K4608:K4610">MMULT(I4600:K4602,I4604:I4606)</f>
        <v>0</v>
      </c>
      <c r="L4608" s="5"/>
      <c r="M4608">
        <f t="shared" ref="M4608" si="4852">I4600*I4604+J4600*I4605+K4600*I4606</f>
        <v>0</v>
      </c>
    </row>
    <row r="4609" spans="8:13" x14ac:dyDescent="0.35">
      <c r="H4609" s="4"/>
      <c r="I4609">
        <f t="shared" si="4851"/>
        <v>7.8461575132286265</v>
      </c>
      <c r="J4609" t="s">
        <v>16</v>
      </c>
      <c r="K4609">
        <v>0</v>
      </c>
      <c r="L4609" s="5"/>
      <c r="M4609">
        <f t="shared" ref="M4609" si="4853">I4601*I4604+J4601*I4605+K4601* I4606</f>
        <v>0</v>
      </c>
    </row>
    <row r="4610" spans="8:13" x14ac:dyDescent="0.35">
      <c r="H4610" s="4"/>
      <c r="I4610">
        <f t="shared" si="4851"/>
        <v>-2.3298516839062571</v>
      </c>
      <c r="J4610" t="s">
        <v>16</v>
      </c>
      <c r="K4610">
        <v>0</v>
      </c>
      <c r="L4610" s="5"/>
      <c r="M4610">
        <f t="shared" ref="M4610" si="4854">I4602*I4604+J4602*I4605+K4602*I4606</f>
        <v>0</v>
      </c>
    </row>
    <row r="4611" spans="8:13" x14ac:dyDescent="0.35">
      <c r="H4611" s="4"/>
      <c r="L4611" s="5"/>
    </row>
    <row r="4612" spans="8:13" x14ac:dyDescent="0.35">
      <c r="H4612" s="4" t="s">
        <v>99</v>
      </c>
      <c r="I4612">
        <f t="shared" ref="I4612:I4614" si="4855">I4608-K4608</f>
        <v>-6.0300955159643808</v>
      </c>
      <c r="L4612" s="5"/>
    </row>
    <row r="4613" spans="8:13" x14ac:dyDescent="0.35">
      <c r="H4613" s="4" t="s">
        <v>100</v>
      </c>
      <c r="I4613">
        <f t="shared" si="4855"/>
        <v>7.8461575132286265</v>
      </c>
      <c r="L4613" s="5"/>
    </row>
    <row r="4614" spans="8:13" x14ac:dyDescent="0.35">
      <c r="H4614" s="4" t="s">
        <v>101</v>
      </c>
      <c r="I4614">
        <f t="shared" si="4855"/>
        <v>-2.3298516839062571</v>
      </c>
      <c r="L4614" s="5"/>
    </row>
    <row r="4615" spans="8:13" x14ac:dyDescent="0.35">
      <c r="H4615" s="4"/>
      <c r="L4615" s="5"/>
    </row>
    <row r="4616" spans="8:13" x14ac:dyDescent="0.35">
      <c r="H4616" s="4" t="s">
        <v>22</v>
      </c>
      <c r="I4616">
        <f t="shared" ref="I4616:I4618" si="4856">ABS(I4612-I4590)</f>
        <v>0</v>
      </c>
      <c r="L4616" s="5"/>
    </row>
    <row r="4617" spans="8:13" x14ac:dyDescent="0.35">
      <c r="H4617" s="4" t="s">
        <v>24</v>
      </c>
      <c r="I4617">
        <f t="shared" si="4856"/>
        <v>0</v>
      </c>
      <c r="L4617" s="5"/>
    </row>
    <row r="4618" spans="8:13" x14ac:dyDescent="0.35">
      <c r="H4618" s="7" t="s">
        <v>103</v>
      </c>
      <c r="I4618">
        <f t="shared" si="4856"/>
        <v>0</v>
      </c>
      <c r="J4618" s="8" t="s">
        <v>25</v>
      </c>
      <c r="K4618" s="8"/>
      <c r="L4618" s="9">
        <f t="shared" ref="L4618" si="4857">MAX(I4616:I4618)</f>
        <v>0</v>
      </c>
      <c r="M4618" t="str">
        <f t="shared" ref="M4618" si="4858">IF(L4618&gt;$G$6, "Continúa iterando","Listo. Aquí está la solución")</f>
        <v>Listo. Aquí está la solución</v>
      </c>
    </row>
    <row r="4620" spans="8:13" x14ac:dyDescent="0.35">
      <c r="H4620" s="1"/>
      <c r="I4620" s="2" t="s">
        <v>0</v>
      </c>
      <c r="J4620" s="2">
        <f t="shared" ref="J4620" si="4859">J4589+1</f>
        <v>150</v>
      </c>
      <c r="K4620" s="2"/>
      <c r="L4620" s="3"/>
    </row>
    <row r="4621" spans="8:13" x14ac:dyDescent="0.35">
      <c r="H4621" s="4" t="s">
        <v>1</v>
      </c>
      <c r="I4621">
        <f t="shared" ref="I4621:I4623" si="4860">I4612</f>
        <v>-6.0300955159643808</v>
      </c>
      <c r="L4621" s="5"/>
    </row>
    <row r="4622" spans="8:13" x14ac:dyDescent="0.35">
      <c r="H4622" s="4" t="s">
        <v>93</v>
      </c>
      <c r="I4622">
        <f t="shared" si="4860"/>
        <v>7.8461575132286265</v>
      </c>
      <c r="L4622" s="5"/>
    </row>
    <row r="4623" spans="8:13" x14ac:dyDescent="0.35">
      <c r="H4623" s="4" t="s">
        <v>2</v>
      </c>
      <c r="I4623">
        <f t="shared" si="4860"/>
        <v>-2.3298516839062571</v>
      </c>
      <c r="L4623" s="5"/>
    </row>
    <row r="4624" spans="8:13" x14ac:dyDescent="0.35">
      <c r="H4624" s="4"/>
      <c r="L4624" s="5"/>
    </row>
    <row r="4625" spans="8:15" x14ac:dyDescent="0.35">
      <c r="H4625" s="4"/>
      <c r="I4625">
        <f t="shared" ref="I4625" si="4861">1/I4621</f>
        <v>-0.16583485242523097</v>
      </c>
      <c r="J4625">
        <f t="shared" ref="J4625" si="4862">3/I4622-I4623^2</f>
        <v>-5.0458561065254317</v>
      </c>
      <c r="K4625">
        <f t="shared" ref="K4625" si="4863">-2*I4622*I4623</f>
        <v>36.56076658877889</v>
      </c>
      <c r="L4625" s="5"/>
    </row>
    <row r="4626" spans="8:15" x14ac:dyDescent="0.35">
      <c r="H4626" s="4" t="s">
        <v>26</v>
      </c>
      <c r="I4626">
        <f t="shared" ref="I4626" si="4864">(2*I4621/I4623)+4*I4623</f>
        <v>-4.1430295802738764</v>
      </c>
      <c r="J4626">
        <f t="shared" ref="J4626" si="4865">(2*I4622/I4623)</f>
        <v>-6.7353278901201685</v>
      </c>
      <c r="K4626">
        <f t="shared" ref="K4626" si="4866">-(I4622^2+I4621^2)/I4623^2+4*I4621</f>
        <v>-42.160262624325497</v>
      </c>
      <c r="L4626" s="5"/>
    </row>
    <row r="4627" spans="8:15" x14ac:dyDescent="0.35">
      <c r="H4627" s="4"/>
      <c r="I4627">
        <f t="shared" ref="I4627" si="4867">2*I4621*I4622*I4623^3+4*I4623</f>
        <v>1187.4101983644657</v>
      </c>
      <c r="J4627">
        <f t="shared" ref="J4627" si="4868">I4621^2*I4623^3</f>
        <v>-459.86801905066505</v>
      </c>
      <c r="K4627">
        <f t="shared" ref="K4627" si="4869">3*I4621^2*I4622*I4623^2+4*I4621</f>
        <v>4621.9224596655295</v>
      </c>
      <c r="L4627" s="5"/>
    </row>
    <row r="4628" spans="8:15" x14ac:dyDescent="0.35">
      <c r="H4628" s="4"/>
      <c r="L4628" s="5"/>
    </row>
    <row r="4629" spans="8:15" x14ac:dyDescent="0.35">
      <c r="H4629" s="4" t="s">
        <v>6</v>
      </c>
      <c r="I4629">
        <f t="shared" ref="I4629" si="4870">(I4625*J4626*K4627+I4626*J4627*K4625+J4625*K4626*I4627)-(I4627*J4626*K4625+J4627*K4626*I4625+K4627*I4626*J4625)</f>
        <v>526414.62070310838</v>
      </c>
      <c r="J4629" t="str">
        <f t="shared" ref="J4629" si="4871">IF(I4629&lt;&gt;0,"Continuar", "Agregar otros valores")</f>
        <v>Continuar</v>
      </c>
      <c r="L4629" s="5"/>
    </row>
    <row r="4630" spans="8:15" x14ac:dyDescent="0.35">
      <c r="H4630" s="4"/>
      <c r="L4630" s="5"/>
    </row>
    <row r="4631" spans="8:15" x14ac:dyDescent="0.35">
      <c r="H4631" s="4"/>
      <c r="I4631" cm="1">
        <f t="array" ref="I4631:K4633">MINVERSE(I4625:K4627)</f>
        <v>-9.5966786858593264E-2</v>
      </c>
      <c r="J4631">
        <v>1.2363692239668139E-2</v>
      </c>
      <c r="K4631">
        <v>8.7190467637886151E-4</v>
      </c>
      <c r="L4631" s="5"/>
      <c r="M4631">
        <f t="shared" ref="M4631" si="4872">(J4626*K4627-J4627*K4626)/I4629</f>
        <v>-9.596678685859325E-2</v>
      </c>
      <c r="N4631">
        <f t="shared" ref="N4631" si="4873">(J4625*K4627-J4627*K4625)/I4629</f>
        <v>-1.2363692239668137E-2</v>
      </c>
      <c r="O4631">
        <f t="shared" ref="O4631" si="4874">(J4625*K4626-J4626*K4625)/I4629</f>
        <v>8.7190467637886151E-4</v>
      </c>
    </row>
    <row r="4632" spans="8:15" x14ac:dyDescent="0.35">
      <c r="H4632" s="4" t="s">
        <v>9</v>
      </c>
      <c r="I4632">
        <v>-5.87232252334349E-2</v>
      </c>
      <c r="J4632">
        <v>-8.3924536285770956E-2</v>
      </c>
      <c r="K4632">
        <v>-3.0102503265137386E-4</v>
      </c>
      <c r="L4632" s="5"/>
      <c r="M4632">
        <f t="shared" ref="M4632" si="4875">(I4626*K4627-K4626*I4627)/I4629</f>
        <v>5.8723225233434879E-2</v>
      </c>
      <c r="N4632">
        <f t="shared" ref="N4632" si="4876">(I4625*K4627-I4627*K4625)/I4629</f>
        <v>-8.3924536285770943E-2</v>
      </c>
      <c r="O4632">
        <f t="shared" ref="O4632" si="4877">(I4625*K4626-I4626*K4625)/I4629</f>
        <v>3.010250326513738E-4</v>
      </c>
    </row>
    <row r="4633" spans="8:15" x14ac:dyDescent="0.35">
      <c r="H4633" s="4"/>
      <c r="I4633">
        <v>1.8811870800205702E-2</v>
      </c>
      <c r="J4633">
        <v>-1.1526585521765763E-2</v>
      </c>
      <c r="K4633">
        <v>-3.7590481385218048E-5</v>
      </c>
      <c r="L4633" s="5"/>
      <c r="M4633">
        <f t="shared" ref="M4633" si="4878">(I4626*J4627-I4627*J4626)/I4629</f>
        <v>1.8811870800205698E-2</v>
      </c>
      <c r="N4633">
        <f t="shared" ref="N4633" si="4879">(I4625*J4627-I4627*J4625)/I4629</f>
        <v>1.1526585521765761E-2</v>
      </c>
      <c r="O4633">
        <f t="shared" ref="O4633" si="4880">(I4625*J4626-I4626*J4625)/I4629</f>
        <v>-3.7590481385218048E-5</v>
      </c>
    </row>
    <row r="4634" spans="8:15" x14ac:dyDescent="0.35">
      <c r="H4634" s="4"/>
      <c r="L4634" s="5"/>
    </row>
    <row r="4635" spans="8:15" x14ac:dyDescent="0.35">
      <c r="H4635" s="4" t="s">
        <v>483</v>
      </c>
      <c r="I4635">
        <f t="shared" ref="I4635" si="4881">LN(ABS(2*I4621*I4622^3))-I4622*(I4623^2)+33.9206</f>
        <v>0</v>
      </c>
      <c r="L4635" s="5"/>
    </row>
    <row r="4636" spans="8:15" x14ac:dyDescent="0.35">
      <c r="H4636" s="4" t="s">
        <v>484</v>
      </c>
      <c r="I4636">
        <f t="shared" ref="I4636" si="4882">(I4621^2+I4622^2)/I4623+4*I4621*I4623-85/6</f>
        <v>0</v>
      </c>
      <c r="L4636" s="5"/>
    </row>
    <row r="4637" spans="8:15" x14ac:dyDescent="0.35">
      <c r="H4637" s="4" t="s">
        <v>485</v>
      </c>
      <c r="I4637">
        <f t="shared" ref="I4637" si="4883">I4621^2*I4622*I4623^3+4*I4621*I4623+3552</f>
        <v>0</v>
      </c>
      <c r="L4637" s="5"/>
    </row>
    <row r="4638" spans="8:15" x14ac:dyDescent="0.35">
      <c r="H4638" s="4"/>
      <c r="L4638" s="5"/>
    </row>
    <row r="4639" spans="8:15" x14ac:dyDescent="0.35">
      <c r="H4639" s="4"/>
      <c r="I4639">
        <f t="shared" ref="I4639:I4641" si="4884">I4621</f>
        <v>-6.0300955159643808</v>
      </c>
      <c r="J4639" t="s">
        <v>16</v>
      </c>
      <c r="K4639" cm="1">
        <f t="array" ref="K4639:K4641">MMULT(I4631:K4633,I4635:I4637)</f>
        <v>0</v>
      </c>
      <c r="L4639" s="5"/>
      <c r="M4639">
        <f t="shared" ref="M4639" si="4885">I4631*I4635+J4631*I4636+K4631*I4637</f>
        <v>0</v>
      </c>
    </row>
    <row r="4640" spans="8:15" x14ac:dyDescent="0.35">
      <c r="H4640" s="4"/>
      <c r="I4640">
        <f t="shared" si="4884"/>
        <v>7.8461575132286265</v>
      </c>
      <c r="J4640" t="s">
        <v>16</v>
      </c>
      <c r="K4640">
        <v>0</v>
      </c>
      <c r="L4640" s="5"/>
      <c r="M4640">
        <f t="shared" ref="M4640" si="4886">I4632*I4635+J4632*I4636+K4632* I4637</f>
        <v>0</v>
      </c>
    </row>
    <row r="4641" spans="8:13" x14ac:dyDescent="0.35">
      <c r="H4641" s="4"/>
      <c r="I4641">
        <f t="shared" si="4884"/>
        <v>-2.3298516839062571</v>
      </c>
      <c r="J4641" t="s">
        <v>16</v>
      </c>
      <c r="K4641">
        <v>0</v>
      </c>
      <c r="L4641" s="5"/>
      <c r="M4641">
        <f t="shared" ref="M4641" si="4887">I4633*I4635+J4633*I4636+K4633*I4637</f>
        <v>0</v>
      </c>
    </row>
    <row r="4642" spans="8:13" x14ac:dyDescent="0.35">
      <c r="H4642" s="4"/>
      <c r="L4642" s="5"/>
    </row>
    <row r="4643" spans="8:13" x14ac:dyDescent="0.35">
      <c r="H4643" s="4" t="s">
        <v>99</v>
      </c>
      <c r="I4643">
        <f t="shared" ref="I4643:I4645" si="4888">I4639-K4639</f>
        <v>-6.0300955159643808</v>
      </c>
      <c r="L4643" s="5"/>
    </row>
    <row r="4644" spans="8:13" x14ac:dyDescent="0.35">
      <c r="H4644" s="4" t="s">
        <v>100</v>
      </c>
      <c r="I4644">
        <f t="shared" si="4888"/>
        <v>7.8461575132286265</v>
      </c>
      <c r="L4644" s="5"/>
    </row>
    <row r="4645" spans="8:13" x14ac:dyDescent="0.35">
      <c r="H4645" s="4" t="s">
        <v>101</v>
      </c>
      <c r="I4645">
        <f t="shared" si="4888"/>
        <v>-2.3298516839062571</v>
      </c>
      <c r="L4645" s="5"/>
    </row>
    <row r="4646" spans="8:13" x14ac:dyDescent="0.35">
      <c r="H4646" s="4"/>
      <c r="L4646" s="5"/>
    </row>
    <row r="4647" spans="8:13" x14ac:dyDescent="0.35">
      <c r="H4647" s="4" t="s">
        <v>22</v>
      </c>
      <c r="I4647">
        <f t="shared" ref="I4647:I4649" si="4889">ABS(I4643-I4621)</f>
        <v>0</v>
      </c>
      <c r="L4647" s="5"/>
    </row>
    <row r="4648" spans="8:13" x14ac:dyDescent="0.35">
      <c r="H4648" s="4" t="s">
        <v>24</v>
      </c>
      <c r="I4648">
        <f t="shared" si="4889"/>
        <v>0</v>
      </c>
      <c r="L4648" s="5"/>
    </row>
    <row r="4649" spans="8:13" x14ac:dyDescent="0.35">
      <c r="H4649" s="7" t="s">
        <v>103</v>
      </c>
      <c r="I4649">
        <f t="shared" si="4889"/>
        <v>0</v>
      </c>
      <c r="J4649" s="8" t="s">
        <v>25</v>
      </c>
      <c r="K4649" s="8"/>
      <c r="L4649" s="9">
        <f t="shared" ref="L4649" si="4890">MAX(I4647:I4649)</f>
        <v>0</v>
      </c>
      <c r="M4649" t="str">
        <f t="shared" ref="M4649" si="4891">IF(L4649&gt;$G$6, "Continúa iterando","Listo. Aquí está la solución")</f>
        <v>Listo. Aquí está la solución</v>
      </c>
    </row>
    <row r="4651" spans="8:13" x14ac:dyDescent="0.35">
      <c r="H4651" s="1"/>
      <c r="I4651" s="2" t="s">
        <v>0</v>
      </c>
      <c r="J4651" s="2">
        <f t="shared" ref="J4651" si="4892">J4620+1</f>
        <v>151</v>
      </c>
      <c r="K4651" s="2"/>
      <c r="L4651" s="3"/>
    </row>
    <row r="4652" spans="8:13" x14ac:dyDescent="0.35">
      <c r="H4652" s="4" t="s">
        <v>1</v>
      </c>
      <c r="I4652">
        <f t="shared" ref="I4652:I4654" si="4893">I4643</f>
        <v>-6.0300955159643808</v>
      </c>
      <c r="L4652" s="5"/>
    </row>
    <row r="4653" spans="8:13" x14ac:dyDescent="0.35">
      <c r="H4653" s="4" t="s">
        <v>93</v>
      </c>
      <c r="I4653">
        <f t="shared" si="4893"/>
        <v>7.8461575132286265</v>
      </c>
      <c r="L4653" s="5"/>
    </row>
    <row r="4654" spans="8:13" x14ac:dyDescent="0.35">
      <c r="H4654" s="4" t="s">
        <v>2</v>
      </c>
      <c r="I4654">
        <f t="shared" si="4893"/>
        <v>-2.3298516839062571</v>
      </c>
      <c r="L4654" s="5"/>
    </row>
    <row r="4655" spans="8:13" x14ac:dyDescent="0.35">
      <c r="H4655" s="4"/>
      <c r="L4655" s="5"/>
    </row>
    <row r="4656" spans="8:13" x14ac:dyDescent="0.35">
      <c r="H4656" s="4"/>
      <c r="I4656">
        <f t="shared" ref="I4656" si="4894">1/I4652</f>
        <v>-0.16583485242523097</v>
      </c>
      <c r="J4656">
        <f t="shared" ref="J4656" si="4895">3/I4653-I4654^2</f>
        <v>-5.0458561065254317</v>
      </c>
      <c r="K4656">
        <f t="shared" ref="K4656" si="4896">-2*I4653*I4654</f>
        <v>36.56076658877889</v>
      </c>
      <c r="L4656" s="5"/>
    </row>
    <row r="4657" spans="8:15" x14ac:dyDescent="0.35">
      <c r="H4657" s="4" t="s">
        <v>26</v>
      </c>
      <c r="I4657">
        <f t="shared" ref="I4657" si="4897">(2*I4652/I4654)+4*I4654</f>
        <v>-4.1430295802738764</v>
      </c>
      <c r="J4657">
        <f t="shared" ref="J4657" si="4898">(2*I4653/I4654)</f>
        <v>-6.7353278901201685</v>
      </c>
      <c r="K4657">
        <f t="shared" ref="K4657" si="4899">-(I4653^2+I4652^2)/I4654^2+4*I4652</f>
        <v>-42.160262624325497</v>
      </c>
      <c r="L4657" s="5"/>
    </row>
    <row r="4658" spans="8:15" x14ac:dyDescent="0.35">
      <c r="H4658" s="4"/>
      <c r="I4658">
        <f t="shared" ref="I4658" si="4900">2*I4652*I4653*I4654^3+4*I4654</f>
        <v>1187.4101983644657</v>
      </c>
      <c r="J4658">
        <f t="shared" ref="J4658" si="4901">I4652^2*I4654^3</f>
        <v>-459.86801905066505</v>
      </c>
      <c r="K4658">
        <f t="shared" ref="K4658" si="4902">3*I4652^2*I4653*I4654^2+4*I4652</f>
        <v>4621.9224596655295</v>
      </c>
      <c r="L4658" s="5"/>
    </row>
    <row r="4659" spans="8:15" x14ac:dyDescent="0.35">
      <c r="H4659" s="4"/>
      <c r="L4659" s="5"/>
    </row>
    <row r="4660" spans="8:15" x14ac:dyDescent="0.35">
      <c r="H4660" s="4" t="s">
        <v>6</v>
      </c>
      <c r="I4660">
        <f t="shared" ref="I4660" si="4903">(I4656*J4657*K4658+I4657*J4658*K4656+J4656*K4657*I4658)-(I4658*J4657*K4656+J4658*K4657*I4656+K4658*I4657*J4656)</f>
        <v>526414.62070310838</v>
      </c>
      <c r="J4660" t="str">
        <f t="shared" ref="J4660" si="4904">IF(I4660&lt;&gt;0,"Continuar", "Agregar otros valores")</f>
        <v>Continuar</v>
      </c>
      <c r="L4660" s="5"/>
    </row>
    <row r="4661" spans="8:15" x14ac:dyDescent="0.35">
      <c r="H4661" s="4"/>
      <c r="L4661" s="5"/>
    </row>
    <row r="4662" spans="8:15" x14ac:dyDescent="0.35">
      <c r="H4662" s="4"/>
      <c r="I4662" cm="1">
        <f t="array" ref="I4662:K4664">MINVERSE(I4656:K4658)</f>
        <v>-9.5966786858593264E-2</v>
      </c>
      <c r="J4662">
        <v>1.2363692239668139E-2</v>
      </c>
      <c r="K4662">
        <v>8.7190467637886151E-4</v>
      </c>
      <c r="L4662" s="5"/>
      <c r="M4662">
        <f t="shared" ref="M4662" si="4905">(J4657*K4658-J4658*K4657)/I4660</f>
        <v>-9.596678685859325E-2</v>
      </c>
      <c r="N4662">
        <f t="shared" ref="N4662" si="4906">(J4656*K4658-J4658*K4656)/I4660</f>
        <v>-1.2363692239668137E-2</v>
      </c>
      <c r="O4662">
        <f t="shared" ref="O4662" si="4907">(J4656*K4657-J4657*K4656)/I4660</f>
        <v>8.7190467637886151E-4</v>
      </c>
    </row>
    <row r="4663" spans="8:15" x14ac:dyDescent="0.35">
      <c r="H4663" s="4" t="s">
        <v>9</v>
      </c>
      <c r="I4663">
        <v>-5.87232252334349E-2</v>
      </c>
      <c r="J4663">
        <v>-8.3924536285770956E-2</v>
      </c>
      <c r="K4663">
        <v>-3.0102503265137386E-4</v>
      </c>
      <c r="L4663" s="5"/>
      <c r="M4663">
        <f t="shared" ref="M4663" si="4908">(I4657*K4658-K4657*I4658)/I4660</f>
        <v>5.8723225233434879E-2</v>
      </c>
      <c r="N4663">
        <f t="shared" ref="N4663" si="4909">(I4656*K4658-I4658*K4656)/I4660</f>
        <v>-8.3924536285770943E-2</v>
      </c>
      <c r="O4663">
        <f t="shared" ref="O4663" si="4910">(I4656*K4657-I4657*K4656)/I4660</f>
        <v>3.010250326513738E-4</v>
      </c>
    </row>
    <row r="4664" spans="8:15" x14ac:dyDescent="0.35">
      <c r="H4664" s="4"/>
      <c r="I4664">
        <v>1.8811870800205702E-2</v>
      </c>
      <c r="J4664">
        <v>-1.1526585521765763E-2</v>
      </c>
      <c r="K4664">
        <v>-3.7590481385218048E-5</v>
      </c>
      <c r="L4664" s="5"/>
      <c r="M4664">
        <f t="shared" ref="M4664" si="4911">(I4657*J4658-I4658*J4657)/I4660</f>
        <v>1.8811870800205698E-2</v>
      </c>
      <c r="N4664">
        <f t="shared" ref="N4664" si="4912">(I4656*J4658-I4658*J4656)/I4660</f>
        <v>1.1526585521765761E-2</v>
      </c>
      <c r="O4664">
        <f t="shared" ref="O4664" si="4913">(I4656*J4657-I4657*J4656)/I4660</f>
        <v>-3.7590481385218048E-5</v>
      </c>
    </row>
    <row r="4665" spans="8:15" x14ac:dyDescent="0.35">
      <c r="H4665" s="4"/>
      <c r="L4665" s="5"/>
    </row>
    <row r="4666" spans="8:15" x14ac:dyDescent="0.35">
      <c r="H4666" s="4" t="s">
        <v>486</v>
      </c>
      <c r="I4666">
        <f t="shared" ref="I4666" si="4914">LN(ABS(2*I4652*I4653^3))-I4653*(I4654^2)+33.9206</f>
        <v>0</v>
      </c>
      <c r="L4666" s="5"/>
    </row>
    <row r="4667" spans="8:15" x14ac:dyDescent="0.35">
      <c r="H4667" s="4" t="s">
        <v>487</v>
      </c>
      <c r="I4667">
        <f t="shared" ref="I4667" si="4915">(I4652^2+I4653^2)/I4654+4*I4652*I4654-85/6</f>
        <v>0</v>
      </c>
      <c r="L4667" s="5"/>
    </row>
    <row r="4668" spans="8:15" x14ac:dyDescent="0.35">
      <c r="H4668" s="4" t="s">
        <v>488</v>
      </c>
      <c r="I4668">
        <f t="shared" ref="I4668" si="4916">I4652^2*I4653*I4654^3+4*I4652*I4654+3552</f>
        <v>0</v>
      </c>
      <c r="L4668" s="5"/>
    </row>
    <row r="4669" spans="8:15" x14ac:dyDescent="0.35">
      <c r="H4669" s="4"/>
      <c r="L4669" s="5"/>
    </row>
    <row r="4670" spans="8:15" x14ac:dyDescent="0.35">
      <c r="H4670" s="4"/>
      <c r="I4670">
        <f t="shared" ref="I4670:I4672" si="4917">I4652</f>
        <v>-6.0300955159643808</v>
      </c>
      <c r="J4670" t="s">
        <v>16</v>
      </c>
      <c r="K4670" cm="1">
        <f t="array" ref="K4670:K4672">MMULT(I4662:K4664,I4666:I4668)</f>
        <v>0</v>
      </c>
      <c r="L4670" s="5"/>
      <c r="M4670">
        <f t="shared" ref="M4670" si="4918">I4662*I4666+J4662*I4667+K4662*I4668</f>
        <v>0</v>
      </c>
    </row>
    <row r="4671" spans="8:15" x14ac:dyDescent="0.35">
      <c r="H4671" s="4"/>
      <c r="I4671">
        <f t="shared" si="4917"/>
        <v>7.8461575132286265</v>
      </c>
      <c r="J4671" t="s">
        <v>16</v>
      </c>
      <c r="K4671">
        <v>0</v>
      </c>
      <c r="L4671" s="5"/>
      <c r="M4671">
        <f t="shared" ref="M4671" si="4919">I4663*I4666+J4663*I4667+K4663* I4668</f>
        <v>0</v>
      </c>
    </row>
    <row r="4672" spans="8:15" x14ac:dyDescent="0.35">
      <c r="H4672" s="4"/>
      <c r="I4672">
        <f t="shared" si="4917"/>
        <v>-2.3298516839062571</v>
      </c>
      <c r="J4672" t="s">
        <v>16</v>
      </c>
      <c r="K4672">
        <v>0</v>
      </c>
      <c r="L4672" s="5"/>
      <c r="M4672">
        <f t="shared" ref="M4672" si="4920">I4664*I4666+J4664*I4667+K4664*I4668</f>
        <v>0</v>
      </c>
    </row>
    <row r="4673" spans="8:13" x14ac:dyDescent="0.35">
      <c r="H4673" s="4"/>
      <c r="L4673" s="5"/>
    </row>
    <row r="4674" spans="8:13" x14ac:dyDescent="0.35">
      <c r="H4674" s="4" t="s">
        <v>99</v>
      </c>
      <c r="I4674">
        <f t="shared" ref="I4674:I4676" si="4921">I4670-K4670</f>
        <v>-6.0300955159643808</v>
      </c>
      <c r="L4674" s="5"/>
    </row>
    <row r="4675" spans="8:13" x14ac:dyDescent="0.35">
      <c r="H4675" s="4" t="s">
        <v>100</v>
      </c>
      <c r="I4675">
        <f t="shared" si="4921"/>
        <v>7.8461575132286265</v>
      </c>
      <c r="L4675" s="5"/>
    </row>
    <row r="4676" spans="8:13" x14ac:dyDescent="0.35">
      <c r="H4676" s="4" t="s">
        <v>101</v>
      </c>
      <c r="I4676">
        <f t="shared" si="4921"/>
        <v>-2.3298516839062571</v>
      </c>
      <c r="L4676" s="5"/>
    </row>
    <row r="4677" spans="8:13" x14ac:dyDescent="0.35">
      <c r="H4677" s="4"/>
      <c r="L4677" s="5"/>
    </row>
    <row r="4678" spans="8:13" x14ac:dyDescent="0.35">
      <c r="H4678" s="4" t="s">
        <v>22</v>
      </c>
      <c r="I4678">
        <f t="shared" ref="I4678:I4680" si="4922">ABS(I4674-I4652)</f>
        <v>0</v>
      </c>
      <c r="L4678" s="5"/>
    </row>
    <row r="4679" spans="8:13" x14ac:dyDescent="0.35">
      <c r="H4679" s="4" t="s">
        <v>24</v>
      </c>
      <c r="I4679">
        <f t="shared" si="4922"/>
        <v>0</v>
      </c>
      <c r="L4679" s="5"/>
    </row>
    <row r="4680" spans="8:13" x14ac:dyDescent="0.35">
      <c r="H4680" s="7" t="s">
        <v>103</v>
      </c>
      <c r="I4680">
        <f t="shared" si="4922"/>
        <v>0</v>
      </c>
      <c r="J4680" s="8" t="s">
        <v>25</v>
      </c>
      <c r="K4680" s="8"/>
      <c r="L4680" s="9">
        <f t="shared" ref="L4680" si="4923">MAX(I4678:I4680)</f>
        <v>0</v>
      </c>
      <c r="M4680" t="str">
        <f t="shared" ref="M4680" si="4924">IF(L4680&gt;$G$6, "Continúa iterando","Listo. Aquí está la solución")</f>
        <v>Listo. Aquí está la solución</v>
      </c>
    </row>
    <row r="4682" spans="8:13" x14ac:dyDescent="0.35">
      <c r="H4682" s="1"/>
      <c r="I4682" s="2" t="s">
        <v>0</v>
      </c>
      <c r="J4682" s="2">
        <f t="shared" ref="J4682" si="4925">J4651+1</f>
        <v>152</v>
      </c>
      <c r="K4682" s="2"/>
      <c r="L4682" s="3"/>
    </row>
    <row r="4683" spans="8:13" x14ac:dyDescent="0.35">
      <c r="H4683" s="4" t="s">
        <v>1</v>
      </c>
      <c r="I4683">
        <f t="shared" ref="I4683:I4685" si="4926">I4674</f>
        <v>-6.0300955159643808</v>
      </c>
      <c r="L4683" s="5"/>
    </row>
    <row r="4684" spans="8:13" x14ac:dyDescent="0.35">
      <c r="H4684" s="4" t="s">
        <v>93</v>
      </c>
      <c r="I4684">
        <f t="shared" si="4926"/>
        <v>7.8461575132286265</v>
      </c>
      <c r="L4684" s="5"/>
    </row>
    <row r="4685" spans="8:13" x14ac:dyDescent="0.35">
      <c r="H4685" s="4" t="s">
        <v>2</v>
      </c>
      <c r="I4685">
        <f t="shared" si="4926"/>
        <v>-2.3298516839062571</v>
      </c>
      <c r="L4685" s="5"/>
    </row>
    <row r="4686" spans="8:13" x14ac:dyDescent="0.35">
      <c r="H4686" s="4"/>
      <c r="L4686" s="5"/>
    </row>
    <row r="4687" spans="8:13" x14ac:dyDescent="0.35">
      <c r="H4687" s="4"/>
      <c r="I4687">
        <f t="shared" ref="I4687" si="4927">1/I4683</f>
        <v>-0.16583485242523097</v>
      </c>
      <c r="J4687">
        <f t="shared" ref="J4687" si="4928">3/I4684-I4685^2</f>
        <v>-5.0458561065254317</v>
      </c>
      <c r="K4687">
        <f t="shared" ref="K4687" si="4929">-2*I4684*I4685</f>
        <v>36.56076658877889</v>
      </c>
      <c r="L4687" s="5"/>
    </row>
    <row r="4688" spans="8:13" x14ac:dyDescent="0.35">
      <c r="H4688" s="4" t="s">
        <v>26</v>
      </c>
      <c r="I4688">
        <f t="shared" ref="I4688" si="4930">(2*I4683/I4685)+4*I4685</f>
        <v>-4.1430295802738764</v>
      </c>
      <c r="J4688">
        <f t="shared" ref="J4688" si="4931">(2*I4684/I4685)</f>
        <v>-6.7353278901201685</v>
      </c>
      <c r="K4688">
        <f t="shared" ref="K4688" si="4932">-(I4684^2+I4683^2)/I4685^2+4*I4683</f>
        <v>-42.160262624325497</v>
      </c>
      <c r="L4688" s="5"/>
    </row>
    <row r="4689" spans="8:15" x14ac:dyDescent="0.35">
      <c r="H4689" s="4"/>
      <c r="I4689">
        <f t="shared" ref="I4689" si="4933">2*I4683*I4684*I4685^3+4*I4685</f>
        <v>1187.4101983644657</v>
      </c>
      <c r="J4689">
        <f t="shared" ref="J4689" si="4934">I4683^2*I4685^3</f>
        <v>-459.86801905066505</v>
      </c>
      <c r="K4689">
        <f t="shared" ref="K4689" si="4935">3*I4683^2*I4684*I4685^2+4*I4683</f>
        <v>4621.9224596655295</v>
      </c>
      <c r="L4689" s="5"/>
    </row>
    <row r="4690" spans="8:15" x14ac:dyDescent="0.35">
      <c r="H4690" s="4"/>
      <c r="L4690" s="5"/>
    </row>
    <row r="4691" spans="8:15" x14ac:dyDescent="0.35">
      <c r="H4691" s="4" t="s">
        <v>6</v>
      </c>
      <c r="I4691">
        <f t="shared" ref="I4691" si="4936">(I4687*J4688*K4689+I4688*J4689*K4687+J4687*K4688*I4689)-(I4689*J4688*K4687+J4689*K4688*I4687+K4689*I4688*J4687)</f>
        <v>526414.62070310838</v>
      </c>
      <c r="J4691" t="str">
        <f t="shared" ref="J4691" si="4937">IF(I4691&lt;&gt;0,"Continuar", "Agregar otros valores")</f>
        <v>Continuar</v>
      </c>
      <c r="L4691" s="5"/>
    </row>
    <row r="4692" spans="8:15" x14ac:dyDescent="0.35">
      <c r="H4692" s="4"/>
      <c r="L4692" s="5"/>
    </row>
    <row r="4693" spans="8:15" x14ac:dyDescent="0.35">
      <c r="H4693" s="4"/>
      <c r="I4693" cm="1">
        <f t="array" ref="I4693:K4695">MINVERSE(I4687:K4689)</f>
        <v>-9.5966786858593264E-2</v>
      </c>
      <c r="J4693">
        <v>1.2363692239668139E-2</v>
      </c>
      <c r="K4693">
        <v>8.7190467637886151E-4</v>
      </c>
      <c r="L4693" s="5"/>
      <c r="M4693">
        <f t="shared" ref="M4693" si="4938">(J4688*K4689-J4689*K4688)/I4691</f>
        <v>-9.596678685859325E-2</v>
      </c>
      <c r="N4693">
        <f t="shared" ref="N4693" si="4939">(J4687*K4689-J4689*K4687)/I4691</f>
        <v>-1.2363692239668137E-2</v>
      </c>
      <c r="O4693">
        <f t="shared" ref="O4693" si="4940">(J4687*K4688-J4688*K4687)/I4691</f>
        <v>8.7190467637886151E-4</v>
      </c>
    </row>
    <row r="4694" spans="8:15" x14ac:dyDescent="0.35">
      <c r="H4694" s="4" t="s">
        <v>9</v>
      </c>
      <c r="I4694">
        <v>-5.87232252334349E-2</v>
      </c>
      <c r="J4694">
        <v>-8.3924536285770956E-2</v>
      </c>
      <c r="K4694">
        <v>-3.0102503265137386E-4</v>
      </c>
      <c r="L4694" s="5"/>
      <c r="M4694">
        <f t="shared" ref="M4694" si="4941">(I4688*K4689-K4688*I4689)/I4691</f>
        <v>5.8723225233434879E-2</v>
      </c>
      <c r="N4694">
        <f t="shared" ref="N4694" si="4942">(I4687*K4689-I4689*K4687)/I4691</f>
        <v>-8.3924536285770943E-2</v>
      </c>
      <c r="O4694">
        <f t="shared" ref="O4694" si="4943">(I4687*K4688-I4688*K4687)/I4691</f>
        <v>3.010250326513738E-4</v>
      </c>
    </row>
    <row r="4695" spans="8:15" x14ac:dyDescent="0.35">
      <c r="H4695" s="4"/>
      <c r="I4695">
        <v>1.8811870800205702E-2</v>
      </c>
      <c r="J4695">
        <v>-1.1526585521765763E-2</v>
      </c>
      <c r="K4695">
        <v>-3.7590481385218048E-5</v>
      </c>
      <c r="L4695" s="5"/>
      <c r="M4695">
        <f t="shared" ref="M4695" si="4944">(I4688*J4689-I4689*J4688)/I4691</f>
        <v>1.8811870800205698E-2</v>
      </c>
      <c r="N4695">
        <f t="shared" ref="N4695" si="4945">(I4687*J4689-I4689*J4687)/I4691</f>
        <v>1.1526585521765761E-2</v>
      </c>
      <c r="O4695">
        <f t="shared" ref="O4695" si="4946">(I4687*J4688-I4688*J4687)/I4691</f>
        <v>-3.7590481385218048E-5</v>
      </c>
    </row>
    <row r="4696" spans="8:15" x14ac:dyDescent="0.35">
      <c r="H4696" s="4"/>
      <c r="L4696" s="5"/>
    </row>
    <row r="4697" spans="8:15" x14ac:dyDescent="0.35">
      <c r="H4697" s="4" t="s">
        <v>489</v>
      </c>
      <c r="I4697">
        <f t="shared" ref="I4697" si="4947">LN(ABS(2*I4683*I4684^3))-I4684*(I4685^2)+33.9206</f>
        <v>0</v>
      </c>
      <c r="L4697" s="5"/>
    </row>
    <row r="4698" spans="8:15" x14ac:dyDescent="0.35">
      <c r="H4698" s="4" t="s">
        <v>490</v>
      </c>
      <c r="I4698">
        <f t="shared" ref="I4698" si="4948">(I4683^2+I4684^2)/I4685+4*I4683*I4685-85/6</f>
        <v>0</v>
      </c>
      <c r="L4698" s="5"/>
    </row>
    <row r="4699" spans="8:15" x14ac:dyDescent="0.35">
      <c r="H4699" s="4" t="s">
        <v>491</v>
      </c>
      <c r="I4699">
        <f t="shared" ref="I4699" si="4949">I4683^2*I4684*I4685^3+4*I4683*I4685+3552</f>
        <v>0</v>
      </c>
      <c r="L4699" s="5"/>
    </row>
    <row r="4700" spans="8:15" x14ac:dyDescent="0.35">
      <c r="H4700" s="4"/>
      <c r="L4700" s="5"/>
    </row>
    <row r="4701" spans="8:15" x14ac:dyDescent="0.35">
      <c r="H4701" s="4"/>
      <c r="I4701">
        <f t="shared" ref="I4701:I4703" si="4950">I4683</f>
        <v>-6.0300955159643808</v>
      </c>
      <c r="J4701" t="s">
        <v>16</v>
      </c>
      <c r="K4701" cm="1">
        <f t="array" ref="K4701:K4703">MMULT(I4693:K4695,I4697:I4699)</f>
        <v>0</v>
      </c>
      <c r="L4701" s="5"/>
      <c r="M4701">
        <f t="shared" ref="M4701" si="4951">I4693*I4697+J4693*I4698+K4693*I4699</f>
        <v>0</v>
      </c>
    </row>
    <row r="4702" spans="8:15" x14ac:dyDescent="0.35">
      <c r="H4702" s="4"/>
      <c r="I4702">
        <f t="shared" si="4950"/>
        <v>7.8461575132286265</v>
      </c>
      <c r="J4702" t="s">
        <v>16</v>
      </c>
      <c r="K4702">
        <v>0</v>
      </c>
      <c r="L4702" s="5"/>
      <c r="M4702">
        <f t="shared" ref="M4702" si="4952">I4694*I4697+J4694*I4698+K4694* I4699</f>
        <v>0</v>
      </c>
    </row>
    <row r="4703" spans="8:15" x14ac:dyDescent="0.35">
      <c r="H4703" s="4"/>
      <c r="I4703">
        <f t="shared" si="4950"/>
        <v>-2.3298516839062571</v>
      </c>
      <c r="J4703" t="s">
        <v>16</v>
      </c>
      <c r="K4703">
        <v>0</v>
      </c>
      <c r="L4703" s="5"/>
      <c r="M4703">
        <f t="shared" ref="M4703" si="4953">I4695*I4697+J4695*I4698+K4695*I4699</f>
        <v>0</v>
      </c>
    </row>
    <row r="4704" spans="8:15" x14ac:dyDescent="0.35">
      <c r="H4704" s="4"/>
      <c r="L4704" s="5"/>
    </row>
    <row r="4705" spans="8:13" x14ac:dyDescent="0.35">
      <c r="H4705" s="4" t="s">
        <v>99</v>
      </c>
      <c r="I4705">
        <f t="shared" ref="I4705:I4707" si="4954">I4701-K4701</f>
        <v>-6.0300955159643808</v>
      </c>
      <c r="L4705" s="5"/>
    </row>
    <row r="4706" spans="8:13" x14ac:dyDescent="0.35">
      <c r="H4706" s="4" t="s">
        <v>100</v>
      </c>
      <c r="I4706">
        <f t="shared" si="4954"/>
        <v>7.8461575132286265</v>
      </c>
      <c r="L4706" s="5"/>
    </row>
    <row r="4707" spans="8:13" x14ac:dyDescent="0.35">
      <c r="H4707" s="4" t="s">
        <v>101</v>
      </c>
      <c r="I4707">
        <f t="shared" si="4954"/>
        <v>-2.3298516839062571</v>
      </c>
      <c r="L4707" s="5"/>
    </row>
    <row r="4708" spans="8:13" x14ac:dyDescent="0.35">
      <c r="H4708" s="4"/>
      <c r="L4708" s="5"/>
    </row>
    <row r="4709" spans="8:13" x14ac:dyDescent="0.35">
      <c r="H4709" s="4" t="s">
        <v>22</v>
      </c>
      <c r="I4709">
        <f t="shared" ref="I4709:I4711" si="4955">ABS(I4705-I4683)</f>
        <v>0</v>
      </c>
      <c r="L4709" s="5"/>
    </row>
    <row r="4710" spans="8:13" x14ac:dyDescent="0.35">
      <c r="H4710" s="4" t="s">
        <v>24</v>
      </c>
      <c r="I4710">
        <f t="shared" si="4955"/>
        <v>0</v>
      </c>
      <c r="L4710" s="5"/>
    </row>
    <row r="4711" spans="8:13" x14ac:dyDescent="0.35">
      <c r="H4711" s="7" t="s">
        <v>103</v>
      </c>
      <c r="I4711">
        <f t="shared" si="4955"/>
        <v>0</v>
      </c>
      <c r="J4711" s="8" t="s">
        <v>25</v>
      </c>
      <c r="K4711" s="8"/>
      <c r="L4711" s="9">
        <f t="shared" ref="L4711" si="4956">MAX(I4709:I4711)</f>
        <v>0</v>
      </c>
      <c r="M4711" t="str">
        <f t="shared" ref="M4711" si="4957">IF(L4711&gt;$G$6, "Continúa iterando","Listo. Aquí está la solución")</f>
        <v>Listo. Aquí está la solución</v>
      </c>
    </row>
    <row r="4713" spans="8:13" x14ac:dyDescent="0.35">
      <c r="H4713" s="1"/>
      <c r="I4713" s="2" t="s">
        <v>0</v>
      </c>
      <c r="J4713" s="2">
        <f t="shared" ref="J4713" si="4958">J4682+1</f>
        <v>153</v>
      </c>
      <c r="K4713" s="2"/>
      <c r="L4713" s="3"/>
    </row>
    <row r="4714" spans="8:13" x14ac:dyDescent="0.35">
      <c r="H4714" s="4" t="s">
        <v>1</v>
      </c>
      <c r="I4714">
        <f t="shared" ref="I4714:I4716" si="4959">I4705</f>
        <v>-6.0300955159643808</v>
      </c>
      <c r="L4714" s="5"/>
    </row>
    <row r="4715" spans="8:13" x14ac:dyDescent="0.35">
      <c r="H4715" s="4" t="s">
        <v>93</v>
      </c>
      <c r="I4715">
        <f t="shared" si="4959"/>
        <v>7.8461575132286265</v>
      </c>
      <c r="L4715" s="5"/>
    </row>
    <row r="4716" spans="8:13" x14ac:dyDescent="0.35">
      <c r="H4716" s="4" t="s">
        <v>2</v>
      </c>
      <c r="I4716">
        <f t="shared" si="4959"/>
        <v>-2.3298516839062571</v>
      </c>
      <c r="L4716" s="5"/>
    </row>
    <row r="4717" spans="8:13" x14ac:dyDescent="0.35">
      <c r="H4717" s="4"/>
      <c r="L4717" s="5"/>
    </row>
    <row r="4718" spans="8:13" x14ac:dyDescent="0.35">
      <c r="H4718" s="4"/>
      <c r="I4718">
        <f t="shared" ref="I4718" si="4960">1/I4714</f>
        <v>-0.16583485242523097</v>
      </c>
      <c r="J4718">
        <f t="shared" ref="J4718" si="4961">3/I4715-I4716^2</f>
        <v>-5.0458561065254317</v>
      </c>
      <c r="K4718">
        <f t="shared" ref="K4718" si="4962">-2*I4715*I4716</f>
        <v>36.56076658877889</v>
      </c>
      <c r="L4718" s="5"/>
    </row>
    <row r="4719" spans="8:13" x14ac:dyDescent="0.35">
      <c r="H4719" s="4" t="s">
        <v>26</v>
      </c>
      <c r="I4719">
        <f t="shared" ref="I4719" si="4963">(2*I4714/I4716)+4*I4716</f>
        <v>-4.1430295802738764</v>
      </c>
      <c r="J4719">
        <f t="shared" ref="J4719" si="4964">(2*I4715/I4716)</f>
        <v>-6.7353278901201685</v>
      </c>
      <c r="K4719">
        <f t="shared" ref="K4719" si="4965">-(I4715^2+I4714^2)/I4716^2+4*I4714</f>
        <v>-42.160262624325497</v>
      </c>
      <c r="L4719" s="5"/>
    </row>
    <row r="4720" spans="8:13" x14ac:dyDescent="0.35">
      <c r="H4720" s="4"/>
      <c r="I4720">
        <f t="shared" ref="I4720" si="4966">2*I4714*I4715*I4716^3+4*I4716</f>
        <v>1187.4101983644657</v>
      </c>
      <c r="J4720">
        <f t="shared" ref="J4720" si="4967">I4714^2*I4716^3</f>
        <v>-459.86801905066505</v>
      </c>
      <c r="K4720">
        <f t="shared" ref="K4720" si="4968">3*I4714^2*I4715*I4716^2+4*I4714</f>
        <v>4621.9224596655295</v>
      </c>
      <c r="L4720" s="5"/>
    </row>
    <row r="4721" spans="8:15" x14ac:dyDescent="0.35">
      <c r="H4721" s="4"/>
      <c r="L4721" s="5"/>
    </row>
    <row r="4722" spans="8:15" x14ac:dyDescent="0.35">
      <c r="H4722" s="4" t="s">
        <v>6</v>
      </c>
      <c r="I4722">
        <f t="shared" ref="I4722" si="4969">(I4718*J4719*K4720+I4719*J4720*K4718+J4718*K4719*I4720)-(I4720*J4719*K4718+J4720*K4719*I4718+K4720*I4719*J4718)</f>
        <v>526414.62070310838</v>
      </c>
      <c r="J4722" t="str">
        <f t="shared" ref="J4722" si="4970">IF(I4722&lt;&gt;0,"Continuar", "Agregar otros valores")</f>
        <v>Continuar</v>
      </c>
      <c r="L4722" s="5"/>
    </row>
    <row r="4723" spans="8:15" x14ac:dyDescent="0.35">
      <c r="H4723" s="4"/>
      <c r="L4723" s="5"/>
    </row>
    <row r="4724" spans="8:15" x14ac:dyDescent="0.35">
      <c r="H4724" s="4"/>
      <c r="I4724" cm="1">
        <f t="array" ref="I4724:K4726">MINVERSE(I4718:K4720)</f>
        <v>-9.5966786858593264E-2</v>
      </c>
      <c r="J4724">
        <v>1.2363692239668139E-2</v>
      </c>
      <c r="K4724">
        <v>8.7190467637886151E-4</v>
      </c>
      <c r="L4724" s="5"/>
      <c r="M4724">
        <f t="shared" ref="M4724" si="4971">(J4719*K4720-J4720*K4719)/I4722</f>
        <v>-9.596678685859325E-2</v>
      </c>
      <c r="N4724">
        <f t="shared" ref="N4724" si="4972">(J4718*K4720-J4720*K4718)/I4722</f>
        <v>-1.2363692239668137E-2</v>
      </c>
      <c r="O4724">
        <f t="shared" ref="O4724" si="4973">(J4718*K4719-J4719*K4718)/I4722</f>
        <v>8.7190467637886151E-4</v>
      </c>
    </row>
    <row r="4725" spans="8:15" x14ac:dyDescent="0.35">
      <c r="H4725" s="4" t="s">
        <v>9</v>
      </c>
      <c r="I4725">
        <v>-5.87232252334349E-2</v>
      </c>
      <c r="J4725">
        <v>-8.3924536285770956E-2</v>
      </c>
      <c r="K4725">
        <v>-3.0102503265137386E-4</v>
      </c>
      <c r="L4725" s="5"/>
      <c r="M4725">
        <f t="shared" ref="M4725" si="4974">(I4719*K4720-K4719*I4720)/I4722</f>
        <v>5.8723225233434879E-2</v>
      </c>
      <c r="N4725">
        <f t="shared" ref="N4725" si="4975">(I4718*K4720-I4720*K4718)/I4722</f>
        <v>-8.3924536285770943E-2</v>
      </c>
      <c r="O4725">
        <f t="shared" ref="O4725" si="4976">(I4718*K4719-I4719*K4718)/I4722</f>
        <v>3.010250326513738E-4</v>
      </c>
    </row>
    <row r="4726" spans="8:15" x14ac:dyDescent="0.35">
      <c r="H4726" s="4"/>
      <c r="I4726">
        <v>1.8811870800205702E-2</v>
      </c>
      <c r="J4726">
        <v>-1.1526585521765763E-2</v>
      </c>
      <c r="K4726">
        <v>-3.7590481385218048E-5</v>
      </c>
      <c r="L4726" s="5"/>
      <c r="M4726">
        <f t="shared" ref="M4726" si="4977">(I4719*J4720-I4720*J4719)/I4722</f>
        <v>1.8811870800205698E-2</v>
      </c>
      <c r="N4726">
        <f t="shared" ref="N4726" si="4978">(I4718*J4720-I4720*J4718)/I4722</f>
        <v>1.1526585521765761E-2</v>
      </c>
      <c r="O4726">
        <f t="shared" ref="O4726" si="4979">(I4718*J4719-I4719*J4718)/I4722</f>
        <v>-3.7590481385218048E-5</v>
      </c>
    </row>
    <row r="4727" spans="8:15" x14ac:dyDescent="0.35">
      <c r="H4727" s="4"/>
      <c r="L4727" s="5"/>
    </row>
    <row r="4728" spans="8:15" x14ac:dyDescent="0.35">
      <c r="H4728" s="4" t="s">
        <v>492</v>
      </c>
      <c r="I4728">
        <f t="shared" ref="I4728" si="4980">LN(ABS(2*I4714*I4715^3))-I4715*(I4716^2)+33.9206</f>
        <v>0</v>
      </c>
      <c r="L4728" s="5"/>
    </row>
    <row r="4729" spans="8:15" x14ac:dyDescent="0.35">
      <c r="H4729" s="4" t="s">
        <v>493</v>
      </c>
      <c r="I4729">
        <f t="shared" ref="I4729" si="4981">(I4714^2+I4715^2)/I4716+4*I4714*I4716-85/6</f>
        <v>0</v>
      </c>
      <c r="L4729" s="5"/>
    </row>
    <row r="4730" spans="8:15" x14ac:dyDescent="0.35">
      <c r="H4730" s="4" t="s">
        <v>494</v>
      </c>
      <c r="I4730">
        <f t="shared" ref="I4730" si="4982">I4714^2*I4715*I4716^3+4*I4714*I4716+3552</f>
        <v>0</v>
      </c>
      <c r="L4730" s="5"/>
    </row>
    <row r="4731" spans="8:15" x14ac:dyDescent="0.35">
      <c r="H4731" s="4"/>
      <c r="L4731" s="5"/>
    </row>
    <row r="4732" spans="8:15" x14ac:dyDescent="0.35">
      <c r="H4732" s="4"/>
      <c r="I4732">
        <f t="shared" ref="I4732:I4734" si="4983">I4714</f>
        <v>-6.0300955159643808</v>
      </c>
      <c r="J4732" t="s">
        <v>16</v>
      </c>
      <c r="K4732" cm="1">
        <f t="array" ref="K4732:K4734">MMULT(I4724:K4726,I4728:I4730)</f>
        <v>0</v>
      </c>
      <c r="L4732" s="5"/>
      <c r="M4732">
        <f t="shared" ref="M4732" si="4984">I4724*I4728+J4724*I4729+K4724*I4730</f>
        <v>0</v>
      </c>
    </row>
    <row r="4733" spans="8:15" x14ac:dyDescent="0.35">
      <c r="H4733" s="4"/>
      <c r="I4733">
        <f t="shared" si="4983"/>
        <v>7.8461575132286265</v>
      </c>
      <c r="J4733" t="s">
        <v>16</v>
      </c>
      <c r="K4733">
        <v>0</v>
      </c>
      <c r="L4733" s="5"/>
      <c r="M4733">
        <f t="shared" ref="M4733" si="4985">I4725*I4728+J4725*I4729+K4725* I4730</f>
        <v>0</v>
      </c>
    </row>
    <row r="4734" spans="8:15" x14ac:dyDescent="0.35">
      <c r="H4734" s="4"/>
      <c r="I4734">
        <f t="shared" si="4983"/>
        <v>-2.3298516839062571</v>
      </c>
      <c r="J4734" t="s">
        <v>16</v>
      </c>
      <c r="K4734">
        <v>0</v>
      </c>
      <c r="L4734" s="5"/>
      <c r="M4734">
        <f t="shared" ref="M4734" si="4986">I4726*I4728+J4726*I4729+K4726*I4730</f>
        <v>0</v>
      </c>
    </row>
    <row r="4735" spans="8:15" x14ac:dyDescent="0.35">
      <c r="H4735" s="4"/>
      <c r="L4735" s="5"/>
    </row>
    <row r="4736" spans="8:15" x14ac:dyDescent="0.35">
      <c r="H4736" s="4" t="s">
        <v>99</v>
      </c>
      <c r="I4736">
        <f t="shared" ref="I4736:I4738" si="4987">I4732-K4732</f>
        <v>-6.0300955159643808</v>
      </c>
      <c r="L4736" s="5"/>
    </row>
    <row r="4737" spans="8:13" x14ac:dyDescent="0.35">
      <c r="H4737" s="4" t="s">
        <v>100</v>
      </c>
      <c r="I4737">
        <f t="shared" si="4987"/>
        <v>7.8461575132286265</v>
      </c>
      <c r="L4737" s="5"/>
    </row>
    <row r="4738" spans="8:13" x14ac:dyDescent="0.35">
      <c r="H4738" s="4" t="s">
        <v>101</v>
      </c>
      <c r="I4738">
        <f t="shared" si="4987"/>
        <v>-2.3298516839062571</v>
      </c>
      <c r="L4738" s="5"/>
    </row>
    <row r="4739" spans="8:13" x14ac:dyDescent="0.35">
      <c r="H4739" s="4"/>
      <c r="L4739" s="5"/>
    </row>
    <row r="4740" spans="8:13" x14ac:dyDescent="0.35">
      <c r="H4740" s="4" t="s">
        <v>22</v>
      </c>
      <c r="I4740">
        <f t="shared" ref="I4740:I4742" si="4988">ABS(I4736-I4714)</f>
        <v>0</v>
      </c>
      <c r="L4740" s="5"/>
    </row>
    <row r="4741" spans="8:13" x14ac:dyDescent="0.35">
      <c r="H4741" s="4" t="s">
        <v>24</v>
      </c>
      <c r="I4741">
        <f t="shared" si="4988"/>
        <v>0</v>
      </c>
      <c r="L4741" s="5"/>
    </row>
    <row r="4742" spans="8:13" x14ac:dyDescent="0.35">
      <c r="H4742" s="7" t="s">
        <v>103</v>
      </c>
      <c r="I4742">
        <f t="shared" si="4988"/>
        <v>0</v>
      </c>
      <c r="J4742" s="8" t="s">
        <v>25</v>
      </c>
      <c r="K4742" s="8"/>
      <c r="L4742" s="9">
        <f t="shared" ref="L4742" si="4989">MAX(I4740:I4742)</f>
        <v>0</v>
      </c>
      <c r="M4742" t="str">
        <f t="shared" ref="M4742" si="4990">IF(L4742&gt;$G$6, "Continúa iterando","Listo. Aquí está la solución")</f>
        <v>Listo. Aquí está la solución</v>
      </c>
    </row>
    <row r="4744" spans="8:13" x14ac:dyDescent="0.35">
      <c r="H4744" s="1"/>
      <c r="I4744" s="2" t="s">
        <v>0</v>
      </c>
      <c r="J4744" s="2">
        <f t="shared" ref="J4744" si="4991">J4713+1</f>
        <v>154</v>
      </c>
      <c r="K4744" s="2"/>
      <c r="L4744" s="3"/>
    </row>
    <row r="4745" spans="8:13" x14ac:dyDescent="0.35">
      <c r="H4745" s="4" t="s">
        <v>1</v>
      </c>
      <c r="I4745">
        <f t="shared" ref="I4745:I4747" si="4992">I4736</f>
        <v>-6.0300955159643808</v>
      </c>
      <c r="L4745" s="5"/>
    </row>
    <row r="4746" spans="8:13" x14ac:dyDescent="0.35">
      <c r="H4746" s="4" t="s">
        <v>93</v>
      </c>
      <c r="I4746">
        <f t="shared" si="4992"/>
        <v>7.8461575132286265</v>
      </c>
      <c r="L4746" s="5"/>
    </row>
    <row r="4747" spans="8:13" x14ac:dyDescent="0.35">
      <c r="H4747" s="4" t="s">
        <v>2</v>
      </c>
      <c r="I4747">
        <f t="shared" si="4992"/>
        <v>-2.3298516839062571</v>
      </c>
      <c r="L4747" s="5"/>
    </row>
    <row r="4748" spans="8:13" x14ac:dyDescent="0.35">
      <c r="H4748" s="4"/>
      <c r="L4748" s="5"/>
    </row>
    <row r="4749" spans="8:13" x14ac:dyDescent="0.35">
      <c r="H4749" s="4"/>
      <c r="I4749">
        <f t="shared" ref="I4749" si="4993">1/I4745</f>
        <v>-0.16583485242523097</v>
      </c>
      <c r="J4749">
        <f t="shared" ref="J4749" si="4994">3/I4746-I4747^2</f>
        <v>-5.0458561065254317</v>
      </c>
      <c r="K4749">
        <f t="shared" ref="K4749" si="4995">-2*I4746*I4747</f>
        <v>36.56076658877889</v>
      </c>
      <c r="L4749" s="5"/>
    </row>
    <row r="4750" spans="8:13" x14ac:dyDescent="0.35">
      <c r="H4750" s="4" t="s">
        <v>26</v>
      </c>
      <c r="I4750">
        <f t="shared" ref="I4750" si="4996">(2*I4745/I4747)+4*I4747</f>
        <v>-4.1430295802738764</v>
      </c>
      <c r="J4750">
        <f t="shared" ref="J4750" si="4997">(2*I4746/I4747)</f>
        <v>-6.7353278901201685</v>
      </c>
      <c r="K4750">
        <f t="shared" ref="K4750" si="4998">-(I4746^2+I4745^2)/I4747^2+4*I4745</f>
        <v>-42.160262624325497</v>
      </c>
      <c r="L4750" s="5"/>
    </row>
    <row r="4751" spans="8:13" x14ac:dyDescent="0.35">
      <c r="H4751" s="4"/>
      <c r="I4751">
        <f t="shared" ref="I4751" si="4999">2*I4745*I4746*I4747^3+4*I4747</f>
        <v>1187.4101983644657</v>
      </c>
      <c r="J4751">
        <f t="shared" ref="J4751" si="5000">I4745^2*I4747^3</f>
        <v>-459.86801905066505</v>
      </c>
      <c r="K4751">
        <f t="shared" ref="K4751" si="5001">3*I4745^2*I4746*I4747^2+4*I4745</f>
        <v>4621.9224596655295</v>
      </c>
      <c r="L4751" s="5"/>
    </row>
    <row r="4752" spans="8:13" x14ac:dyDescent="0.35">
      <c r="H4752" s="4"/>
      <c r="L4752" s="5"/>
    </row>
    <row r="4753" spans="8:15" x14ac:dyDescent="0.35">
      <c r="H4753" s="4" t="s">
        <v>6</v>
      </c>
      <c r="I4753">
        <f t="shared" ref="I4753" si="5002">(I4749*J4750*K4751+I4750*J4751*K4749+J4749*K4750*I4751)-(I4751*J4750*K4749+J4751*K4750*I4749+K4751*I4750*J4749)</f>
        <v>526414.62070310838</v>
      </c>
      <c r="J4753" t="str">
        <f t="shared" ref="J4753" si="5003">IF(I4753&lt;&gt;0,"Continuar", "Agregar otros valores")</f>
        <v>Continuar</v>
      </c>
      <c r="L4753" s="5"/>
    </row>
    <row r="4754" spans="8:15" x14ac:dyDescent="0.35">
      <c r="H4754" s="4"/>
      <c r="L4754" s="5"/>
    </row>
    <row r="4755" spans="8:15" x14ac:dyDescent="0.35">
      <c r="H4755" s="4"/>
      <c r="I4755" cm="1">
        <f t="array" ref="I4755:K4757">MINVERSE(I4749:K4751)</f>
        <v>-9.5966786858593264E-2</v>
      </c>
      <c r="J4755">
        <v>1.2363692239668139E-2</v>
      </c>
      <c r="K4755">
        <v>8.7190467637886151E-4</v>
      </c>
      <c r="L4755" s="5"/>
      <c r="M4755">
        <f t="shared" ref="M4755" si="5004">(J4750*K4751-J4751*K4750)/I4753</f>
        <v>-9.596678685859325E-2</v>
      </c>
      <c r="N4755">
        <f t="shared" ref="N4755" si="5005">(J4749*K4751-J4751*K4749)/I4753</f>
        <v>-1.2363692239668137E-2</v>
      </c>
      <c r="O4755">
        <f t="shared" ref="O4755" si="5006">(J4749*K4750-J4750*K4749)/I4753</f>
        <v>8.7190467637886151E-4</v>
      </c>
    </row>
    <row r="4756" spans="8:15" x14ac:dyDescent="0.35">
      <c r="H4756" s="4" t="s">
        <v>9</v>
      </c>
      <c r="I4756">
        <v>-5.87232252334349E-2</v>
      </c>
      <c r="J4756">
        <v>-8.3924536285770956E-2</v>
      </c>
      <c r="K4756">
        <v>-3.0102503265137386E-4</v>
      </c>
      <c r="L4756" s="5"/>
      <c r="M4756">
        <f t="shared" ref="M4756" si="5007">(I4750*K4751-K4750*I4751)/I4753</f>
        <v>5.8723225233434879E-2</v>
      </c>
      <c r="N4756">
        <f t="shared" ref="N4756" si="5008">(I4749*K4751-I4751*K4749)/I4753</f>
        <v>-8.3924536285770943E-2</v>
      </c>
      <c r="O4756">
        <f t="shared" ref="O4756" si="5009">(I4749*K4750-I4750*K4749)/I4753</f>
        <v>3.010250326513738E-4</v>
      </c>
    </row>
    <row r="4757" spans="8:15" x14ac:dyDescent="0.35">
      <c r="H4757" s="4"/>
      <c r="I4757">
        <v>1.8811870800205702E-2</v>
      </c>
      <c r="J4757">
        <v>-1.1526585521765763E-2</v>
      </c>
      <c r="K4757">
        <v>-3.7590481385218048E-5</v>
      </c>
      <c r="L4757" s="5"/>
      <c r="M4757">
        <f t="shared" ref="M4757" si="5010">(I4750*J4751-I4751*J4750)/I4753</f>
        <v>1.8811870800205698E-2</v>
      </c>
      <c r="N4757">
        <f t="shared" ref="N4757" si="5011">(I4749*J4751-I4751*J4749)/I4753</f>
        <v>1.1526585521765761E-2</v>
      </c>
      <c r="O4757">
        <f t="shared" ref="O4757" si="5012">(I4749*J4750-I4750*J4749)/I4753</f>
        <v>-3.7590481385218048E-5</v>
      </c>
    </row>
    <row r="4758" spans="8:15" x14ac:dyDescent="0.35">
      <c r="H4758" s="4"/>
      <c r="L4758" s="5"/>
    </row>
    <row r="4759" spans="8:15" x14ac:dyDescent="0.35">
      <c r="H4759" s="4" t="s">
        <v>495</v>
      </c>
      <c r="I4759">
        <f t="shared" ref="I4759" si="5013">LN(ABS(2*I4745*I4746^3))-I4746*(I4747^2)+33.9206</f>
        <v>0</v>
      </c>
      <c r="L4759" s="5"/>
    </row>
    <row r="4760" spans="8:15" x14ac:dyDescent="0.35">
      <c r="H4760" s="4" t="s">
        <v>496</v>
      </c>
      <c r="I4760">
        <f t="shared" ref="I4760" si="5014">(I4745^2+I4746^2)/I4747+4*I4745*I4747-85/6</f>
        <v>0</v>
      </c>
      <c r="L4760" s="5"/>
    </row>
    <row r="4761" spans="8:15" x14ac:dyDescent="0.35">
      <c r="H4761" s="4" t="s">
        <v>497</v>
      </c>
      <c r="I4761">
        <f t="shared" ref="I4761" si="5015">I4745^2*I4746*I4747^3+4*I4745*I4747+3552</f>
        <v>0</v>
      </c>
      <c r="L4761" s="5"/>
    </row>
    <row r="4762" spans="8:15" x14ac:dyDescent="0.35">
      <c r="H4762" s="4"/>
      <c r="L4762" s="5"/>
    </row>
    <row r="4763" spans="8:15" x14ac:dyDescent="0.35">
      <c r="H4763" s="4"/>
      <c r="I4763">
        <f t="shared" ref="I4763:I4765" si="5016">I4745</f>
        <v>-6.0300955159643808</v>
      </c>
      <c r="J4763" t="s">
        <v>16</v>
      </c>
      <c r="K4763" cm="1">
        <f t="array" ref="K4763:K4765">MMULT(I4755:K4757,I4759:I4761)</f>
        <v>0</v>
      </c>
      <c r="L4763" s="5"/>
      <c r="M4763">
        <f t="shared" ref="M4763" si="5017">I4755*I4759+J4755*I4760+K4755*I4761</f>
        <v>0</v>
      </c>
    </row>
    <row r="4764" spans="8:15" x14ac:dyDescent="0.35">
      <c r="H4764" s="4"/>
      <c r="I4764">
        <f t="shared" si="5016"/>
        <v>7.8461575132286265</v>
      </c>
      <c r="J4764" t="s">
        <v>16</v>
      </c>
      <c r="K4764">
        <v>0</v>
      </c>
      <c r="L4764" s="5"/>
      <c r="M4764">
        <f t="shared" ref="M4764" si="5018">I4756*I4759+J4756*I4760+K4756* I4761</f>
        <v>0</v>
      </c>
    </row>
    <row r="4765" spans="8:15" x14ac:dyDescent="0.35">
      <c r="H4765" s="4"/>
      <c r="I4765">
        <f t="shared" si="5016"/>
        <v>-2.3298516839062571</v>
      </c>
      <c r="J4765" t="s">
        <v>16</v>
      </c>
      <c r="K4765">
        <v>0</v>
      </c>
      <c r="L4765" s="5"/>
      <c r="M4765">
        <f t="shared" ref="M4765" si="5019">I4757*I4759+J4757*I4760+K4757*I4761</f>
        <v>0</v>
      </c>
    </row>
    <row r="4766" spans="8:15" x14ac:dyDescent="0.35">
      <c r="H4766" s="4"/>
      <c r="L4766" s="5"/>
    </row>
    <row r="4767" spans="8:15" x14ac:dyDescent="0.35">
      <c r="H4767" s="4" t="s">
        <v>99</v>
      </c>
      <c r="I4767">
        <f t="shared" ref="I4767:I4769" si="5020">I4763-K4763</f>
        <v>-6.0300955159643808</v>
      </c>
      <c r="L4767" s="5"/>
    </row>
    <row r="4768" spans="8:15" x14ac:dyDescent="0.35">
      <c r="H4768" s="4" t="s">
        <v>100</v>
      </c>
      <c r="I4768">
        <f t="shared" si="5020"/>
        <v>7.8461575132286265</v>
      </c>
      <c r="L4768" s="5"/>
    </row>
    <row r="4769" spans="8:13" x14ac:dyDescent="0.35">
      <c r="H4769" s="4" t="s">
        <v>101</v>
      </c>
      <c r="I4769">
        <f t="shared" si="5020"/>
        <v>-2.3298516839062571</v>
      </c>
      <c r="L4769" s="5"/>
    </row>
    <row r="4770" spans="8:13" x14ac:dyDescent="0.35">
      <c r="H4770" s="4"/>
      <c r="L4770" s="5"/>
    </row>
    <row r="4771" spans="8:13" x14ac:dyDescent="0.35">
      <c r="H4771" s="4" t="s">
        <v>22</v>
      </c>
      <c r="I4771">
        <f t="shared" ref="I4771:I4773" si="5021">ABS(I4767-I4745)</f>
        <v>0</v>
      </c>
      <c r="L4771" s="5"/>
    </row>
    <row r="4772" spans="8:13" x14ac:dyDescent="0.35">
      <c r="H4772" s="4" t="s">
        <v>24</v>
      </c>
      <c r="I4772">
        <f t="shared" si="5021"/>
        <v>0</v>
      </c>
      <c r="L4772" s="5"/>
    </row>
    <row r="4773" spans="8:13" x14ac:dyDescent="0.35">
      <c r="H4773" s="7" t="s">
        <v>103</v>
      </c>
      <c r="I4773">
        <f t="shared" si="5021"/>
        <v>0</v>
      </c>
      <c r="J4773" s="8" t="s">
        <v>25</v>
      </c>
      <c r="K4773" s="8"/>
      <c r="L4773" s="9">
        <f t="shared" ref="L4773" si="5022">MAX(I4771:I4773)</f>
        <v>0</v>
      </c>
      <c r="M4773" t="str">
        <f t="shared" ref="M4773" si="5023">IF(L4773&gt;$G$6, "Continúa iterando","Listo. Aquí está la solución")</f>
        <v>Listo. Aquí está la solución</v>
      </c>
    </row>
    <row r="4775" spans="8:13" x14ac:dyDescent="0.35">
      <c r="H4775" s="1"/>
      <c r="I4775" s="2" t="s">
        <v>0</v>
      </c>
      <c r="J4775" s="2">
        <f t="shared" ref="J4775" si="5024">J4744+1</f>
        <v>155</v>
      </c>
      <c r="K4775" s="2"/>
      <c r="L4775" s="3"/>
    </row>
    <row r="4776" spans="8:13" x14ac:dyDescent="0.35">
      <c r="H4776" s="4" t="s">
        <v>1</v>
      </c>
      <c r="I4776">
        <f t="shared" ref="I4776:I4778" si="5025">I4767</f>
        <v>-6.0300955159643808</v>
      </c>
      <c r="L4776" s="5"/>
    </row>
    <row r="4777" spans="8:13" x14ac:dyDescent="0.35">
      <c r="H4777" s="4" t="s">
        <v>93</v>
      </c>
      <c r="I4777">
        <f t="shared" si="5025"/>
        <v>7.8461575132286265</v>
      </c>
      <c r="L4777" s="5"/>
    </row>
    <row r="4778" spans="8:13" x14ac:dyDescent="0.35">
      <c r="H4778" s="4" t="s">
        <v>2</v>
      </c>
      <c r="I4778">
        <f t="shared" si="5025"/>
        <v>-2.3298516839062571</v>
      </c>
      <c r="L4778" s="5"/>
    </row>
    <row r="4779" spans="8:13" x14ac:dyDescent="0.35">
      <c r="H4779" s="4"/>
      <c r="L4779" s="5"/>
    </row>
    <row r="4780" spans="8:13" x14ac:dyDescent="0.35">
      <c r="H4780" s="4"/>
      <c r="I4780">
        <f t="shared" ref="I4780" si="5026">1/I4776</f>
        <v>-0.16583485242523097</v>
      </c>
      <c r="J4780">
        <f t="shared" ref="J4780" si="5027">3/I4777-I4778^2</f>
        <v>-5.0458561065254317</v>
      </c>
      <c r="K4780">
        <f t="shared" ref="K4780" si="5028">-2*I4777*I4778</f>
        <v>36.56076658877889</v>
      </c>
      <c r="L4780" s="5"/>
    </row>
    <row r="4781" spans="8:13" x14ac:dyDescent="0.35">
      <c r="H4781" s="4" t="s">
        <v>26</v>
      </c>
      <c r="I4781">
        <f t="shared" ref="I4781" si="5029">(2*I4776/I4778)+4*I4778</f>
        <v>-4.1430295802738764</v>
      </c>
      <c r="J4781">
        <f t="shared" ref="J4781" si="5030">(2*I4777/I4778)</f>
        <v>-6.7353278901201685</v>
      </c>
      <c r="K4781">
        <f t="shared" ref="K4781" si="5031">-(I4777^2+I4776^2)/I4778^2+4*I4776</f>
        <v>-42.160262624325497</v>
      </c>
      <c r="L4781" s="5"/>
    </row>
    <row r="4782" spans="8:13" x14ac:dyDescent="0.35">
      <c r="H4782" s="4"/>
      <c r="I4782">
        <f t="shared" ref="I4782" si="5032">2*I4776*I4777*I4778^3+4*I4778</f>
        <v>1187.4101983644657</v>
      </c>
      <c r="J4782">
        <f t="shared" ref="J4782" si="5033">I4776^2*I4778^3</f>
        <v>-459.86801905066505</v>
      </c>
      <c r="K4782">
        <f t="shared" ref="K4782" si="5034">3*I4776^2*I4777*I4778^2+4*I4776</f>
        <v>4621.9224596655295</v>
      </c>
      <c r="L4782" s="5"/>
    </row>
    <row r="4783" spans="8:13" x14ac:dyDescent="0.35">
      <c r="H4783" s="4"/>
      <c r="L4783" s="5"/>
    </row>
    <row r="4784" spans="8:13" x14ac:dyDescent="0.35">
      <c r="H4784" s="4" t="s">
        <v>6</v>
      </c>
      <c r="I4784">
        <f t="shared" ref="I4784" si="5035">(I4780*J4781*K4782+I4781*J4782*K4780+J4780*K4781*I4782)-(I4782*J4781*K4780+J4782*K4781*I4780+K4782*I4781*J4780)</f>
        <v>526414.62070310838</v>
      </c>
      <c r="J4784" t="str">
        <f t="shared" ref="J4784" si="5036">IF(I4784&lt;&gt;0,"Continuar", "Agregar otros valores")</f>
        <v>Continuar</v>
      </c>
      <c r="L4784" s="5"/>
    </row>
    <row r="4785" spans="8:15" x14ac:dyDescent="0.35">
      <c r="H4785" s="4"/>
      <c r="L4785" s="5"/>
    </row>
    <row r="4786" spans="8:15" x14ac:dyDescent="0.35">
      <c r="H4786" s="4"/>
      <c r="I4786" cm="1">
        <f t="array" ref="I4786:K4788">MINVERSE(I4780:K4782)</f>
        <v>-9.5966786858593264E-2</v>
      </c>
      <c r="J4786">
        <v>1.2363692239668139E-2</v>
      </c>
      <c r="K4786">
        <v>8.7190467637886151E-4</v>
      </c>
      <c r="L4786" s="5"/>
      <c r="M4786">
        <f t="shared" ref="M4786" si="5037">(J4781*K4782-J4782*K4781)/I4784</f>
        <v>-9.596678685859325E-2</v>
      </c>
      <c r="N4786">
        <f t="shared" ref="N4786" si="5038">(J4780*K4782-J4782*K4780)/I4784</f>
        <v>-1.2363692239668137E-2</v>
      </c>
      <c r="O4786">
        <f t="shared" ref="O4786" si="5039">(J4780*K4781-J4781*K4780)/I4784</f>
        <v>8.7190467637886151E-4</v>
      </c>
    </row>
    <row r="4787" spans="8:15" x14ac:dyDescent="0.35">
      <c r="H4787" s="4" t="s">
        <v>9</v>
      </c>
      <c r="I4787">
        <v>-5.87232252334349E-2</v>
      </c>
      <c r="J4787">
        <v>-8.3924536285770956E-2</v>
      </c>
      <c r="K4787">
        <v>-3.0102503265137386E-4</v>
      </c>
      <c r="L4787" s="5"/>
      <c r="M4787">
        <f t="shared" ref="M4787" si="5040">(I4781*K4782-K4781*I4782)/I4784</f>
        <v>5.8723225233434879E-2</v>
      </c>
      <c r="N4787">
        <f t="shared" ref="N4787" si="5041">(I4780*K4782-I4782*K4780)/I4784</f>
        <v>-8.3924536285770943E-2</v>
      </c>
      <c r="O4787">
        <f t="shared" ref="O4787" si="5042">(I4780*K4781-I4781*K4780)/I4784</f>
        <v>3.010250326513738E-4</v>
      </c>
    </row>
    <row r="4788" spans="8:15" x14ac:dyDescent="0.35">
      <c r="H4788" s="4"/>
      <c r="I4788">
        <v>1.8811870800205702E-2</v>
      </c>
      <c r="J4788">
        <v>-1.1526585521765763E-2</v>
      </c>
      <c r="K4788">
        <v>-3.7590481385218048E-5</v>
      </c>
      <c r="L4788" s="5"/>
      <c r="M4788">
        <f t="shared" ref="M4788" si="5043">(I4781*J4782-I4782*J4781)/I4784</f>
        <v>1.8811870800205698E-2</v>
      </c>
      <c r="N4788">
        <f t="shared" ref="N4788" si="5044">(I4780*J4782-I4782*J4780)/I4784</f>
        <v>1.1526585521765761E-2</v>
      </c>
      <c r="O4788">
        <f t="shared" ref="O4788" si="5045">(I4780*J4781-I4781*J4780)/I4784</f>
        <v>-3.7590481385218048E-5</v>
      </c>
    </row>
    <row r="4789" spans="8:15" x14ac:dyDescent="0.35">
      <c r="H4789" s="4"/>
      <c r="L4789" s="5"/>
    </row>
    <row r="4790" spans="8:15" x14ac:dyDescent="0.35">
      <c r="H4790" s="4" t="s">
        <v>498</v>
      </c>
      <c r="I4790">
        <f t="shared" ref="I4790" si="5046">LN(ABS(2*I4776*I4777^3))-I4777*(I4778^2)+33.9206</f>
        <v>0</v>
      </c>
      <c r="L4790" s="5"/>
    </row>
    <row r="4791" spans="8:15" x14ac:dyDescent="0.35">
      <c r="H4791" s="4" t="s">
        <v>499</v>
      </c>
      <c r="I4791">
        <f t="shared" ref="I4791" si="5047">(I4776^2+I4777^2)/I4778+4*I4776*I4778-85/6</f>
        <v>0</v>
      </c>
      <c r="L4791" s="5"/>
    </row>
    <row r="4792" spans="8:15" x14ac:dyDescent="0.35">
      <c r="H4792" s="4" t="s">
        <v>500</v>
      </c>
      <c r="I4792">
        <f t="shared" ref="I4792" si="5048">I4776^2*I4777*I4778^3+4*I4776*I4778+3552</f>
        <v>0</v>
      </c>
      <c r="L4792" s="5"/>
    </row>
    <row r="4793" spans="8:15" x14ac:dyDescent="0.35">
      <c r="H4793" s="4"/>
      <c r="L4793" s="5"/>
    </row>
    <row r="4794" spans="8:15" x14ac:dyDescent="0.35">
      <c r="H4794" s="4"/>
      <c r="I4794">
        <f t="shared" ref="I4794:I4796" si="5049">I4776</f>
        <v>-6.0300955159643808</v>
      </c>
      <c r="J4794" t="s">
        <v>16</v>
      </c>
      <c r="K4794" cm="1">
        <f t="array" ref="K4794:K4796">MMULT(I4786:K4788,I4790:I4792)</f>
        <v>0</v>
      </c>
      <c r="L4794" s="5"/>
      <c r="M4794">
        <f t="shared" ref="M4794" si="5050">I4786*I4790+J4786*I4791+K4786*I4792</f>
        <v>0</v>
      </c>
    </row>
    <row r="4795" spans="8:15" x14ac:dyDescent="0.35">
      <c r="H4795" s="4"/>
      <c r="I4795">
        <f t="shared" si="5049"/>
        <v>7.8461575132286265</v>
      </c>
      <c r="J4795" t="s">
        <v>16</v>
      </c>
      <c r="K4795">
        <v>0</v>
      </c>
      <c r="L4795" s="5"/>
      <c r="M4795">
        <f t="shared" ref="M4795" si="5051">I4787*I4790+J4787*I4791+K4787* I4792</f>
        <v>0</v>
      </c>
    </row>
    <row r="4796" spans="8:15" x14ac:dyDescent="0.35">
      <c r="H4796" s="4"/>
      <c r="I4796">
        <f t="shared" si="5049"/>
        <v>-2.3298516839062571</v>
      </c>
      <c r="J4796" t="s">
        <v>16</v>
      </c>
      <c r="K4796">
        <v>0</v>
      </c>
      <c r="L4796" s="5"/>
      <c r="M4796">
        <f t="shared" ref="M4796" si="5052">I4788*I4790+J4788*I4791+K4788*I4792</f>
        <v>0</v>
      </c>
    </row>
    <row r="4797" spans="8:15" x14ac:dyDescent="0.35">
      <c r="H4797" s="4"/>
      <c r="L4797" s="5"/>
    </row>
    <row r="4798" spans="8:15" x14ac:dyDescent="0.35">
      <c r="H4798" s="4" t="s">
        <v>99</v>
      </c>
      <c r="I4798">
        <f t="shared" ref="I4798:I4800" si="5053">I4794-K4794</f>
        <v>-6.0300955159643808</v>
      </c>
      <c r="L4798" s="5"/>
    </row>
    <row r="4799" spans="8:15" x14ac:dyDescent="0.35">
      <c r="H4799" s="4" t="s">
        <v>100</v>
      </c>
      <c r="I4799">
        <f t="shared" si="5053"/>
        <v>7.8461575132286265</v>
      </c>
      <c r="L4799" s="5"/>
    </row>
    <row r="4800" spans="8:15" x14ac:dyDescent="0.35">
      <c r="H4800" s="4" t="s">
        <v>101</v>
      </c>
      <c r="I4800">
        <f t="shared" si="5053"/>
        <v>-2.3298516839062571</v>
      </c>
      <c r="L4800" s="5"/>
    </row>
    <row r="4801" spans="8:13" x14ac:dyDescent="0.35">
      <c r="H4801" s="4"/>
      <c r="L4801" s="5"/>
    </row>
    <row r="4802" spans="8:13" x14ac:dyDescent="0.35">
      <c r="H4802" s="4" t="s">
        <v>22</v>
      </c>
      <c r="I4802">
        <f t="shared" ref="I4802:I4804" si="5054">ABS(I4798-I4776)</f>
        <v>0</v>
      </c>
      <c r="L4802" s="5"/>
    </row>
    <row r="4803" spans="8:13" x14ac:dyDescent="0.35">
      <c r="H4803" s="4" t="s">
        <v>24</v>
      </c>
      <c r="I4803">
        <f t="shared" si="5054"/>
        <v>0</v>
      </c>
      <c r="L4803" s="5"/>
    </row>
    <row r="4804" spans="8:13" x14ac:dyDescent="0.35">
      <c r="H4804" s="7" t="s">
        <v>103</v>
      </c>
      <c r="I4804">
        <f t="shared" si="5054"/>
        <v>0</v>
      </c>
      <c r="J4804" s="8" t="s">
        <v>25</v>
      </c>
      <c r="K4804" s="8"/>
      <c r="L4804" s="9">
        <f t="shared" ref="L4804" si="5055">MAX(I4802:I4804)</f>
        <v>0</v>
      </c>
      <c r="M4804" t="str">
        <f t="shared" ref="M4804" si="5056">IF(L4804&gt;$G$6, "Continúa iterando","Listo. Aquí está la solución")</f>
        <v>Listo. Aquí está la solución</v>
      </c>
    </row>
    <row r="4806" spans="8:13" x14ac:dyDescent="0.35">
      <c r="H4806" s="1"/>
      <c r="I4806" s="2" t="s">
        <v>0</v>
      </c>
      <c r="J4806" s="2">
        <f t="shared" ref="J4806" si="5057">J4775+1</f>
        <v>156</v>
      </c>
      <c r="K4806" s="2"/>
      <c r="L4806" s="3"/>
    </row>
    <row r="4807" spans="8:13" x14ac:dyDescent="0.35">
      <c r="H4807" s="4" t="s">
        <v>1</v>
      </c>
      <c r="I4807">
        <f t="shared" ref="I4807:I4809" si="5058">I4798</f>
        <v>-6.0300955159643808</v>
      </c>
      <c r="L4807" s="5"/>
    </row>
    <row r="4808" spans="8:13" x14ac:dyDescent="0.35">
      <c r="H4808" s="4" t="s">
        <v>93</v>
      </c>
      <c r="I4808">
        <f t="shared" si="5058"/>
        <v>7.8461575132286265</v>
      </c>
      <c r="L4808" s="5"/>
    </row>
    <row r="4809" spans="8:13" x14ac:dyDescent="0.35">
      <c r="H4809" s="4" t="s">
        <v>2</v>
      </c>
      <c r="I4809">
        <f t="shared" si="5058"/>
        <v>-2.3298516839062571</v>
      </c>
      <c r="L4809" s="5"/>
    </row>
    <row r="4810" spans="8:13" x14ac:dyDescent="0.35">
      <c r="H4810" s="4"/>
      <c r="L4810" s="5"/>
    </row>
    <row r="4811" spans="8:13" x14ac:dyDescent="0.35">
      <c r="H4811" s="4"/>
      <c r="I4811">
        <f t="shared" ref="I4811" si="5059">1/I4807</f>
        <v>-0.16583485242523097</v>
      </c>
      <c r="J4811">
        <f t="shared" ref="J4811" si="5060">3/I4808-I4809^2</f>
        <v>-5.0458561065254317</v>
      </c>
      <c r="K4811">
        <f t="shared" ref="K4811" si="5061">-2*I4808*I4809</f>
        <v>36.56076658877889</v>
      </c>
      <c r="L4811" s="5"/>
    </row>
    <row r="4812" spans="8:13" x14ac:dyDescent="0.35">
      <c r="H4812" s="4" t="s">
        <v>26</v>
      </c>
      <c r="I4812">
        <f t="shared" ref="I4812" si="5062">(2*I4807/I4809)+4*I4809</f>
        <v>-4.1430295802738764</v>
      </c>
      <c r="J4812">
        <f t="shared" ref="J4812" si="5063">(2*I4808/I4809)</f>
        <v>-6.7353278901201685</v>
      </c>
      <c r="K4812">
        <f t="shared" ref="K4812" si="5064">-(I4808^2+I4807^2)/I4809^2+4*I4807</f>
        <v>-42.160262624325497</v>
      </c>
      <c r="L4812" s="5"/>
    </row>
    <row r="4813" spans="8:13" x14ac:dyDescent="0.35">
      <c r="H4813" s="4"/>
      <c r="I4813">
        <f t="shared" ref="I4813" si="5065">2*I4807*I4808*I4809^3+4*I4809</f>
        <v>1187.4101983644657</v>
      </c>
      <c r="J4813">
        <f t="shared" ref="J4813" si="5066">I4807^2*I4809^3</f>
        <v>-459.86801905066505</v>
      </c>
      <c r="K4813">
        <f t="shared" ref="K4813" si="5067">3*I4807^2*I4808*I4809^2+4*I4807</f>
        <v>4621.9224596655295</v>
      </c>
      <c r="L4813" s="5"/>
    </row>
    <row r="4814" spans="8:13" x14ac:dyDescent="0.35">
      <c r="H4814" s="4"/>
      <c r="L4814" s="5"/>
    </row>
    <row r="4815" spans="8:13" x14ac:dyDescent="0.35">
      <c r="H4815" s="4" t="s">
        <v>6</v>
      </c>
      <c r="I4815">
        <f t="shared" ref="I4815" si="5068">(I4811*J4812*K4813+I4812*J4813*K4811+J4811*K4812*I4813)-(I4813*J4812*K4811+J4813*K4812*I4811+K4813*I4812*J4811)</f>
        <v>526414.62070310838</v>
      </c>
      <c r="J4815" t="str">
        <f t="shared" ref="J4815" si="5069">IF(I4815&lt;&gt;0,"Continuar", "Agregar otros valores")</f>
        <v>Continuar</v>
      </c>
      <c r="L4815" s="5"/>
    </row>
    <row r="4816" spans="8:13" x14ac:dyDescent="0.35">
      <c r="H4816" s="4"/>
      <c r="L4816" s="5"/>
    </row>
    <row r="4817" spans="8:15" x14ac:dyDescent="0.35">
      <c r="H4817" s="4"/>
      <c r="I4817" cm="1">
        <f t="array" ref="I4817:K4819">MINVERSE(I4811:K4813)</f>
        <v>-9.5966786858593264E-2</v>
      </c>
      <c r="J4817">
        <v>1.2363692239668139E-2</v>
      </c>
      <c r="K4817">
        <v>8.7190467637886151E-4</v>
      </c>
      <c r="L4817" s="5"/>
      <c r="M4817">
        <f t="shared" ref="M4817" si="5070">(J4812*K4813-J4813*K4812)/I4815</f>
        <v>-9.596678685859325E-2</v>
      </c>
      <c r="N4817">
        <f t="shared" ref="N4817" si="5071">(J4811*K4813-J4813*K4811)/I4815</f>
        <v>-1.2363692239668137E-2</v>
      </c>
      <c r="O4817">
        <f t="shared" ref="O4817" si="5072">(J4811*K4812-J4812*K4811)/I4815</f>
        <v>8.7190467637886151E-4</v>
      </c>
    </row>
    <row r="4818" spans="8:15" x14ac:dyDescent="0.35">
      <c r="H4818" s="4" t="s">
        <v>9</v>
      </c>
      <c r="I4818">
        <v>-5.87232252334349E-2</v>
      </c>
      <c r="J4818">
        <v>-8.3924536285770956E-2</v>
      </c>
      <c r="K4818">
        <v>-3.0102503265137386E-4</v>
      </c>
      <c r="L4818" s="5"/>
      <c r="M4818">
        <f t="shared" ref="M4818" si="5073">(I4812*K4813-K4812*I4813)/I4815</f>
        <v>5.8723225233434879E-2</v>
      </c>
      <c r="N4818">
        <f t="shared" ref="N4818" si="5074">(I4811*K4813-I4813*K4811)/I4815</f>
        <v>-8.3924536285770943E-2</v>
      </c>
      <c r="O4818">
        <f t="shared" ref="O4818" si="5075">(I4811*K4812-I4812*K4811)/I4815</f>
        <v>3.010250326513738E-4</v>
      </c>
    </row>
    <row r="4819" spans="8:15" x14ac:dyDescent="0.35">
      <c r="H4819" s="4"/>
      <c r="I4819">
        <v>1.8811870800205702E-2</v>
      </c>
      <c r="J4819">
        <v>-1.1526585521765763E-2</v>
      </c>
      <c r="K4819">
        <v>-3.7590481385218048E-5</v>
      </c>
      <c r="L4819" s="5"/>
      <c r="M4819">
        <f t="shared" ref="M4819" si="5076">(I4812*J4813-I4813*J4812)/I4815</f>
        <v>1.8811870800205698E-2</v>
      </c>
      <c r="N4819">
        <f t="shared" ref="N4819" si="5077">(I4811*J4813-I4813*J4811)/I4815</f>
        <v>1.1526585521765761E-2</v>
      </c>
      <c r="O4819">
        <f t="shared" ref="O4819" si="5078">(I4811*J4812-I4812*J4811)/I4815</f>
        <v>-3.7590481385218048E-5</v>
      </c>
    </row>
    <row r="4820" spans="8:15" x14ac:dyDescent="0.35">
      <c r="H4820" s="4"/>
      <c r="L4820" s="5"/>
    </row>
    <row r="4821" spans="8:15" x14ac:dyDescent="0.35">
      <c r="H4821" s="4" t="s">
        <v>501</v>
      </c>
      <c r="I4821">
        <f t="shared" ref="I4821" si="5079">LN(ABS(2*I4807*I4808^3))-I4808*(I4809^2)+33.9206</f>
        <v>0</v>
      </c>
      <c r="L4821" s="5"/>
    </row>
    <row r="4822" spans="8:15" x14ac:dyDescent="0.35">
      <c r="H4822" s="4" t="s">
        <v>502</v>
      </c>
      <c r="I4822">
        <f t="shared" ref="I4822" si="5080">(I4807^2+I4808^2)/I4809+4*I4807*I4809-85/6</f>
        <v>0</v>
      </c>
      <c r="L4822" s="5"/>
    </row>
    <row r="4823" spans="8:15" x14ac:dyDescent="0.35">
      <c r="H4823" s="4" t="s">
        <v>503</v>
      </c>
      <c r="I4823">
        <f t="shared" ref="I4823" si="5081">I4807^2*I4808*I4809^3+4*I4807*I4809+3552</f>
        <v>0</v>
      </c>
      <c r="L4823" s="5"/>
    </row>
    <row r="4824" spans="8:15" x14ac:dyDescent="0.35">
      <c r="H4824" s="4"/>
      <c r="L4824" s="5"/>
    </row>
    <row r="4825" spans="8:15" x14ac:dyDescent="0.35">
      <c r="H4825" s="4"/>
      <c r="I4825">
        <f t="shared" ref="I4825:I4827" si="5082">I4807</f>
        <v>-6.0300955159643808</v>
      </c>
      <c r="J4825" t="s">
        <v>16</v>
      </c>
      <c r="K4825" cm="1">
        <f t="array" ref="K4825:K4827">MMULT(I4817:K4819,I4821:I4823)</f>
        <v>0</v>
      </c>
      <c r="L4825" s="5"/>
      <c r="M4825">
        <f t="shared" ref="M4825" si="5083">I4817*I4821+J4817*I4822+K4817*I4823</f>
        <v>0</v>
      </c>
    </row>
    <row r="4826" spans="8:15" x14ac:dyDescent="0.35">
      <c r="H4826" s="4"/>
      <c r="I4826">
        <f t="shared" si="5082"/>
        <v>7.8461575132286265</v>
      </c>
      <c r="J4826" t="s">
        <v>16</v>
      </c>
      <c r="K4826">
        <v>0</v>
      </c>
      <c r="L4826" s="5"/>
      <c r="M4826">
        <f t="shared" ref="M4826" si="5084">I4818*I4821+J4818*I4822+K4818* I4823</f>
        <v>0</v>
      </c>
    </row>
    <row r="4827" spans="8:15" x14ac:dyDescent="0.35">
      <c r="H4827" s="4"/>
      <c r="I4827">
        <f t="shared" si="5082"/>
        <v>-2.3298516839062571</v>
      </c>
      <c r="J4827" t="s">
        <v>16</v>
      </c>
      <c r="K4827">
        <v>0</v>
      </c>
      <c r="L4827" s="5"/>
      <c r="M4827">
        <f t="shared" ref="M4827" si="5085">I4819*I4821+J4819*I4822+K4819*I4823</f>
        <v>0</v>
      </c>
    </row>
    <row r="4828" spans="8:15" x14ac:dyDescent="0.35">
      <c r="H4828" s="4"/>
      <c r="L4828" s="5"/>
    </row>
    <row r="4829" spans="8:15" x14ac:dyDescent="0.35">
      <c r="H4829" s="4" t="s">
        <v>99</v>
      </c>
      <c r="I4829">
        <f t="shared" ref="I4829:I4831" si="5086">I4825-K4825</f>
        <v>-6.0300955159643808</v>
      </c>
      <c r="L4829" s="5"/>
    </row>
    <row r="4830" spans="8:15" x14ac:dyDescent="0.35">
      <c r="H4830" s="4" t="s">
        <v>100</v>
      </c>
      <c r="I4830">
        <f t="shared" si="5086"/>
        <v>7.8461575132286265</v>
      </c>
      <c r="L4830" s="5"/>
    </row>
    <row r="4831" spans="8:15" x14ac:dyDescent="0.35">
      <c r="H4831" s="4" t="s">
        <v>101</v>
      </c>
      <c r="I4831">
        <f t="shared" si="5086"/>
        <v>-2.3298516839062571</v>
      </c>
      <c r="L4831" s="5"/>
    </row>
    <row r="4832" spans="8:15" x14ac:dyDescent="0.35">
      <c r="H4832" s="4"/>
      <c r="L4832" s="5"/>
    </row>
    <row r="4833" spans="8:15" x14ac:dyDescent="0.35">
      <c r="H4833" s="4" t="s">
        <v>22</v>
      </c>
      <c r="I4833">
        <f t="shared" ref="I4833:I4835" si="5087">ABS(I4829-I4807)</f>
        <v>0</v>
      </c>
      <c r="L4833" s="5"/>
    </row>
    <row r="4834" spans="8:15" x14ac:dyDescent="0.35">
      <c r="H4834" s="4" t="s">
        <v>24</v>
      </c>
      <c r="I4834">
        <f t="shared" si="5087"/>
        <v>0</v>
      </c>
      <c r="L4834" s="5"/>
    </row>
    <row r="4835" spans="8:15" x14ac:dyDescent="0.35">
      <c r="H4835" s="7" t="s">
        <v>103</v>
      </c>
      <c r="I4835">
        <f t="shared" si="5087"/>
        <v>0</v>
      </c>
      <c r="J4835" s="8" t="s">
        <v>25</v>
      </c>
      <c r="K4835" s="8"/>
      <c r="L4835" s="9">
        <f t="shared" ref="L4835" si="5088">MAX(I4833:I4835)</f>
        <v>0</v>
      </c>
      <c r="M4835" t="str">
        <f t="shared" ref="M4835" si="5089">IF(L4835&gt;$G$6, "Continúa iterando","Listo. Aquí está la solución")</f>
        <v>Listo. Aquí está la solución</v>
      </c>
    </row>
    <row r="4837" spans="8:15" x14ac:dyDescent="0.35">
      <c r="H4837" s="1"/>
      <c r="I4837" s="2" t="s">
        <v>0</v>
      </c>
      <c r="J4837" s="2">
        <f t="shared" ref="J4837" si="5090">J4806+1</f>
        <v>157</v>
      </c>
      <c r="K4837" s="2"/>
      <c r="L4837" s="3"/>
    </row>
    <row r="4838" spans="8:15" x14ac:dyDescent="0.35">
      <c r="H4838" s="4" t="s">
        <v>1</v>
      </c>
      <c r="I4838">
        <f t="shared" ref="I4838:I4840" si="5091">I4829</f>
        <v>-6.0300955159643808</v>
      </c>
      <c r="L4838" s="5"/>
    </row>
    <row r="4839" spans="8:15" x14ac:dyDescent="0.35">
      <c r="H4839" s="4" t="s">
        <v>93</v>
      </c>
      <c r="I4839">
        <f t="shared" si="5091"/>
        <v>7.8461575132286265</v>
      </c>
      <c r="L4839" s="5"/>
    </row>
    <row r="4840" spans="8:15" x14ac:dyDescent="0.35">
      <c r="H4840" s="4" t="s">
        <v>2</v>
      </c>
      <c r="I4840">
        <f t="shared" si="5091"/>
        <v>-2.3298516839062571</v>
      </c>
      <c r="L4840" s="5"/>
    </row>
    <row r="4841" spans="8:15" x14ac:dyDescent="0.35">
      <c r="H4841" s="4"/>
      <c r="L4841" s="5"/>
    </row>
    <row r="4842" spans="8:15" x14ac:dyDescent="0.35">
      <c r="H4842" s="4"/>
      <c r="I4842">
        <f t="shared" ref="I4842" si="5092">1/I4838</f>
        <v>-0.16583485242523097</v>
      </c>
      <c r="J4842">
        <f t="shared" ref="J4842" si="5093">3/I4839-I4840^2</f>
        <v>-5.0458561065254317</v>
      </c>
      <c r="K4842">
        <f t="shared" ref="K4842" si="5094">-2*I4839*I4840</f>
        <v>36.56076658877889</v>
      </c>
      <c r="L4842" s="5"/>
    </row>
    <row r="4843" spans="8:15" x14ac:dyDescent="0.35">
      <c r="H4843" s="4" t="s">
        <v>26</v>
      </c>
      <c r="I4843">
        <f t="shared" ref="I4843" si="5095">(2*I4838/I4840)+4*I4840</f>
        <v>-4.1430295802738764</v>
      </c>
      <c r="J4843">
        <f t="shared" ref="J4843" si="5096">(2*I4839/I4840)</f>
        <v>-6.7353278901201685</v>
      </c>
      <c r="K4843">
        <f t="shared" ref="K4843" si="5097">-(I4839^2+I4838^2)/I4840^2+4*I4838</f>
        <v>-42.160262624325497</v>
      </c>
      <c r="L4843" s="5"/>
    </row>
    <row r="4844" spans="8:15" x14ac:dyDescent="0.35">
      <c r="H4844" s="4"/>
      <c r="I4844">
        <f t="shared" ref="I4844" si="5098">2*I4838*I4839*I4840^3+4*I4840</f>
        <v>1187.4101983644657</v>
      </c>
      <c r="J4844">
        <f t="shared" ref="J4844" si="5099">I4838^2*I4840^3</f>
        <v>-459.86801905066505</v>
      </c>
      <c r="K4844">
        <f t="shared" ref="K4844" si="5100">3*I4838^2*I4839*I4840^2+4*I4838</f>
        <v>4621.9224596655295</v>
      </c>
      <c r="L4844" s="5"/>
    </row>
    <row r="4845" spans="8:15" x14ac:dyDescent="0.35">
      <c r="H4845" s="4"/>
      <c r="L4845" s="5"/>
    </row>
    <row r="4846" spans="8:15" x14ac:dyDescent="0.35">
      <c r="H4846" s="4" t="s">
        <v>6</v>
      </c>
      <c r="I4846">
        <f t="shared" ref="I4846" si="5101">(I4842*J4843*K4844+I4843*J4844*K4842+J4842*K4843*I4844)-(I4844*J4843*K4842+J4844*K4843*I4842+K4844*I4843*J4842)</f>
        <v>526414.62070310838</v>
      </c>
      <c r="J4846" t="str">
        <f t="shared" ref="J4846" si="5102">IF(I4846&lt;&gt;0,"Continuar", "Agregar otros valores")</f>
        <v>Continuar</v>
      </c>
      <c r="L4846" s="5"/>
    </row>
    <row r="4847" spans="8:15" x14ac:dyDescent="0.35">
      <c r="H4847" s="4"/>
      <c r="L4847" s="5"/>
    </row>
    <row r="4848" spans="8:15" x14ac:dyDescent="0.35">
      <c r="H4848" s="4"/>
      <c r="I4848" cm="1">
        <f t="array" ref="I4848:K4850">MINVERSE(I4842:K4844)</f>
        <v>-9.5966786858593264E-2</v>
      </c>
      <c r="J4848">
        <v>1.2363692239668139E-2</v>
      </c>
      <c r="K4848">
        <v>8.7190467637886151E-4</v>
      </c>
      <c r="L4848" s="5"/>
      <c r="M4848">
        <f t="shared" ref="M4848" si="5103">(J4843*K4844-J4844*K4843)/I4846</f>
        <v>-9.596678685859325E-2</v>
      </c>
      <c r="N4848">
        <f t="shared" ref="N4848" si="5104">(J4842*K4844-J4844*K4842)/I4846</f>
        <v>-1.2363692239668137E-2</v>
      </c>
      <c r="O4848">
        <f t="shared" ref="O4848" si="5105">(J4842*K4843-J4843*K4842)/I4846</f>
        <v>8.7190467637886151E-4</v>
      </c>
    </row>
    <row r="4849" spans="8:15" x14ac:dyDescent="0.35">
      <c r="H4849" s="4" t="s">
        <v>9</v>
      </c>
      <c r="I4849">
        <v>-5.87232252334349E-2</v>
      </c>
      <c r="J4849">
        <v>-8.3924536285770956E-2</v>
      </c>
      <c r="K4849">
        <v>-3.0102503265137386E-4</v>
      </c>
      <c r="L4849" s="5"/>
      <c r="M4849">
        <f t="shared" ref="M4849" si="5106">(I4843*K4844-K4843*I4844)/I4846</f>
        <v>5.8723225233434879E-2</v>
      </c>
      <c r="N4849">
        <f t="shared" ref="N4849" si="5107">(I4842*K4844-I4844*K4842)/I4846</f>
        <v>-8.3924536285770943E-2</v>
      </c>
      <c r="O4849">
        <f t="shared" ref="O4849" si="5108">(I4842*K4843-I4843*K4842)/I4846</f>
        <v>3.010250326513738E-4</v>
      </c>
    </row>
    <row r="4850" spans="8:15" x14ac:dyDescent="0.35">
      <c r="H4850" s="4"/>
      <c r="I4850">
        <v>1.8811870800205702E-2</v>
      </c>
      <c r="J4850">
        <v>-1.1526585521765763E-2</v>
      </c>
      <c r="K4850">
        <v>-3.7590481385218048E-5</v>
      </c>
      <c r="L4850" s="5"/>
      <c r="M4850">
        <f t="shared" ref="M4850" si="5109">(I4843*J4844-I4844*J4843)/I4846</f>
        <v>1.8811870800205698E-2</v>
      </c>
      <c r="N4850">
        <f t="shared" ref="N4850" si="5110">(I4842*J4844-I4844*J4842)/I4846</f>
        <v>1.1526585521765761E-2</v>
      </c>
      <c r="O4850">
        <f t="shared" ref="O4850" si="5111">(I4842*J4843-I4843*J4842)/I4846</f>
        <v>-3.7590481385218048E-5</v>
      </c>
    </row>
    <row r="4851" spans="8:15" x14ac:dyDescent="0.35">
      <c r="H4851" s="4"/>
      <c r="L4851" s="5"/>
    </row>
    <row r="4852" spans="8:15" x14ac:dyDescent="0.35">
      <c r="H4852" s="4" t="s">
        <v>504</v>
      </c>
      <c r="I4852">
        <f t="shared" ref="I4852" si="5112">LN(ABS(2*I4838*I4839^3))-I4839*(I4840^2)+33.9206</f>
        <v>0</v>
      </c>
      <c r="L4852" s="5"/>
    </row>
    <row r="4853" spans="8:15" x14ac:dyDescent="0.35">
      <c r="H4853" s="4" t="s">
        <v>505</v>
      </c>
      <c r="I4853">
        <f t="shared" ref="I4853" si="5113">(I4838^2+I4839^2)/I4840+4*I4838*I4840-85/6</f>
        <v>0</v>
      </c>
      <c r="L4853" s="5"/>
    </row>
    <row r="4854" spans="8:15" x14ac:dyDescent="0.35">
      <c r="H4854" s="4" t="s">
        <v>506</v>
      </c>
      <c r="I4854">
        <f t="shared" ref="I4854" si="5114">I4838^2*I4839*I4840^3+4*I4838*I4840+3552</f>
        <v>0</v>
      </c>
      <c r="L4854" s="5"/>
    </row>
    <row r="4855" spans="8:15" x14ac:dyDescent="0.35">
      <c r="H4855" s="4"/>
      <c r="L4855" s="5"/>
    </row>
    <row r="4856" spans="8:15" x14ac:dyDescent="0.35">
      <c r="H4856" s="4"/>
      <c r="I4856">
        <f t="shared" ref="I4856:I4858" si="5115">I4838</f>
        <v>-6.0300955159643808</v>
      </c>
      <c r="J4856" t="s">
        <v>16</v>
      </c>
      <c r="K4856" cm="1">
        <f t="array" ref="K4856:K4858">MMULT(I4848:K4850,I4852:I4854)</f>
        <v>0</v>
      </c>
      <c r="L4856" s="5"/>
      <c r="M4856">
        <f t="shared" ref="M4856" si="5116">I4848*I4852+J4848*I4853+K4848*I4854</f>
        <v>0</v>
      </c>
    </row>
    <row r="4857" spans="8:15" x14ac:dyDescent="0.35">
      <c r="H4857" s="4"/>
      <c r="I4857">
        <f t="shared" si="5115"/>
        <v>7.8461575132286265</v>
      </c>
      <c r="J4857" t="s">
        <v>16</v>
      </c>
      <c r="K4857">
        <v>0</v>
      </c>
      <c r="L4857" s="5"/>
      <c r="M4857">
        <f t="shared" ref="M4857" si="5117">I4849*I4852+J4849*I4853+K4849* I4854</f>
        <v>0</v>
      </c>
    </row>
    <row r="4858" spans="8:15" x14ac:dyDescent="0.35">
      <c r="H4858" s="4"/>
      <c r="I4858">
        <f t="shared" si="5115"/>
        <v>-2.3298516839062571</v>
      </c>
      <c r="J4858" t="s">
        <v>16</v>
      </c>
      <c r="K4858">
        <v>0</v>
      </c>
      <c r="L4858" s="5"/>
      <c r="M4858">
        <f t="shared" ref="M4858" si="5118">I4850*I4852+J4850*I4853+K4850*I4854</f>
        <v>0</v>
      </c>
    </row>
    <row r="4859" spans="8:15" x14ac:dyDescent="0.35">
      <c r="H4859" s="4"/>
      <c r="L4859" s="5"/>
    </row>
    <row r="4860" spans="8:15" x14ac:dyDescent="0.35">
      <c r="H4860" s="4" t="s">
        <v>99</v>
      </c>
      <c r="I4860">
        <f t="shared" ref="I4860:I4862" si="5119">I4856-K4856</f>
        <v>-6.0300955159643808</v>
      </c>
      <c r="L4860" s="5"/>
    </row>
    <row r="4861" spans="8:15" x14ac:dyDescent="0.35">
      <c r="H4861" s="4" t="s">
        <v>100</v>
      </c>
      <c r="I4861">
        <f t="shared" si="5119"/>
        <v>7.8461575132286265</v>
      </c>
      <c r="L4861" s="5"/>
    </row>
    <row r="4862" spans="8:15" x14ac:dyDescent="0.35">
      <c r="H4862" s="4" t="s">
        <v>101</v>
      </c>
      <c r="I4862">
        <f t="shared" si="5119"/>
        <v>-2.3298516839062571</v>
      </c>
      <c r="L4862" s="5"/>
    </row>
    <row r="4863" spans="8:15" x14ac:dyDescent="0.35">
      <c r="H4863" s="4"/>
      <c r="L4863" s="5"/>
    </row>
    <row r="4864" spans="8:15" x14ac:dyDescent="0.35">
      <c r="H4864" s="4" t="s">
        <v>22</v>
      </c>
      <c r="I4864">
        <f t="shared" ref="I4864:I4866" si="5120">ABS(I4860-I4838)</f>
        <v>0</v>
      </c>
      <c r="L4864" s="5"/>
    </row>
    <row r="4865" spans="8:15" x14ac:dyDescent="0.35">
      <c r="H4865" s="4" t="s">
        <v>24</v>
      </c>
      <c r="I4865">
        <f t="shared" si="5120"/>
        <v>0</v>
      </c>
      <c r="L4865" s="5"/>
    </row>
    <row r="4866" spans="8:15" x14ac:dyDescent="0.35">
      <c r="H4866" s="7" t="s">
        <v>103</v>
      </c>
      <c r="I4866">
        <f t="shared" si="5120"/>
        <v>0</v>
      </c>
      <c r="J4866" s="8" t="s">
        <v>25</v>
      </c>
      <c r="K4866" s="8"/>
      <c r="L4866" s="9">
        <f t="shared" ref="L4866" si="5121">MAX(I4864:I4866)</f>
        <v>0</v>
      </c>
      <c r="M4866" t="str">
        <f t="shared" ref="M4866" si="5122">IF(L4866&gt;$G$6, "Continúa iterando","Listo. Aquí está la solución")</f>
        <v>Listo. Aquí está la solución</v>
      </c>
    </row>
    <row r="4868" spans="8:15" x14ac:dyDescent="0.35">
      <c r="H4868" s="1"/>
      <c r="I4868" s="2" t="s">
        <v>0</v>
      </c>
      <c r="J4868" s="2">
        <f t="shared" ref="J4868" si="5123">J4837+1</f>
        <v>158</v>
      </c>
      <c r="K4868" s="2"/>
      <c r="L4868" s="3"/>
    </row>
    <row r="4869" spans="8:15" x14ac:dyDescent="0.35">
      <c r="H4869" s="4" t="s">
        <v>1</v>
      </c>
      <c r="I4869">
        <f t="shared" ref="I4869:I4871" si="5124">I4860</f>
        <v>-6.0300955159643808</v>
      </c>
      <c r="L4869" s="5"/>
    </row>
    <row r="4870" spans="8:15" x14ac:dyDescent="0.35">
      <c r="H4870" s="4" t="s">
        <v>93</v>
      </c>
      <c r="I4870">
        <f t="shared" si="5124"/>
        <v>7.8461575132286265</v>
      </c>
      <c r="L4870" s="5"/>
    </row>
    <row r="4871" spans="8:15" x14ac:dyDescent="0.35">
      <c r="H4871" s="4" t="s">
        <v>2</v>
      </c>
      <c r="I4871">
        <f t="shared" si="5124"/>
        <v>-2.3298516839062571</v>
      </c>
      <c r="L4871" s="5"/>
    </row>
    <row r="4872" spans="8:15" x14ac:dyDescent="0.35">
      <c r="H4872" s="4"/>
      <c r="L4872" s="5"/>
    </row>
    <row r="4873" spans="8:15" x14ac:dyDescent="0.35">
      <c r="H4873" s="4"/>
      <c r="I4873">
        <f t="shared" ref="I4873" si="5125">1/I4869</f>
        <v>-0.16583485242523097</v>
      </c>
      <c r="J4873">
        <f t="shared" ref="J4873" si="5126">3/I4870-I4871^2</f>
        <v>-5.0458561065254317</v>
      </c>
      <c r="K4873">
        <f t="shared" ref="K4873" si="5127">-2*I4870*I4871</f>
        <v>36.56076658877889</v>
      </c>
      <c r="L4873" s="5"/>
    </row>
    <row r="4874" spans="8:15" x14ac:dyDescent="0.35">
      <c r="H4874" s="4" t="s">
        <v>26</v>
      </c>
      <c r="I4874">
        <f t="shared" ref="I4874" si="5128">(2*I4869/I4871)+4*I4871</f>
        <v>-4.1430295802738764</v>
      </c>
      <c r="J4874">
        <f t="shared" ref="J4874" si="5129">(2*I4870/I4871)</f>
        <v>-6.7353278901201685</v>
      </c>
      <c r="K4874">
        <f t="shared" ref="K4874" si="5130">-(I4870^2+I4869^2)/I4871^2+4*I4869</f>
        <v>-42.160262624325497</v>
      </c>
      <c r="L4874" s="5"/>
    </row>
    <row r="4875" spans="8:15" x14ac:dyDescent="0.35">
      <c r="H4875" s="4"/>
      <c r="I4875">
        <f t="shared" ref="I4875" si="5131">2*I4869*I4870*I4871^3+4*I4871</f>
        <v>1187.4101983644657</v>
      </c>
      <c r="J4875">
        <f t="shared" ref="J4875" si="5132">I4869^2*I4871^3</f>
        <v>-459.86801905066505</v>
      </c>
      <c r="K4875">
        <f t="shared" ref="K4875" si="5133">3*I4869^2*I4870*I4871^2+4*I4869</f>
        <v>4621.9224596655295</v>
      </c>
      <c r="L4875" s="5"/>
    </row>
    <row r="4876" spans="8:15" x14ac:dyDescent="0.35">
      <c r="H4876" s="4"/>
      <c r="L4876" s="5"/>
    </row>
    <row r="4877" spans="8:15" x14ac:dyDescent="0.35">
      <c r="H4877" s="4" t="s">
        <v>6</v>
      </c>
      <c r="I4877">
        <f t="shared" ref="I4877" si="5134">(I4873*J4874*K4875+I4874*J4875*K4873+J4873*K4874*I4875)-(I4875*J4874*K4873+J4875*K4874*I4873+K4875*I4874*J4873)</f>
        <v>526414.62070310838</v>
      </c>
      <c r="J4877" t="str">
        <f t="shared" ref="J4877" si="5135">IF(I4877&lt;&gt;0,"Continuar", "Agregar otros valores")</f>
        <v>Continuar</v>
      </c>
      <c r="L4877" s="5"/>
    </row>
    <row r="4878" spans="8:15" x14ac:dyDescent="0.35">
      <c r="H4878" s="4"/>
      <c r="L4878" s="5"/>
    </row>
    <row r="4879" spans="8:15" x14ac:dyDescent="0.35">
      <c r="H4879" s="4"/>
      <c r="I4879" cm="1">
        <f t="array" ref="I4879:K4881">MINVERSE(I4873:K4875)</f>
        <v>-9.5966786858593264E-2</v>
      </c>
      <c r="J4879">
        <v>1.2363692239668139E-2</v>
      </c>
      <c r="K4879">
        <v>8.7190467637886151E-4</v>
      </c>
      <c r="L4879" s="5"/>
      <c r="M4879">
        <f t="shared" ref="M4879" si="5136">(J4874*K4875-J4875*K4874)/I4877</f>
        <v>-9.596678685859325E-2</v>
      </c>
      <c r="N4879">
        <f t="shared" ref="N4879" si="5137">(J4873*K4875-J4875*K4873)/I4877</f>
        <v>-1.2363692239668137E-2</v>
      </c>
      <c r="O4879">
        <f t="shared" ref="O4879" si="5138">(J4873*K4874-J4874*K4873)/I4877</f>
        <v>8.7190467637886151E-4</v>
      </c>
    </row>
    <row r="4880" spans="8:15" x14ac:dyDescent="0.35">
      <c r="H4880" s="4" t="s">
        <v>9</v>
      </c>
      <c r="I4880">
        <v>-5.87232252334349E-2</v>
      </c>
      <c r="J4880">
        <v>-8.3924536285770956E-2</v>
      </c>
      <c r="K4880">
        <v>-3.0102503265137386E-4</v>
      </c>
      <c r="L4880" s="5"/>
      <c r="M4880">
        <f t="shared" ref="M4880" si="5139">(I4874*K4875-K4874*I4875)/I4877</f>
        <v>5.8723225233434879E-2</v>
      </c>
      <c r="N4880">
        <f t="shared" ref="N4880" si="5140">(I4873*K4875-I4875*K4873)/I4877</f>
        <v>-8.3924536285770943E-2</v>
      </c>
      <c r="O4880">
        <f t="shared" ref="O4880" si="5141">(I4873*K4874-I4874*K4873)/I4877</f>
        <v>3.010250326513738E-4</v>
      </c>
    </row>
    <row r="4881" spans="8:15" x14ac:dyDescent="0.35">
      <c r="H4881" s="4"/>
      <c r="I4881">
        <v>1.8811870800205702E-2</v>
      </c>
      <c r="J4881">
        <v>-1.1526585521765763E-2</v>
      </c>
      <c r="K4881">
        <v>-3.7590481385218048E-5</v>
      </c>
      <c r="L4881" s="5"/>
      <c r="M4881">
        <f t="shared" ref="M4881" si="5142">(I4874*J4875-I4875*J4874)/I4877</f>
        <v>1.8811870800205698E-2</v>
      </c>
      <c r="N4881">
        <f t="shared" ref="N4881" si="5143">(I4873*J4875-I4875*J4873)/I4877</f>
        <v>1.1526585521765761E-2</v>
      </c>
      <c r="O4881">
        <f t="shared" ref="O4881" si="5144">(I4873*J4874-I4874*J4873)/I4877</f>
        <v>-3.7590481385218048E-5</v>
      </c>
    </row>
    <row r="4882" spans="8:15" x14ac:dyDescent="0.35">
      <c r="H4882" s="4"/>
      <c r="L4882" s="5"/>
    </row>
    <row r="4883" spans="8:15" x14ac:dyDescent="0.35">
      <c r="H4883" s="4" t="s">
        <v>507</v>
      </c>
      <c r="I4883">
        <f t="shared" ref="I4883" si="5145">LN(ABS(2*I4869*I4870^3))-I4870*(I4871^2)+33.9206</f>
        <v>0</v>
      </c>
      <c r="L4883" s="5"/>
    </row>
    <row r="4884" spans="8:15" x14ac:dyDescent="0.35">
      <c r="H4884" s="4" t="s">
        <v>508</v>
      </c>
      <c r="I4884">
        <f t="shared" ref="I4884" si="5146">(I4869^2+I4870^2)/I4871+4*I4869*I4871-85/6</f>
        <v>0</v>
      </c>
      <c r="L4884" s="5"/>
    </row>
    <row r="4885" spans="8:15" x14ac:dyDescent="0.35">
      <c r="H4885" s="4" t="s">
        <v>509</v>
      </c>
      <c r="I4885">
        <f t="shared" ref="I4885" si="5147">I4869^2*I4870*I4871^3+4*I4869*I4871+3552</f>
        <v>0</v>
      </c>
      <c r="L4885" s="5"/>
    </row>
    <row r="4886" spans="8:15" x14ac:dyDescent="0.35">
      <c r="H4886" s="4"/>
      <c r="L4886" s="5"/>
    </row>
    <row r="4887" spans="8:15" x14ac:dyDescent="0.35">
      <c r="H4887" s="4"/>
      <c r="I4887">
        <f t="shared" ref="I4887:I4889" si="5148">I4869</f>
        <v>-6.0300955159643808</v>
      </c>
      <c r="J4887" t="s">
        <v>16</v>
      </c>
      <c r="K4887" cm="1">
        <f t="array" ref="K4887:K4889">MMULT(I4879:K4881,I4883:I4885)</f>
        <v>0</v>
      </c>
      <c r="L4887" s="5"/>
      <c r="M4887">
        <f t="shared" ref="M4887" si="5149">I4879*I4883+J4879*I4884+K4879*I4885</f>
        <v>0</v>
      </c>
    </row>
    <row r="4888" spans="8:15" x14ac:dyDescent="0.35">
      <c r="H4888" s="4"/>
      <c r="I4888">
        <f t="shared" si="5148"/>
        <v>7.8461575132286265</v>
      </c>
      <c r="J4888" t="s">
        <v>16</v>
      </c>
      <c r="K4888">
        <v>0</v>
      </c>
      <c r="L4888" s="5"/>
      <c r="M4888">
        <f t="shared" ref="M4888" si="5150">I4880*I4883+J4880*I4884+K4880* I4885</f>
        <v>0</v>
      </c>
    </row>
    <row r="4889" spans="8:15" x14ac:dyDescent="0.35">
      <c r="H4889" s="4"/>
      <c r="I4889">
        <f t="shared" si="5148"/>
        <v>-2.3298516839062571</v>
      </c>
      <c r="J4889" t="s">
        <v>16</v>
      </c>
      <c r="K4889">
        <v>0</v>
      </c>
      <c r="L4889" s="5"/>
      <c r="M4889">
        <f t="shared" ref="M4889" si="5151">I4881*I4883+J4881*I4884+K4881*I4885</f>
        <v>0</v>
      </c>
    </row>
    <row r="4890" spans="8:15" x14ac:dyDescent="0.35">
      <c r="H4890" s="4"/>
      <c r="L4890" s="5"/>
    </row>
    <row r="4891" spans="8:15" x14ac:dyDescent="0.35">
      <c r="H4891" s="4" t="s">
        <v>99</v>
      </c>
      <c r="I4891">
        <f t="shared" ref="I4891:I4893" si="5152">I4887-K4887</f>
        <v>-6.0300955159643808</v>
      </c>
      <c r="L4891" s="5"/>
    </row>
    <row r="4892" spans="8:15" x14ac:dyDescent="0.35">
      <c r="H4892" s="4" t="s">
        <v>100</v>
      </c>
      <c r="I4892">
        <f t="shared" si="5152"/>
        <v>7.8461575132286265</v>
      </c>
      <c r="L4892" s="5"/>
    </row>
    <row r="4893" spans="8:15" x14ac:dyDescent="0.35">
      <c r="H4893" s="4" t="s">
        <v>101</v>
      </c>
      <c r="I4893">
        <f t="shared" si="5152"/>
        <v>-2.3298516839062571</v>
      </c>
      <c r="L4893" s="5"/>
    </row>
    <row r="4894" spans="8:15" x14ac:dyDescent="0.35">
      <c r="H4894" s="4"/>
      <c r="L4894" s="5"/>
    </row>
    <row r="4895" spans="8:15" x14ac:dyDescent="0.35">
      <c r="H4895" s="4" t="s">
        <v>22</v>
      </c>
      <c r="I4895">
        <f t="shared" ref="I4895:I4897" si="5153">ABS(I4891-I4869)</f>
        <v>0</v>
      </c>
      <c r="L4895" s="5"/>
    </row>
    <row r="4896" spans="8:15" x14ac:dyDescent="0.35">
      <c r="H4896" s="4" t="s">
        <v>24</v>
      </c>
      <c r="I4896">
        <f t="shared" si="5153"/>
        <v>0</v>
      </c>
      <c r="L4896" s="5"/>
    </row>
    <row r="4897" spans="8:15" x14ac:dyDescent="0.35">
      <c r="H4897" s="7" t="s">
        <v>103</v>
      </c>
      <c r="I4897">
        <f t="shared" si="5153"/>
        <v>0</v>
      </c>
      <c r="J4897" s="8" t="s">
        <v>25</v>
      </c>
      <c r="K4897" s="8"/>
      <c r="L4897" s="9">
        <f t="shared" ref="L4897" si="5154">MAX(I4895:I4897)</f>
        <v>0</v>
      </c>
      <c r="M4897" t="str">
        <f t="shared" ref="M4897" si="5155">IF(L4897&gt;$G$6, "Continúa iterando","Listo. Aquí está la solución")</f>
        <v>Listo. Aquí está la solución</v>
      </c>
    </row>
    <row r="4899" spans="8:15" x14ac:dyDescent="0.35">
      <c r="H4899" s="1"/>
      <c r="I4899" s="2" t="s">
        <v>0</v>
      </c>
      <c r="J4899" s="2">
        <f t="shared" ref="J4899" si="5156">J4868+1</f>
        <v>159</v>
      </c>
      <c r="K4899" s="2"/>
      <c r="L4899" s="3"/>
    </row>
    <row r="4900" spans="8:15" x14ac:dyDescent="0.35">
      <c r="H4900" s="4" t="s">
        <v>1</v>
      </c>
      <c r="I4900">
        <f t="shared" ref="I4900:I4902" si="5157">I4891</f>
        <v>-6.0300955159643808</v>
      </c>
      <c r="L4900" s="5"/>
    </row>
    <row r="4901" spans="8:15" x14ac:dyDescent="0.35">
      <c r="H4901" s="4" t="s">
        <v>93</v>
      </c>
      <c r="I4901">
        <f t="shared" si="5157"/>
        <v>7.8461575132286265</v>
      </c>
      <c r="L4901" s="5"/>
    </row>
    <row r="4902" spans="8:15" x14ac:dyDescent="0.35">
      <c r="H4902" s="4" t="s">
        <v>2</v>
      </c>
      <c r="I4902">
        <f t="shared" si="5157"/>
        <v>-2.3298516839062571</v>
      </c>
      <c r="L4902" s="5"/>
    </row>
    <row r="4903" spans="8:15" x14ac:dyDescent="0.35">
      <c r="H4903" s="4"/>
      <c r="L4903" s="5"/>
    </row>
    <row r="4904" spans="8:15" x14ac:dyDescent="0.35">
      <c r="H4904" s="4"/>
      <c r="I4904">
        <f t="shared" ref="I4904" si="5158">1/I4900</f>
        <v>-0.16583485242523097</v>
      </c>
      <c r="J4904">
        <f t="shared" ref="J4904" si="5159">3/I4901-I4902^2</f>
        <v>-5.0458561065254317</v>
      </c>
      <c r="K4904">
        <f t="shared" ref="K4904" si="5160">-2*I4901*I4902</f>
        <v>36.56076658877889</v>
      </c>
      <c r="L4904" s="5"/>
    </row>
    <row r="4905" spans="8:15" x14ac:dyDescent="0.35">
      <c r="H4905" s="4" t="s">
        <v>26</v>
      </c>
      <c r="I4905">
        <f t="shared" ref="I4905" si="5161">(2*I4900/I4902)+4*I4902</f>
        <v>-4.1430295802738764</v>
      </c>
      <c r="J4905">
        <f t="shared" ref="J4905" si="5162">(2*I4901/I4902)</f>
        <v>-6.7353278901201685</v>
      </c>
      <c r="K4905">
        <f t="shared" ref="K4905" si="5163">-(I4901^2+I4900^2)/I4902^2+4*I4900</f>
        <v>-42.160262624325497</v>
      </c>
      <c r="L4905" s="5"/>
    </row>
    <row r="4906" spans="8:15" x14ac:dyDescent="0.35">
      <c r="H4906" s="4"/>
      <c r="I4906">
        <f t="shared" ref="I4906" si="5164">2*I4900*I4901*I4902^3+4*I4902</f>
        <v>1187.4101983644657</v>
      </c>
      <c r="J4906">
        <f t="shared" ref="J4906" si="5165">I4900^2*I4902^3</f>
        <v>-459.86801905066505</v>
      </c>
      <c r="K4906">
        <f t="shared" ref="K4906" si="5166">3*I4900^2*I4901*I4902^2+4*I4900</f>
        <v>4621.9224596655295</v>
      </c>
      <c r="L4906" s="5"/>
    </row>
    <row r="4907" spans="8:15" x14ac:dyDescent="0.35">
      <c r="H4907" s="4"/>
      <c r="L4907" s="5"/>
    </row>
    <row r="4908" spans="8:15" x14ac:dyDescent="0.35">
      <c r="H4908" s="4" t="s">
        <v>6</v>
      </c>
      <c r="I4908">
        <f t="shared" ref="I4908" si="5167">(I4904*J4905*K4906+I4905*J4906*K4904+J4904*K4905*I4906)-(I4906*J4905*K4904+J4906*K4905*I4904+K4906*I4905*J4904)</f>
        <v>526414.62070310838</v>
      </c>
      <c r="J4908" t="str">
        <f t="shared" ref="J4908" si="5168">IF(I4908&lt;&gt;0,"Continuar", "Agregar otros valores")</f>
        <v>Continuar</v>
      </c>
      <c r="L4908" s="5"/>
    </row>
    <row r="4909" spans="8:15" x14ac:dyDescent="0.35">
      <c r="H4909" s="4"/>
      <c r="L4909" s="5"/>
    </row>
    <row r="4910" spans="8:15" x14ac:dyDescent="0.35">
      <c r="H4910" s="4"/>
      <c r="I4910" cm="1">
        <f t="array" ref="I4910:K4912">MINVERSE(I4904:K4906)</f>
        <v>-9.5966786858593264E-2</v>
      </c>
      <c r="J4910">
        <v>1.2363692239668139E-2</v>
      </c>
      <c r="K4910">
        <v>8.7190467637886151E-4</v>
      </c>
      <c r="L4910" s="5"/>
      <c r="M4910">
        <f t="shared" ref="M4910" si="5169">(J4905*K4906-J4906*K4905)/I4908</f>
        <v>-9.596678685859325E-2</v>
      </c>
      <c r="N4910">
        <f t="shared" ref="N4910" si="5170">(J4904*K4906-J4906*K4904)/I4908</f>
        <v>-1.2363692239668137E-2</v>
      </c>
      <c r="O4910">
        <f t="shared" ref="O4910" si="5171">(J4904*K4905-J4905*K4904)/I4908</f>
        <v>8.7190467637886151E-4</v>
      </c>
    </row>
    <row r="4911" spans="8:15" x14ac:dyDescent="0.35">
      <c r="H4911" s="4" t="s">
        <v>9</v>
      </c>
      <c r="I4911">
        <v>-5.87232252334349E-2</v>
      </c>
      <c r="J4911">
        <v>-8.3924536285770956E-2</v>
      </c>
      <c r="K4911">
        <v>-3.0102503265137386E-4</v>
      </c>
      <c r="L4911" s="5"/>
      <c r="M4911">
        <f t="shared" ref="M4911" si="5172">(I4905*K4906-K4905*I4906)/I4908</f>
        <v>5.8723225233434879E-2</v>
      </c>
      <c r="N4911">
        <f t="shared" ref="N4911" si="5173">(I4904*K4906-I4906*K4904)/I4908</f>
        <v>-8.3924536285770943E-2</v>
      </c>
      <c r="O4911">
        <f t="shared" ref="O4911" si="5174">(I4904*K4905-I4905*K4904)/I4908</f>
        <v>3.010250326513738E-4</v>
      </c>
    </row>
    <row r="4912" spans="8:15" x14ac:dyDescent="0.35">
      <c r="H4912" s="4"/>
      <c r="I4912">
        <v>1.8811870800205702E-2</v>
      </c>
      <c r="J4912">
        <v>-1.1526585521765763E-2</v>
      </c>
      <c r="K4912">
        <v>-3.7590481385218048E-5</v>
      </c>
      <c r="L4912" s="5"/>
      <c r="M4912">
        <f t="shared" ref="M4912" si="5175">(I4905*J4906-I4906*J4905)/I4908</f>
        <v>1.8811870800205698E-2</v>
      </c>
      <c r="N4912">
        <f t="shared" ref="N4912" si="5176">(I4904*J4906-I4906*J4904)/I4908</f>
        <v>1.1526585521765761E-2</v>
      </c>
      <c r="O4912">
        <f t="shared" ref="O4912" si="5177">(I4904*J4905-I4905*J4904)/I4908</f>
        <v>-3.7590481385218048E-5</v>
      </c>
    </row>
    <row r="4913" spans="8:13" x14ac:dyDescent="0.35">
      <c r="H4913" s="4"/>
      <c r="L4913" s="5"/>
    </row>
    <row r="4914" spans="8:13" x14ac:dyDescent="0.35">
      <c r="H4914" s="4" t="s">
        <v>510</v>
      </c>
      <c r="I4914">
        <f t="shared" ref="I4914" si="5178">LN(ABS(2*I4900*I4901^3))-I4901*(I4902^2)+33.9206</f>
        <v>0</v>
      </c>
      <c r="L4914" s="5"/>
    </row>
    <row r="4915" spans="8:13" x14ac:dyDescent="0.35">
      <c r="H4915" s="4" t="s">
        <v>511</v>
      </c>
      <c r="I4915">
        <f t="shared" ref="I4915" si="5179">(I4900^2+I4901^2)/I4902+4*I4900*I4902-85/6</f>
        <v>0</v>
      </c>
      <c r="L4915" s="5"/>
    </row>
    <row r="4916" spans="8:13" x14ac:dyDescent="0.35">
      <c r="H4916" s="4" t="s">
        <v>512</v>
      </c>
      <c r="I4916">
        <f t="shared" ref="I4916" si="5180">I4900^2*I4901*I4902^3+4*I4900*I4902+3552</f>
        <v>0</v>
      </c>
      <c r="L4916" s="5"/>
    </row>
    <row r="4917" spans="8:13" x14ac:dyDescent="0.35">
      <c r="H4917" s="4"/>
      <c r="L4917" s="5"/>
    </row>
    <row r="4918" spans="8:13" x14ac:dyDescent="0.35">
      <c r="H4918" s="4"/>
      <c r="I4918">
        <f t="shared" ref="I4918:I4920" si="5181">I4900</f>
        <v>-6.0300955159643808</v>
      </c>
      <c r="J4918" t="s">
        <v>16</v>
      </c>
      <c r="K4918" cm="1">
        <f t="array" ref="K4918:K4920">MMULT(I4910:K4912,I4914:I4916)</f>
        <v>0</v>
      </c>
      <c r="L4918" s="5"/>
      <c r="M4918">
        <f t="shared" ref="M4918" si="5182">I4910*I4914+J4910*I4915+K4910*I4916</f>
        <v>0</v>
      </c>
    </row>
    <row r="4919" spans="8:13" x14ac:dyDescent="0.35">
      <c r="H4919" s="4"/>
      <c r="I4919">
        <f t="shared" si="5181"/>
        <v>7.8461575132286265</v>
      </c>
      <c r="J4919" t="s">
        <v>16</v>
      </c>
      <c r="K4919">
        <v>0</v>
      </c>
      <c r="L4919" s="5"/>
      <c r="M4919">
        <f t="shared" ref="M4919" si="5183">I4911*I4914+J4911*I4915+K4911* I4916</f>
        <v>0</v>
      </c>
    </row>
    <row r="4920" spans="8:13" x14ac:dyDescent="0.35">
      <c r="H4920" s="4"/>
      <c r="I4920">
        <f t="shared" si="5181"/>
        <v>-2.3298516839062571</v>
      </c>
      <c r="J4920" t="s">
        <v>16</v>
      </c>
      <c r="K4920">
        <v>0</v>
      </c>
      <c r="L4920" s="5"/>
      <c r="M4920">
        <f t="shared" ref="M4920" si="5184">I4912*I4914+J4912*I4915+K4912*I4916</f>
        <v>0</v>
      </c>
    </row>
    <row r="4921" spans="8:13" x14ac:dyDescent="0.35">
      <c r="H4921" s="4"/>
      <c r="L4921" s="5"/>
    </row>
    <row r="4922" spans="8:13" x14ac:dyDescent="0.35">
      <c r="H4922" s="4" t="s">
        <v>99</v>
      </c>
      <c r="I4922">
        <f t="shared" ref="I4922:I4924" si="5185">I4918-K4918</f>
        <v>-6.0300955159643808</v>
      </c>
      <c r="L4922" s="5"/>
    </row>
    <row r="4923" spans="8:13" x14ac:dyDescent="0.35">
      <c r="H4923" s="4" t="s">
        <v>100</v>
      </c>
      <c r="I4923">
        <f t="shared" si="5185"/>
        <v>7.8461575132286265</v>
      </c>
      <c r="L4923" s="5"/>
    </row>
    <row r="4924" spans="8:13" x14ac:dyDescent="0.35">
      <c r="H4924" s="4" t="s">
        <v>101</v>
      </c>
      <c r="I4924">
        <f t="shared" si="5185"/>
        <v>-2.3298516839062571</v>
      </c>
      <c r="L4924" s="5"/>
    </row>
    <row r="4925" spans="8:13" x14ac:dyDescent="0.35">
      <c r="H4925" s="4"/>
      <c r="L4925" s="5"/>
    </row>
    <row r="4926" spans="8:13" x14ac:dyDescent="0.35">
      <c r="H4926" s="4" t="s">
        <v>22</v>
      </c>
      <c r="I4926">
        <f t="shared" ref="I4926:I4928" si="5186">ABS(I4922-I4900)</f>
        <v>0</v>
      </c>
      <c r="L4926" s="5"/>
    </row>
    <row r="4927" spans="8:13" x14ac:dyDescent="0.35">
      <c r="H4927" s="4" t="s">
        <v>24</v>
      </c>
      <c r="I4927">
        <f t="shared" si="5186"/>
        <v>0</v>
      </c>
      <c r="L4927" s="5"/>
    </row>
    <row r="4928" spans="8:13" x14ac:dyDescent="0.35">
      <c r="H4928" s="7" t="s">
        <v>103</v>
      </c>
      <c r="I4928">
        <f t="shared" si="5186"/>
        <v>0</v>
      </c>
      <c r="J4928" s="8" t="s">
        <v>25</v>
      </c>
      <c r="K4928" s="8"/>
      <c r="L4928" s="9">
        <f t="shared" ref="L4928" si="5187">MAX(I4926:I4928)</f>
        <v>0</v>
      </c>
      <c r="M4928" t="str">
        <f t="shared" ref="M4928" si="5188">IF(L4928&gt;$G$6, "Continúa iterando","Listo. Aquí está la solución")</f>
        <v>Listo. Aquí está la solución</v>
      </c>
    </row>
    <row r="4930" spans="8:15" x14ac:dyDescent="0.35">
      <c r="H4930" s="1"/>
      <c r="I4930" s="2" t="s">
        <v>0</v>
      </c>
      <c r="J4930" s="2">
        <f t="shared" ref="J4930" si="5189">J4899+1</f>
        <v>160</v>
      </c>
      <c r="K4930" s="2"/>
      <c r="L4930" s="3"/>
    </row>
    <row r="4931" spans="8:15" x14ac:dyDescent="0.35">
      <c r="H4931" s="4" t="s">
        <v>1</v>
      </c>
      <c r="I4931">
        <f t="shared" ref="I4931:I4933" si="5190">I4922</f>
        <v>-6.0300955159643808</v>
      </c>
      <c r="L4931" s="5"/>
    </row>
    <row r="4932" spans="8:15" x14ac:dyDescent="0.35">
      <c r="H4932" s="4" t="s">
        <v>93</v>
      </c>
      <c r="I4932">
        <f t="shared" si="5190"/>
        <v>7.8461575132286265</v>
      </c>
      <c r="L4932" s="5"/>
    </row>
    <row r="4933" spans="8:15" x14ac:dyDescent="0.35">
      <c r="H4933" s="4" t="s">
        <v>2</v>
      </c>
      <c r="I4933">
        <f t="shared" si="5190"/>
        <v>-2.3298516839062571</v>
      </c>
      <c r="L4933" s="5"/>
    </row>
    <row r="4934" spans="8:15" x14ac:dyDescent="0.35">
      <c r="H4934" s="4"/>
      <c r="L4934" s="5"/>
    </row>
    <row r="4935" spans="8:15" x14ac:dyDescent="0.35">
      <c r="H4935" s="4"/>
      <c r="I4935">
        <f t="shared" ref="I4935" si="5191">1/I4931</f>
        <v>-0.16583485242523097</v>
      </c>
      <c r="J4935">
        <f t="shared" ref="J4935" si="5192">3/I4932-I4933^2</f>
        <v>-5.0458561065254317</v>
      </c>
      <c r="K4935">
        <f t="shared" ref="K4935" si="5193">-2*I4932*I4933</f>
        <v>36.56076658877889</v>
      </c>
      <c r="L4935" s="5"/>
    </row>
    <row r="4936" spans="8:15" x14ac:dyDescent="0.35">
      <c r="H4936" s="4" t="s">
        <v>26</v>
      </c>
      <c r="I4936">
        <f t="shared" ref="I4936" si="5194">(2*I4931/I4933)+4*I4933</f>
        <v>-4.1430295802738764</v>
      </c>
      <c r="J4936">
        <f t="shared" ref="J4936" si="5195">(2*I4932/I4933)</f>
        <v>-6.7353278901201685</v>
      </c>
      <c r="K4936">
        <f t="shared" ref="K4936" si="5196">-(I4932^2+I4931^2)/I4933^2+4*I4931</f>
        <v>-42.160262624325497</v>
      </c>
      <c r="L4936" s="5"/>
    </row>
    <row r="4937" spans="8:15" x14ac:dyDescent="0.35">
      <c r="H4937" s="4"/>
      <c r="I4937">
        <f t="shared" ref="I4937" si="5197">2*I4931*I4932*I4933^3+4*I4933</f>
        <v>1187.4101983644657</v>
      </c>
      <c r="J4937">
        <f t="shared" ref="J4937" si="5198">I4931^2*I4933^3</f>
        <v>-459.86801905066505</v>
      </c>
      <c r="K4937">
        <f t="shared" ref="K4937" si="5199">3*I4931^2*I4932*I4933^2+4*I4931</f>
        <v>4621.9224596655295</v>
      </c>
      <c r="L4937" s="5"/>
    </row>
    <row r="4938" spans="8:15" x14ac:dyDescent="0.35">
      <c r="H4938" s="4"/>
      <c r="L4938" s="5"/>
    </row>
    <row r="4939" spans="8:15" x14ac:dyDescent="0.35">
      <c r="H4939" s="4" t="s">
        <v>6</v>
      </c>
      <c r="I4939">
        <f t="shared" ref="I4939" si="5200">(I4935*J4936*K4937+I4936*J4937*K4935+J4935*K4936*I4937)-(I4937*J4936*K4935+J4937*K4936*I4935+K4937*I4936*J4935)</f>
        <v>526414.62070310838</v>
      </c>
      <c r="J4939" t="str">
        <f t="shared" ref="J4939" si="5201">IF(I4939&lt;&gt;0,"Continuar", "Agregar otros valores")</f>
        <v>Continuar</v>
      </c>
      <c r="L4939" s="5"/>
    </row>
    <row r="4940" spans="8:15" x14ac:dyDescent="0.35">
      <c r="H4940" s="4"/>
      <c r="L4940" s="5"/>
    </row>
    <row r="4941" spans="8:15" x14ac:dyDescent="0.35">
      <c r="H4941" s="4"/>
      <c r="I4941" cm="1">
        <f t="array" ref="I4941:K4943">MINVERSE(I4935:K4937)</f>
        <v>-9.5966786858593264E-2</v>
      </c>
      <c r="J4941">
        <v>1.2363692239668139E-2</v>
      </c>
      <c r="K4941">
        <v>8.7190467637886151E-4</v>
      </c>
      <c r="L4941" s="5"/>
      <c r="M4941">
        <f t="shared" ref="M4941" si="5202">(J4936*K4937-J4937*K4936)/I4939</f>
        <v>-9.596678685859325E-2</v>
      </c>
      <c r="N4941">
        <f t="shared" ref="N4941" si="5203">(J4935*K4937-J4937*K4935)/I4939</f>
        <v>-1.2363692239668137E-2</v>
      </c>
      <c r="O4941">
        <f t="shared" ref="O4941" si="5204">(J4935*K4936-J4936*K4935)/I4939</f>
        <v>8.7190467637886151E-4</v>
      </c>
    </row>
    <row r="4942" spans="8:15" x14ac:dyDescent="0.35">
      <c r="H4942" s="4" t="s">
        <v>9</v>
      </c>
      <c r="I4942">
        <v>-5.87232252334349E-2</v>
      </c>
      <c r="J4942">
        <v>-8.3924536285770956E-2</v>
      </c>
      <c r="K4942">
        <v>-3.0102503265137386E-4</v>
      </c>
      <c r="L4942" s="5"/>
      <c r="M4942">
        <f t="shared" ref="M4942" si="5205">(I4936*K4937-K4936*I4937)/I4939</f>
        <v>5.8723225233434879E-2</v>
      </c>
      <c r="N4942">
        <f t="shared" ref="N4942" si="5206">(I4935*K4937-I4937*K4935)/I4939</f>
        <v>-8.3924536285770943E-2</v>
      </c>
      <c r="O4942">
        <f t="shared" ref="O4942" si="5207">(I4935*K4936-I4936*K4935)/I4939</f>
        <v>3.010250326513738E-4</v>
      </c>
    </row>
    <row r="4943" spans="8:15" x14ac:dyDescent="0.35">
      <c r="H4943" s="4"/>
      <c r="I4943">
        <v>1.8811870800205702E-2</v>
      </c>
      <c r="J4943">
        <v>-1.1526585521765763E-2</v>
      </c>
      <c r="K4943">
        <v>-3.7590481385218048E-5</v>
      </c>
      <c r="L4943" s="5"/>
      <c r="M4943">
        <f t="shared" ref="M4943" si="5208">(I4936*J4937-I4937*J4936)/I4939</f>
        <v>1.8811870800205698E-2</v>
      </c>
      <c r="N4943">
        <f t="shared" ref="N4943" si="5209">(I4935*J4937-I4937*J4935)/I4939</f>
        <v>1.1526585521765761E-2</v>
      </c>
      <c r="O4943">
        <f t="shared" ref="O4943" si="5210">(I4935*J4936-I4936*J4935)/I4939</f>
        <v>-3.7590481385218048E-5</v>
      </c>
    </row>
    <row r="4944" spans="8:15" x14ac:dyDescent="0.35">
      <c r="H4944" s="4"/>
      <c r="L4944" s="5"/>
    </row>
    <row r="4945" spans="8:13" x14ac:dyDescent="0.35">
      <c r="H4945" s="4" t="s">
        <v>513</v>
      </c>
      <c r="I4945">
        <f t="shared" ref="I4945" si="5211">LN(ABS(2*I4931*I4932^3))-I4932*(I4933^2)+33.9206</f>
        <v>0</v>
      </c>
      <c r="L4945" s="5"/>
    </row>
    <row r="4946" spans="8:13" x14ac:dyDescent="0.35">
      <c r="H4946" s="4" t="s">
        <v>514</v>
      </c>
      <c r="I4946">
        <f t="shared" ref="I4946" si="5212">(I4931^2+I4932^2)/I4933+4*I4931*I4933-85/6</f>
        <v>0</v>
      </c>
      <c r="L4946" s="5"/>
    </row>
    <row r="4947" spans="8:13" x14ac:dyDescent="0.35">
      <c r="H4947" s="4" t="s">
        <v>515</v>
      </c>
      <c r="I4947">
        <f t="shared" ref="I4947" si="5213">I4931^2*I4932*I4933^3+4*I4931*I4933+3552</f>
        <v>0</v>
      </c>
      <c r="L4947" s="5"/>
    </row>
    <row r="4948" spans="8:13" x14ac:dyDescent="0.35">
      <c r="H4948" s="4"/>
      <c r="L4948" s="5"/>
    </row>
    <row r="4949" spans="8:13" x14ac:dyDescent="0.35">
      <c r="H4949" s="4"/>
      <c r="I4949">
        <f t="shared" ref="I4949:I4951" si="5214">I4931</f>
        <v>-6.0300955159643808</v>
      </c>
      <c r="J4949" t="s">
        <v>16</v>
      </c>
      <c r="K4949" cm="1">
        <f t="array" ref="K4949:K4951">MMULT(I4941:K4943,I4945:I4947)</f>
        <v>0</v>
      </c>
      <c r="L4949" s="5"/>
      <c r="M4949">
        <f t="shared" ref="M4949" si="5215">I4941*I4945+J4941*I4946+K4941*I4947</f>
        <v>0</v>
      </c>
    </row>
    <row r="4950" spans="8:13" x14ac:dyDescent="0.35">
      <c r="H4950" s="4"/>
      <c r="I4950">
        <f t="shared" si="5214"/>
        <v>7.8461575132286265</v>
      </c>
      <c r="J4950" t="s">
        <v>16</v>
      </c>
      <c r="K4950">
        <v>0</v>
      </c>
      <c r="L4950" s="5"/>
      <c r="M4950">
        <f t="shared" ref="M4950" si="5216">I4942*I4945+J4942*I4946+K4942* I4947</f>
        <v>0</v>
      </c>
    </row>
    <row r="4951" spans="8:13" x14ac:dyDescent="0.35">
      <c r="H4951" s="4"/>
      <c r="I4951">
        <f t="shared" si="5214"/>
        <v>-2.3298516839062571</v>
      </c>
      <c r="J4951" t="s">
        <v>16</v>
      </c>
      <c r="K4951">
        <v>0</v>
      </c>
      <c r="L4951" s="5"/>
      <c r="M4951">
        <f t="shared" ref="M4951" si="5217">I4943*I4945+J4943*I4946+K4943*I4947</f>
        <v>0</v>
      </c>
    </row>
    <row r="4952" spans="8:13" x14ac:dyDescent="0.35">
      <c r="H4952" s="4"/>
      <c r="L4952" s="5"/>
    </row>
    <row r="4953" spans="8:13" x14ac:dyDescent="0.35">
      <c r="H4953" s="4" t="s">
        <v>99</v>
      </c>
      <c r="I4953">
        <f t="shared" ref="I4953:I4955" si="5218">I4949-K4949</f>
        <v>-6.0300955159643808</v>
      </c>
      <c r="L4953" s="5"/>
    </row>
    <row r="4954" spans="8:13" x14ac:dyDescent="0.35">
      <c r="H4954" s="4" t="s">
        <v>100</v>
      </c>
      <c r="I4954">
        <f t="shared" si="5218"/>
        <v>7.8461575132286265</v>
      </c>
      <c r="L4954" s="5"/>
    </row>
    <row r="4955" spans="8:13" x14ac:dyDescent="0.35">
      <c r="H4955" s="4" t="s">
        <v>101</v>
      </c>
      <c r="I4955">
        <f t="shared" si="5218"/>
        <v>-2.3298516839062571</v>
      </c>
      <c r="L4955" s="5"/>
    </row>
    <row r="4956" spans="8:13" x14ac:dyDescent="0.35">
      <c r="H4956" s="4"/>
      <c r="L4956" s="5"/>
    </row>
    <row r="4957" spans="8:13" x14ac:dyDescent="0.35">
      <c r="H4957" s="4" t="s">
        <v>22</v>
      </c>
      <c r="I4957">
        <f t="shared" ref="I4957:I4959" si="5219">ABS(I4953-I4931)</f>
        <v>0</v>
      </c>
      <c r="L4957" s="5"/>
    </row>
    <row r="4958" spans="8:13" x14ac:dyDescent="0.35">
      <c r="H4958" s="4" t="s">
        <v>24</v>
      </c>
      <c r="I4958">
        <f t="shared" si="5219"/>
        <v>0</v>
      </c>
      <c r="L4958" s="5"/>
    </row>
    <row r="4959" spans="8:13" x14ac:dyDescent="0.35">
      <c r="H4959" s="7" t="s">
        <v>103</v>
      </c>
      <c r="I4959">
        <f t="shared" si="5219"/>
        <v>0</v>
      </c>
      <c r="J4959" s="8" t="s">
        <v>25</v>
      </c>
      <c r="K4959" s="8"/>
      <c r="L4959" s="9">
        <f t="shared" ref="L4959" si="5220">MAX(I4957:I4959)</f>
        <v>0</v>
      </c>
      <c r="M4959" t="str">
        <f t="shared" ref="M4959" si="5221">IF(L4959&gt;$G$6, "Continúa iterando","Listo. Aquí está la solución")</f>
        <v>Listo. Aquí está la solución</v>
      </c>
    </row>
    <row r="4961" spans="8:15" x14ac:dyDescent="0.35">
      <c r="H4961" s="1"/>
      <c r="I4961" s="2" t="s">
        <v>0</v>
      </c>
      <c r="J4961" s="2">
        <f t="shared" ref="J4961" si="5222">J4930+1</f>
        <v>161</v>
      </c>
      <c r="K4961" s="2"/>
      <c r="L4961" s="3"/>
    </row>
    <row r="4962" spans="8:15" x14ac:dyDescent="0.35">
      <c r="H4962" s="4" t="s">
        <v>1</v>
      </c>
      <c r="I4962">
        <f t="shared" ref="I4962:I4964" si="5223">I4953</f>
        <v>-6.0300955159643808</v>
      </c>
      <c r="L4962" s="5"/>
    </row>
    <row r="4963" spans="8:15" x14ac:dyDescent="0.35">
      <c r="H4963" s="4" t="s">
        <v>93</v>
      </c>
      <c r="I4963">
        <f t="shared" si="5223"/>
        <v>7.8461575132286265</v>
      </c>
      <c r="L4963" s="5"/>
    </row>
    <row r="4964" spans="8:15" x14ac:dyDescent="0.35">
      <c r="H4964" s="4" t="s">
        <v>2</v>
      </c>
      <c r="I4964">
        <f t="shared" si="5223"/>
        <v>-2.3298516839062571</v>
      </c>
      <c r="L4964" s="5"/>
    </row>
    <row r="4965" spans="8:15" x14ac:dyDescent="0.35">
      <c r="H4965" s="4"/>
      <c r="L4965" s="5"/>
    </row>
    <row r="4966" spans="8:15" x14ac:dyDescent="0.35">
      <c r="H4966" s="4"/>
      <c r="I4966">
        <f t="shared" ref="I4966" si="5224">1/I4962</f>
        <v>-0.16583485242523097</v>
      </c>
      <c r="J4966">
        <f t="shared" ref="J4966" si="5225">3/I4963-I4964^2</f>
        <v>-5.0458561065254317</v>
      </c>
      <c r="K4966">
        <f t="shared" ref="K4966" si="5226">-2*I4963*I4964</f>
        <v>36.56076658877889</v>
      </c>
      <c r="L4966" s="5"/>
    </row>
    <row r="4967" spans="8:15" x14ac:dyDescent="0.35">
      <c r="H4967" s="4" t="s">
        <v>26</v>
      </c>
      <c r="I4967">
        <f t="shared" ref="I4967" si="5227">(2*I4962/I4964)+4*I4964</f>
        <v>-4.1430295802738764</v>
      </c>
      <c r="J4967">
        <f t="shared" ref="J4967" si="5228">(2*I4963/I4964)</f>
        <v>-6.7353278901201685</v>
      </c>
      <c r="K4967">
        <f t="shared" ref="K4967" si="5229">-(I4963^2+I4962^2)/I4964^2+4*I4962</f>
        <v>-42.160262624325497</v>
      </c>
      <c r="L4967" s="5"/>
    </row>
    <row r="4968" spans="8:15" x14ac:dyDescent="0.35">
      <c r="H4968" s="4"/>
      <c r="I4968">
        <f t="shared" ref="I4968" si="5230">2*I4962*I4963*I4964^3+4*I4964</f>
        <v>1187.4101983644657</v>
      </c>
      <c r="J4968">
        <f t="shared" ref="J4968" si="5231">I4962^2*I4964^3</f>
        <v>-459.86801905066505</v>
      </c>
      <c r="K4968">
        <f t="shared" ref="K4968" si="5232">3*I4962^2*I4963*I4964^2+4*I4962</f>
        <v>4621.9224596655295</v>
      </c>
      <c r="L4968" s="5"/>
    </row>
    <row r="4969" spans="8:15" x14ac:dyDescent="0.35">
      <c r="H4969" s="4"/>
      <c r="L4969" s="5"/>
    </row>
    <row r="4970" spans="8:15" x14ac:dyDescent="0.35">
      <c r="H4970" s="4" t="s">
        <v>6</v>
      </c>
      <c r="I4970">
        <f t="shared" ref="I4970" si="5233">(I4966*J4967*K4968+I4967*J4968*K4966+J4966*K4967*I4968)-(I4968*J4967*K4966+J4968*K4967*I4966+K4968*I4967*J4966)</f>
        <v>526414.62070310838</v>
      </c>
      <c r="J4970" t="str">
        <f t="shared" ref="J4970" si="5234">IF(I4970&lt;&gt;0,"Continuar", "Agregar otros valores")</f>
        <v>Continuar</v>
      </c>
      <c r="L4970" s="5"/>
    </row>
    <row r="4971" spans="8:15" x14ac:dyDescent="0.35">
      <c r="H4971" s="4"/>
      <c r="L4971" s="5"/>
    </row>
    <row r="4972" spans="8:15" x14ac:dyDescent="0.35">
      <c r="H4972" s="4"/>
      <c r="I4972" cm="1">
        <f t="array" ref="I4972:K4974">MINVERSE(I4966:K4968)</f>
        <v>-9.5966786858593264E-2</v>
      </c>
      <c r="J4972">
        <v>1.2363692239668139E-2</v>
      </c>
      <c r="K4972">
        <v>8.7190467637886151E-4</v>
      </c>
      <c r="L4972" s="5"/>
      <c r="M4972">
        <f t="shared" ref="M4972" si="5235">(J4967*K4968-J4968*K4967)/I4970</f>
        <v>-9.596678685859325E-2</v>
      </c>
      <c r="N4972">
        <f t="shared" ref="N4972" si="5236">(J4966*K4968-J4968*K4966)/I4970</f>
        <v>-1.2363692239668137E-2</v>
      </c>
      <c r="O4972">
        <f t="shared" ref="O4972" si="5237">(J4966*K4967-J4967*K4966)/I4970</f>
        <v>8.7190467637886151E-4</v>
      </c>
    </row>
    <row r="4973" spans="8:15" x14ac:dyDescent="0.35">
      <c r="H4973" s="4" t="s">
        <v>9</v>
      </c>
      <c r="I4973">
        <v>-5.87232252334349E-2</v>
      </c>
      <c r="J4973">
        <v>-8.3924536285770956E-2</v>
      </c>
      <c r="K4973">
        <v>-3.0102503265137386E-4</v>
      </c>
      <c r="L4973" s="5"/>
      <c r="M4973">
        <f t="shared" ref="M4973" si="5238">(I4967*K4968-K4967*I4968)/I4970</f>
        <v>5.8723225233434879E-2</v>
      </c>
      <c r="N4973">
        <f t="shared" ref="N4973" si="5239">(I4966*K4968-I4968*K4966)/I4970</f>
        <v>-8.3924536285770943E-2</v>
      </c>
      <c r="O4973">
        <f t="shared" ref="O4973" si="5240">(I4966*K4967-I4967*K4966)/I4970</f>
        <v>3.010250326513738E-4</v>
      </c>
    </row>
    <row r="4974" spans="8:15" x14ac:dyDescent="0.35">
      <c r="H4974" s="4"/>
      <c r="I4974">
        <v>1.8811870800205702E-2</v>
      </c>
      <c r="J4974">
        <v>-1.1526585521765763E-2</v>
      </c>
      <c r="K4974">
        <v>-3.7590481385218048E-5</v>
      </c>
      <c r="L4974" s="5"/>
      <c r="M4974">
        <f t="shared" ref="M4974" si="5241">(I4967*J4968-I4968*J4967)/I4970</f>
        <v>1.8811870800205698E-2</v>
      </c>
      <c r="N4974">
        <f t="shared" ref="N4974" si="5242">(I4966*J4968-I4968*J4966)/I4970</f>
        <v>1.1526585521765761E-2</v>
      </c>
      <c r="O4974">
        <f t="shared" ref="O4974" si="5243">(I4966*J4967-I4967*J4966)/I4970</f>
        <v>-3.7590481385218048E-5</v>
      </c>
    </row>
    <row r="4975" spans="8:15" x14ac:dyDescent="0.35">
      <c r="H4975" s="4"/>
      <c r="L4975" s="5"/>
    </row>
    <row r="4976" spans="8:15" x14ac:dyDescent="0.35">
      <c r="H4976" s="4" t="s">
        <v>516</v>
      </c>
      <c r="I4976">
        <f t="shared" ref="I4976" si="5244">LN(ABS(2*I4962*I4963^3))-I4963*(I4964^2)+33.9206</f>
        <v>0</v>
      </c>
      <c r="L4976" s="5"/>
    </row>
    <row r="4977" spans="8:13" x14ac:dyDescent="0.35">
      <c r="H4977" s="4" t="s">
        <v>517</v>
      </c>
      <c r="I4977">
        <f t="shared" ref="I4977" si="5245">(I4962^2+I4963^2)/I4964+4*I4962*I4964-85/6</f>
        <v>0</v>
      </c>
      <c r="L4977" s="5"/>
    </row>
    <row r="4978" spans="8:13" x14ac:dyDescent="0.35">
      <c r="H4978" s="4" t="s">
        <v>518</v>
      </c>
      <c r="I4978">
        <f t="shared" ref="I4978" si="5246">I4962^2*I4963*I4964^3+4*I4962*I4964+3552</f>
        <v>0</v>
      </c>
      <c r="L4978" s="5"/>
    </row>
    <row r="4979" spans="8:13" x14ac:dyDescent="0.35">
      <c r="H4979" s="4"/>
      <c r="L4979" s="5"/>
    </row>
    <row r="4980" spans="8:13" x14ac:dyDescent="0.35">
      <c r="H4980" s="4"/>
      <c r="I4980">
        <f t="shared" ref="I4980:I4982" si="5247">I4962</f>
        <v>-6.0300955159643808</v>
      </c>
      <c r="J4980" t="s">
        <v>16</v>
      </c>
      <c r="K4980" cm="1">
        <f t="array" ref="K4980:K4982">MMULT(I4972:K4974,I4976:I4978)</f>
        <v>0</v>
      </c>
      <c r="L4980" s="5"/>
      <c r="M4980">
        <f t="shared" ref="M4980" si="5248">I4972*I4976+J4972*I4977+K4972*I4978</f>
        <v>0</v>
      </c>
    </row>
    <row r="4981" spans="8:13" x14ac:dyDescent="0.35">
      <c r="H4981" s="4"/>
      <c r="I4981">
        <f t="shared" si="5247"/>
        <v>7.8461575132286265</v>
      </c>
      <c r="J4981" t="s">
        <v>16</v>
      </c>
      <c r="K4981">
        <v>0</v>
      </c>
      <c r="L4981" s="5"/>
      <c r="M4981">
        <f t="shared" ref="M4981" si="5249">I4973*I4976+J4973*I4977+K4973* I4978</f>
        <v>0</v>
      </c>
    </row>
    <row r="4982" spans="8:13" x14ac:dyDescent="0.35">
      <c r="H4982" s="4"/>
      <c r="I4982">
        <f t="shared" si="5247"/>
        <v>-2.3298516839062571</v>
      </c>
      <c r="J4982" t="s">
        <v>16</v>
      </c>
      <c r="K4982">
        <v>0</v>
      </c>
      <c r="L4982" s="5"/>
      <c r="M4982">
        <f t="shared" ref="M4982" si="5250">I4974*I4976+J4974*I4977+K4974*I4978</f>
        <v>0</v>
      </c>
    </row>
    <row r="4983" spans="8:13" x14ac:dyDescent="0.35">
      <c r="H4983" s="4"/>
      <c r="L4983" s="5"/>
    </row>
    <row r="4984" spans="8:13" x14ac:dyDescent="0.35">
      <c r="H4984" s="4" t="s">
        <v>99</v>
      </c>
      <c r="I4984">
        <f t="shared" ref="I4984:I4986" si="5251">I4980-K4980</f>
        <v>-6.0300955159643808</v>
      </c>
      <c r="L4984" s="5"/>
    </row>
    <row r="4985" spans="8:13" x14ac:dyDescent="0.35">
      <c r="H4985" s="4" t="s">
        <v>100</v>
      </c>
      <c r="I4985">
        <f t="shared" si="5251"/>
        <v>7.8461575132286265</v>
      </c>
      <c r="L4985" s="5"/>
    </row>
    <row r="4986" spans="8:13" x14ac:dyDescent="0.35">
      <c r="H4986" s="4" t="s">
        <v>101</v>
      </c>
      <c r="I4986">
        <f t="shared" si="5251"/>
        <v>-2.3298516839062571</v>
      </c>
      <c r="L4986" s="5"/>
    </row>
    <row r="4987" spans="8:13" x14ac:dyDescent="0.35">
      <c r="H4987" s="4"/>
      <c r="L4987" s="5"/>
    </row>
    <row r="4988" spans="8:13" x14ac:dyDescent="0.35">
      <c r="H4988" s="4" t="s">
        <v>22</v>
      </c>
      <c r="I4988">
        <f t="shared" ref="I4988:I4990" si="5252">ABS(I4984-I4962)</f>
        <v>0</v>
      </c>
      <c r="L4988" s="5"/>
    </row>
    <row r="4989" spans="8:13" x14ac:dyDescent="0.35">
      <c r="H4989" s="4" t="s">
        <v>24</v>
      </c>
      <c r="I4989">
        <f t="shared" si="5252"/>
        <v>0</v>
      </c>
      <c r="L4989" s="5"/>
    </row>
    <row r="4990" spans="8:13" x14ac:dyDescent="0.35">
      <c r="H4990" s="7" t="s">
        <v>103</v>
      </c>
      <c r="I4990">
        <f t="shared" si="5252"/>
        <v>0</v>
      </c>
      <c r="J4990" s="8" t="s">
        <v>25</v>
      </c>
      <c r="K4990" s="8"/>
      <c r="L4990" s="9">
        <f t="shared" ref="L4990" si="5253">MAX(I4988:I4990)</f>
        <v>0</v>
      </c>
      <c r="M4990" t="str">
        <f t="shared" ref="M4990" si="5254">IF(L4990&gt;$G$6, "Continúa iterando","Listo. Aquí está la solución")</f>
        <v>Listo. Aquí está la solución</v>
      </c>
    </row>
    <row r="4992" spans="8:13" x14ac:dyDescent="0.35">
      <c r="H4992" s="1"/>
      <c r="I4992" s="2" t="s">
        <v>0</v>
      </c>
      <c r="J4992" s="2">
        <f t="shared" ref="J4992" si="5255">J4961+1</f>
        <v>162</v>
      </c>
      <c r="K4992" s="2"/>
      <c r="L4992" s="3"/>
    </row>
    <row r="4993" spans="8:15" x14ac:dyDescent="0.35">
      <c r="H4993" s="4" t="s">
        <v>1</v>
      </c>
      <c r="I4993">
        <f t="shared" ref="I4993:I4995" si="5256">I4984</f>
        <v>-6.0300955159643808</v>
      </c>
      <c r="L4993" s="5"/>
    </row>
    <row r="4994" spans="8:15" x14ac:dyDescent="0.35">
      <c r="H4994" s="4" t="s">
        <v>93</v>
      </c>
      <c r="I4994">
        <f t="shared" si="5256"/>
        <v>7.8461575132286265</v>
      </c>
      <c r="L4994" s="5"/>
    </row>
    <row r="4995" spans="8:15" x14ac:dyDescent="0.35">
      <c r="H4995" s="4" t="s">
        <v>2</v>
      </c>
      <c r="I4995">
        <f t="shared" si="5256"/>
        <v>-2.3298516839062571</v>
      </c>
      <c r="L4995" s="5"/>
    </row>
    <row r="4996" spans="8:15" x14ac:dyDescent="0.35">
      <c r="H4996" s="4"/>
      <c r="L4996" s="5"/>
    </row>
    <row r="4997" spans="8:15" x14ac:dyDescent="0.35">
      <c r="H4997" s="4"/>
      <c r="I4997">
        <f t="shared" ref="I4997" si="5257">1/I4993</f>
        <v>-0.16583485242523097</v>
      </c>
      <c r="J4997">
        <f t="shared" ref="J4997" si="5258">3/I4994-I4995^2</f>
        <v>-5.0458561065254317</v>
      </c>
      <c r="K4997">
        <f t="shared" ref="K4997" si="5259">-2*I4994*I4995</f>
        <v>36.56076658877889</v>
      </c>
      <c r="L4997" s="5"/>
    </row>
    <row r="4998" spans="8:15" x14ac:dyDescent="0.35">
      <c r="H4998" s="4" t="s">
        <v>26</v>
      </c>
      <c r="I4998">
        <f t="shared" ref="I4998" si="5260">(2*I4993/I4995)+4*I4995</f>
        <v>-4.1430295802738764</v>
      </c>
      <c r="J4998">
        <f t="shared" ref="J4998" si="5261">(2*I4994/I4995)</f>
        <v>-6.7353278901201685</v>
      </c>
      <c r="K4998">
        <f t="shared" ref="K4998" si="5262">-(I4994^2+I4993^2)/I4995^2+4*I4993</f>
        <v>-42.160262624325497</v>
      </c>
      <c r="L4998" s="5"/>
    </row>
    <row r="4999" spans="8:15" x14ac:dyDescent="0.35">
      <c r="H4999" s="4"/>
      <c r="I4999">
        <f t="shared" ref="I4999" si="5263">2*I4993*I4994*I4995^3+4*I4995</f>
        <v>1187.4101983644657</v>
      </c>
      <c r="J4999">
        <f t="shared" ref="J4999" si="5264">I4993^2*I4995^3</f>
        <v>-459.86801905066505</v>
      </c>
      <c r="K4999">
        <f t="shared" ref="K4999" si="5265">3*I4993^2*I4994*I4995^2+4*I4993</f>
        <v>4621.9224596655295</v>
      </c>
      <c r="L4999" s="5"/>
    </row>
    <row r="5000" spans="8:15" x14ac:dyDescent="0.35">
      <c r="H5000" s="4"/>
      <c r="L5000" s="5"/>
    </row>
    <row r="5001" spans="8:15" x14ac:dyDescent="0.35">
      <c r="H5001" s="4" t="s">
        <v>6</v>
      </c>
      <c r="I5001">
        <f t="shared" ref="I5001" si="5266">(I4997*J4998*K4999+I4998*J4999*K4997+J4997*K4998*I4999)-(I4999*J4998*K4997+J4999*K4998*I4997+K4999*I4998*J4997)</f>
        <v>526414.62070310838</v>
      </c>
      <c r="J5001" t="str">
        <f t="shared" ref="J5001" si="5267">IF(I5001&lt;&gt;0,"Continuar", "Agregar otros valores")</f>
        <v>Continuar</v>
      </c>
      <c r="L5001" s="5"/>
    </row>
    <row r="5002" spans="8:15" x14ac:dyDescent="0.35">
      <c r="H5002" s="4"/>
      <c r="L5002" s="5"/>
    </row>
    <row r="5003" spans="8:15" x14ac:dyDescent="0.35">
      <c r="H5003" s="4"/>
      <c r="I5003" cm="1">
        <f t="array" ref="I5003:K5005">MINVERSE(I4997:K4999)</f>
        <v>-9.5966786858593264E-2</v>
      </c>
      <c r="J5003">
        <v>1.2363692239668139E-2</v>
      </c>
      <c r="K5003">
        <v>8.7190467637886151E-4</v>
      </c>
      <c r="L5003" s="5"/>
      <c r="M5003">
        <f t="shared" ref="M5003" si="5268">(J4998*K4999-J4999*K4998)/I5001</f>
        <v>-9.596678685859325E-2</v>
      </c>
      <c r="N5003">
        <f t="shared" ref="N5003" si="5269">(J4997*K4999-J4999*K4997)/I5001</f>
        <v>-1.2363692239668137E-2</v>
      </c>
      <c r="O5003">
        <f t="shared" ref="O5003" si="5270">(J4997*K4998-J4998*K4997)/I5001</f>
        <v>8.7190467637886151E-4</v>
      </c>
    </row>
    <row r="5004" spans="8:15" x14ac:dyDescent="0.35">
      <c r="H5004" s="4" t="s">
        <v>9</v>
      </c>
      <c r="I5004">
        <v>-5.87232252334349E-2</v>
      </c>
      <c r="J5004">
        <v>-8.3924536285770956E-2</v>
      </c>
      <c r="K5004">
        <v>-3.0102503265137386E-4</v>
      </c>
      <c r="L5004" s="5"/>
      <c r="M5004">
        <f t="shared" ref="M5004" si="5271">(I4998*K4999-K4998*I4999)/I5001</f>
        <v>5.8723225233434879E-2</v>
      </c>
      <c r="N5004">
        <f t="shared" ref="N5004" si="5272">(I4997*K4999-I4999*K4997)/I5001</f>
        <v>-8.3924536285770943E-2</v>
      </c>
      <c r="O5004">
        <f t="shared" ref="O5004" si="5273">(I4997*K4998-I4998*K4997)/I5001</f>
        <v>3.010250326513738E-4</v>
      </c>
    </row>
    <row r="5005" spans="8:15" x14ac:dyDescent="0.35">
      <c r="H5005" s="4"/>
      <c r="I5005">
        <v>1.8811870800205702E-2</v>
      </c>
      <c r="J5005">
        <v>-1.1526585521765763E-2</v>
      </c>
      <c r="K5005">
        <v>-3.7590481385218048E-5</v>
      </c>
      <c r="L5005" s="5"/>
      <c r="M5005">
        <f t="shared" ref="M5005" si="5274">(I4998*J4999-I4999*J4998)/I5001</f>
        <v>1.8811870800205698E-2</v>
      </c>
      <c r="N5005">
        <f t="shared" ref="N5005" si="5275">(I4997*J4999-I4999*J4997)/I5001</f>
        <v>1.1526585521765761E-2</v>
      </c>
      <c r="O5005">
        <f t="shared" ref="O5005" si="5276">(I4997*J4998-I4998*J4997)/I5001</f>
        <v>-3.7590481385218048E-5</v>
      </c>
    </row>
    <row r="5006" spans="8:15" x14ac:dyDescent="0.35">
      <c r="H5006" s="4"/>
      <c r="L5006" s="5"/>
    </row>
    <row r="5007" spans="8:15" x14ac:dyDescent="0.35">
      <c r="H5007" s="4" t="s">
        <v>519</v>
      </c>
      <c r="I5007">
        <f t="shared" ref="I5007" si="5277">LN(ABS(2*I4993*I4994^3))-I4994*(I4995^2)+33.9206</f>
        <v>0</v>
      </c>
      <c r="L5007" s="5"/>
    </row>
    <row r="5008" spans="8:15" x14ac:dyDescent="0.35">
      <c r="H5008" s="4" t="s">
        <v>520</v>
      </c>
      <c r="I5008">
        <f t="shared" ref="I5008" si="5278">(I4993^2+I4994^2)/I4995+4*I4993*I4995-85/6</f>
        <v>0</v>
      </c>
      <c r="L5008" s="5"/>
    </row>
    <row r="5009" spans="8:13" x14ac:dyDescent="0.35">
      <c r="H5009" s="4" t="s">
        <v>521</v>
      </c>
      <c r="I5009">
        <f t="shared" ref="I5009" si="5279">I4993^2*I4994*I4995^3+4*I4993*I4995+3552</f>
        <v>0</v>
      </c>
      <c r="L5009" s="5"/>
    </row>
    <row r="5010" spans="8:13" x14ac:dyDescent="0.35">
      <c r="H5010" s="4"/>
      <c r="L5010" s="5"/>
    </row>
    <row r="5011" spans="8:13" x14ac:dyDescent="0.35">
      <c r="H5011" s="4"/>
      <c r="I5011">
        <f t="shared" ref="I5011:I5013" si="5280">I4993</f>
        <v>-6.0300955159643808</v>
      </c>
      <c r="J5011" t="s">
        <v>16</v>
      </c>
      <c r="K5011" cm="1">
        <f t="array" ref="K5011:K5013">MMULT(I5003:K5005,I5007:I5009)</f>
        <v>0</v>
      </c>
      <c r="L5011" s="5"/>
      <c r="M5011">
        <f t="shared" ref="M5011" si="5281">I5003*I5007+J5003*I5008+K5003*I5009</f>
        <v>0</v>
      </c>
    </row>
    <row r="5012" spans="8:13" x14ac:dyDescent="0.35">
      <c r="H5012" s="4"/>
      <c r="I5012">
        <f t="shared" si="5280"/>
        <v>7.8461575132286265</v>
      </c>
      <c r="J5012" t="s">
        <v>16</v>
      </c>
      <c r="K5012">
        <v>0</v>
      </c>
      <c r="L5012" s="5"/>
      <c r="M5012">
        <f t="shared" ref="M5012" si="5282">I5004*I5007+J5004*I5008+K5004* I5009</f>
        <v>0</v>
      </c>
    </row>
    <row r="5013" spans="8:13" x14ac:dyDescent="0.35">
      <c r="H5013" s="4"/>
      <c r="I5013">
        <f t="shared" si="5280"/>
        <v>-2.3298516839062571</v>
      </c>
      <c r="J5013" t="s">
        <v>16</v>
      </c>
      <c r="K5013">
        <v>0</v>
      </c>
      <c r="L5013" s="5"/>
      <c r="M5013">
        <f t="shared" ref="M5013" si="5283">I5005*I5007+J5005*I5008+K5005*I5009</f>
        <v>0</v>
      </c>
    </row>
    <row r="5014" spans="8:13" x14ac:dyDescent="0.35">
      <c r="H5014" s="4"/>
      <c r="L5014" s="5"/>
    </row>
    <row r="5015" spans="8:13" x14ac:dyDescent="0.35">
      <c r="H5015" s="4" t="s">
        <v>99</v>
      </c>
      <c r="I5015">
        <f t="shared" ref="I5015:I5017" si="5284">I5011-K5011</f>
        <v>-6.0300955159643808</v>
      </c>
      <c r="L5015" s="5"/>
    </row>
    <row r="5016" spans="8:13" x14ac:dyDescent="0.35">
      <c r="H5016" s="4" t="s">
        <v>100</v>
      </c>
      <c r="I5016">
        <f t="shared" si="5284"/>
        <v>7.8461575132286265</v>
      </c>
      <c r="L5016" s="5"/>
    </row>
    <row r="5017" spans="8:13" x14ac:dyDescent="0.35">
      <c r="H5017" s="4" t="s">
        <v>101</v>
      </c>
      <c r="I5017">
        <f t="shared" si="5284"/>
        <v>-2.3298516839062571</v>
      </c>
      <c r="L5017" s="5"/>
    </row>
    <row r="5018" spans="8:13" x14ac:dyDescent="0.35">
      <c r="H5018" s="4"/>
      <c r="L5018" s="5"/>
    </row>
    <row r="5019" spans="8:13" x14ac:dyDescent="0.35">
      <c r="H5019" s="4" t="s">
        <v>22</v>
      </c>
      <c r="I5019">
        <f t="shared" ref="I5019:I5021" si="5285">ABS(I5015-I4993)</f>
        <v>0</v>
      </c>
      <c r="L5019" s="5"/>
    </row>
    <row r="5020" spans="8:13" x14ac:dyDescent="0.35">
      <c r="H5020" s="4" t="s">
        <v>24</v>
      </c>
      <c r="I5020">
        <f t="shared" si="5285"/>
        <v>0</v>
      </c>
      <c r="L5020" s="5"/>
    </row>
    <row r="5021" spans="8:13" x14ac:dyDescent="0.35">
      <c r="H5021" s="7" t="s">
        <v>103</v>
      </c>
      <c r="I5021">
        <f t="shared" si="5285"/>
        <v>0</v>
      </c>
      <c r="J5021" s="8" t="s">
        <v>25</v>
      </c>
      <c r="K5021" s="8"/>
      <c r="L5021" s="9">
        <f t="shared" ref="L5021" si="5286">MAX(I5019:I5021)</f>
        <v>0</v>
      </c>
      <c r="M5021" t="str">
        <f t="shared" ref="M5021" si="5287">IF(L5021&gt;$G$6, "Continúa iterando","Listo. Aquí está la solución")</f>
        <v>Listo. Aquí está la solución</v>
      </c>
    </row>
    <row r="5023" spans="8:13" x14ac:dyDescent="0.35">
      <c r="H5023" s="1"/>
      <c r="I5023" s="2" t="s">
        <v>0</v>
      </c>
      <c r="J5023" s="2">
        <f t="shared" ref="J5023" si="5288">J4992+1</f>
        <v>163</v>
      </c>
      <c r="K5023" s="2"/>
      <c r="L5023" s="3"/>
    </row>
    <row r="5024" spans="8:13" x14ac:dyDescent="0.35">
      <c r="H5024" s="4" t="s">
        <v>1</v>
      </c>
      <c r="I5024">
        <f t="shared" ref="I5024:I5026" si="5289">I5015</f>
        <v>-6.0300955159643808</v>
      </c>
      <c r="L5024" s="5"/>
    </row>
    <row r="5025" spans="8:15" x14ac:dyDescent="0.35">
      <c r="H5025" s="4" t="s">
        <v>93</v>
      </c>
      <c r="I5025">
        <f t="shared" si="5289"/>
        <v>7.8461575132286265</v>
      </c>
      <c r="L5025" s="5"/>
    </row>
    <row r="5026" spans="8:15" x14ac:dyDescent="0.35">
      <c r="H5026" s="4" t="s">
        <v>2</v>
      </c>
      <c r="I5026">
        <f t="shared" si="5289"/>
        <v>-2.3298516839062571</v>
      </c>
      <c r="L5026" s="5"/>
    </row>
    <row r="5027" spans="8:15" x14ac:dyDescent="0.35">
      <c r="H5027" s="4"/>
      <c r="L5027" s="5"/>
    </row>
    <row r="5028" spans="8:15" x14ac:dyDescent="0.35">
      <c r="H5028" s="4"/>
      <c r="I5028">
        <f t="shared" ref="I5028" si="5290">1/I5024</f>
        <v>-0.16583485242523097</v>
      </c>
      <c r="J5028">
        <f t="shared" ref="J5028" si="5291">3/I5025-I5026^2</f>
        <v>-5.0458561065254317</v>
      </c>
      <c r="K5028">
        <f t="shared" ref="K5028" si="5292">-2*I5025*I5026</f>
        <v>36.56076658877889</v>
      </c>
      <c r="L5028" s="5"/>
    </row>
    <row r="5029" spans="8:15" x14ac:dyDescent="0.35">
      <c r="H5029" s="4" t="s">
        <v>26</v>
      </c>
      <c r="I5029">
        <f t="shared" ref="I5029" si="5293">(2*I5024/I5026)+4*I5026</f>
        <v>-4.1430295802738764</v>
      </c>
      <c r="J5029">
        <f t="shared" ref="J5029" si="5294">(2*I5025/I5026)</f>
        <v>-6.7353278901201685</v>
      </c>
      <c r="K5029">
        <f t="shared" ref="K5029" si="5295">-(I5025^2+I5024^2)/I5026^2+4*I5024</f>
        <v>-42.160262624325497</v>
      </c>
      <c r="L5029" s="5"/>
    </row>
    <row r="5030" spans="8:15" x14ac:dyDescent="0.35">
      <c r="H5030" s="4"/>
      <c r="I5030">
        <f t="shared" ref="I5030" si="5296">2*I5024*I5025*I5026^3+4*I5026</f>
        <v>1187.4101983644657</v>
      </c>
      <c r="J5030">
        <f t="shared" ref="J5030" si="5297">I5024^2*I5026^3</f>
        <v>-459.86801905066505</v>
      </c>
      <c r="K5030">
        <f t="shared" ref="K5030" si="5298">3*I5024^2*I5025*I5026^2+4*I5024</f>
        <v>4621.9224596655295</v>
      </c>
      <c r="L5030" s="5"/>
    </row>
    <row r="5031" spans="8:15" x14ac:dyDescent="0.35">
      <c r="H5031" s="4"/>
      <c r="L5031" s="5"/>
    </row>
    <row r="5032" spans="8:15" x14ac:dyDescent="0.35">
      <c r="H5032" s="4" t="s">
        <v>6</v>
      </c>
      <c r="I5032">
        <f t="shared" ref="I5032" si="5299">(I5028*J5029*K5030+I5029*J5030*K5028+J5028*K5029*I5030)-(I5030*J5029*K5028+J5030*K5029*I5028+K5030*I5029*J5028)</f>
        <v>526414.62070310838</v>
      </c>
      <c r="J5032" t="str">
        <f t="shared" ref="J5032" si="5300">IF(I5032&lt;&gt;0,"Continuar", "Agregar otros valores")</f>
        <v>Continuar</v>
      </c>
      <c r="L5032" s="5"/>
    </row>
    <row r="5033" spans="8:15" x14ac:dyDescent="0.35">
      <c r="H5033" s="4"/>
      <c r="L5033" s="5"/>
    </row>
    <row r="5034" spans="8:15" x14ac:dyDescent="0.35">
      <c r="H5034" s="4"/>
      <c r="I5034" cm="1">
        <f t="array" ref="I5034:K5036">MINVERSE(I5028:K5030)</f>
        <v>-9.5966786858593264E-2</v>
      </c>
      <c r="J5034">
        <v>1.2363692239668139E-2</v>
      </c>
      <c r="K5034">
        <v>8.7190467637886151E-4</v>
      </c>
      <c r="L5034" s="5"/>
      <c r="M5034">
        <f t="shared" ref="M5034" si="5301">(J5029*K5030-J5030*K5029)/I5032</f>
        <v>-9.596678685859325E-2</v>
      </c>
      <c r="N5034">
        <f t="shared" ref="N5034" si="5302">(J5028*K5030-J5030*K5028)/I5032</f>
        <v>-1.2363692239668137E-2</v>
      </c>
      <c r="O5034">
        <f t="shared" ref="O5034" si="5303">(J5028*K5029-J5029*K5028)/I5032</f>
        <v>8.7190467637886151E-4</v>
      </c>
    </row>
    <row r="5035" spans="8:15" x14ac:dyDescent="0.35">
      <c r="H5035" s="4" t="s">
        <v>9</v>
      </c>
      <c r="I5035">
        <v>-5.87232252334349E-2</v>
      </c>
      <c r="J5035">
        <v>-8.3924536285770956E-2</v>
      </c>
      <c r="K5035">
        <v>-3.0102503265137386E-4</v>
      </c>
      <c r="L5035" s="5"/>
      <c r="M5035">
        <f t="shared" ref="M5035" si="5304">(I5029*K5030-K5029*I5030)/I5032</f>
        <v>5.8723225233434879E-2</v>
      </c>
      <c r="N5035">
        <f t="shared" ref="N5035" si="5305">(I5028*K5030-I5030*K5028)/I5032</f>
        <v>-8.3924536285770943E-2</v>
      </c>
      <c r="O5035">
        <f t="shared" ref="O5035" si="5306">(I5028*K5029-I5029*K5028)/I5032</f>
        <v>3.010250326513738E-4</v>
      </c>
    </row>
    <row r="5036" spans="8:15" x14ac:dyDescent="0.35">
      <c r="H5036" s="4"/>
      <c r="I5036">
        <v>1.8811870800205702E-2</v>
      </c>
      <c r="J5036">
        <v>-1.1526585521765763E-2</v>
      </c>
      <c r="K5036">
        <v>-3.7590481385218048E-5</v>
      </c>
      <c r="L5036" s="5"/>
      <c r="M5036">
        <f t="shared" ref="M5036" si="5307">(I5029*J5030-I5030*J5029)/I5032</f>
        <v>1.8811870800205698E-2</v>
      </c>
      <c r="N5036">
        <f t="shared" ref="N5036" si="5308">(I5028*J5030-I5030*J5028)/I5032</f>
        <v>1.1526585521765761E-2</v>
      </c>
      <c r="O5036">
        <f t="shared" ref="O5036" si="5309">(I5028*J5029-I5029*J5028)/I5032</f>
        <v>-3.7590481385218048E-5</v>
      </c>
    </row>
    <row r="5037" spans="8:15" x14ac:dyDescent="0.35">
      <c r="H5037" s="4"/>
      <c r="L5037" s="5"/>
    </row>
    <row r="5038" spans="8:15" x14ac:dyDescent="0.35">
      <c r="H5038" s="4" t="s">
        <v>522</v>
      </c>
      <c r="I5038">
        <f t="shared" ref="I5038" si="5310">LN(ABS(2*I5024*I5025^3))-I5025*(I5026^2)+33.9206</f>
        <v>0</v>
      </c>
      <c r="L5038" s="5"/>
    </row>
    <row r="5039" spans="8:15" x14ac:dyDescent="0.35">
      <c r="H5039" s="4" t="s">
        <v>523</v>
      </c>
      <c r="I5039">
        <f t="shared" ref="I5039" si="5311">(I5024^2+I5025^2)/I5026+4*I5024*I5026-85/6</f>
        <v>0</v>
      </c>
      <c r="L5039" s="5"/>
    </row>
    <row r="5040" spans="8:15" x14ac:dyDescent="0.35">
      <c r="H5040" s="4" t="s">
        <v>524</v>
      </c>
      <c r="I5040">
        <f t="shared" ref="I5040" si="5312">I5024^2*I5025*I5026^3+4*I5024*I5026+3552</f>
        <v>0</v>
      </c>
      <c r="L5040" s="5"/>
    </row>
    <row r="5041" spans="8:13" x14ac:dyDescent="0.35">
      <c r="H5041" s="4"/>
      <c r="L5041" s="5"/>
    </row>
    <row r="5042" spans="8:13" x14ac:dyDescent="0.35">
      <c r="H5042" s="4"/>
      <c r="I5042">
        <f t="shared" ref="I5042:I5044" si="5313">I5024</f>
        <v>-6.0300955159643808</v>
      </c>
      <c r="J5042" t="s">
        <v>16</v>
      </c>
      <c r="K5042" cm="1">
        <f t="array" ref="K5042:K5044">MMULT(I5034:K5036,I5038:I5040)</f>
        <v>0</v>
      </c>
      <c r="L5042" s="5"/>
      <c r="M5042">
        <f t="shared" ref="M5042" si="5314">I5034*I5038+J5034*I5039+K5034*I5040</f>
        <v>0</v>
      </c>
    </row>
    <row r="5043" spans="8:13" x14ac:dyDescent="0.35">
      <c r="H5043" s="4"/>
      <c r="I5043">
        <f t="shared" si="5313"/>
        <v>7.8461575132286265</v>
      </c>
      <c r="J5043" t="s">
        <v>16</v>
      </c>
      <c r="K5043">
        <v>0</v>
      </c>
      <c r="L5043" s="5"/>
      <c r="M5043">
        <f t="shared" ref="M5043" si="5315">I5035*I5038+J5035*I5039+K5035* I5040</f>
        <v>0</v>
      </c>
    </row>
    <row r="5044" spans="8:13" x14ac:dyDescent="0.35">
      <c r="H5044" s="4"/>
      <c r="I5044">
        <f t="shared" si="5313"/>
        <v>-2.3298516839062571</v>
      </c>
      <c r="J5044" t="s">
        <v>16</v>
      </c>
      <c r="K5044">
        <v>0</v>
      </c>
      <c r="L5044" s="5"/>
      <c r="M5044">
        <f t="shared" ref="M5044" si="5316">I5036*I5038+J5036*I5039+K5036*I5040</f>
        <v>0</v>
      </c>
    </row>
    <row r="5045" spans="8:13" x14ac:dyDescent="0.35">
      <c r="H5045" s="4"/>
      <c r="L5045" s="5"/>
    </row>
    <row r="5046" spans="8:13" x14ac:dyDescent="0.35">
      <c r="H5046" s="4" t="s">
        <v>99</v>
      </c>
      <c r="I5046">
        <f t="shared" ref="I5046:I5048" si="5317">I5042-K5042</f>
        <v>-6.0300955159643808</v>
      </c>
      <c r="L5046" s="5"/>
    </row>
    <row r="5047" spans="8:13" x14ac:dyDescent="0.35">
      <c r="H5047" s="4" t="s">
        <v>100</v>
      </c>
      <c r="I5047">
        <f t="shared" si="5317"/>
        <v>7.8461575132286265</v>
      </c>
      <c r="L5047" s="5"/>
    </row>
    <row r="5048" spans="8:13" x14ac:dyDescent="0.35">
      <c r="H5048" s="4" t="s">
        <v>101</v>
      </c>
      <c r="I5048">
        <f t="shared" si="5317"/>
        <v>-2.3298516839062571</v>
      </c>
      <c r="L5048" s="5"/>
    </row>
    <row r="5049" spans="8:13" x14ac:dyDescent="0.35">
      <c r="H5049" s="4"/>
      <c r="L5049" s="5"/>
    </row>
    <row r="5050" spans="8:13" x14ac:dyDescent="0.35">
      <c r="H5050" s="4" t="s">
        <v>22</v>
      </c>
      <c r="I5050">
        <f t="shared" ref="I5050:I5052" si="5318">ABS(I5046-I5024)</f>
        <v>0</v>
      </c>
      <c r="L5050" s="5"/>
    </row>
    <row r="5051" spans="8:13" x14ac:dyDescent="0.35">
      <c r="H5051" s="4" t="s">
        <v>24</v>
      </c>
      <c r="I5051">
        <f t="shared" si="5318"/>
        <v>0</v>
      </c>
      <c r="L5051" s="5"/>
    </row>
    <row r="5052" spans="8:13" x14ac:dyDescent="0.35">
      <c r="H5052" s="7" t="s">
        <v>103</v>
      </c>
      <c r="I5052">
        <f t="shared" si="5318"/>
        <v>0</v>
      </c>
      <c r="J5052" s="8" t="s">
        <v>25</v>
      </c>
      <c r="K5052" s="8"/>
      <c r="L5052" s="9">
        <f t="shared" ref="L5052" si="5319">MAX(I5050:I5052)</f>
        <v>0</v>
      </c>
      <c r="M5052" t="str">
        <f t="shared" ref="M5052" si="5320">IF(L5052&gt;$G$6, "Continúa iterando","Listo. Aquí está la solución")</f>
        <v>Listo. Aquí está la solución</v>
      </c>
    </row>
    <row r="5054" spans="8:13" x14ac:dyDescent="0.35">
      <c r="H5054" s="1"/>
      <c r="I5054" s="2" t="s">
        <v>0</v>
      </c>
      <c r="J5054" s="2">
        <f t="shared" ref="J5054" si="5321">J5023+1</f>
        <v>164</v>
      </c>
      <c r="K5054" s="2"/>
      <c r="L5054" s="3"/>
    </row>
    <row r="5055" spans="8:13" x14ac:dyDescent="0.35">
      <c r="H5055" s="4" t="s">
        <v>1</v>
      </c>
      <c r="I5055">
        <f t="shared" ref="I5055:I5057" si="5322">I5046</f>
        <v>-6.0300955159643808</v>
      </c>
      <c r="L5055" s="5"/>
    </row>
    <row r="5056" spans="8:13" x14ac:dyDescent="0.35">
      <c r="H5056" s="4" t="s">
        <v>93</v>
      </c>
      <c r="I5056">
        <f t="shared" si="5322"/>
        <v>7.8461575132286265</v>
      </c>
      <c r="L5056" s="5"/>
    </row>
    <row r="5057" spans="8:15" x14ac:dyDescent="0.35">
      <c r="H5057" s="4" t="s">
        <v>2</v>
      </c>
      <c r="I5057">
        <f t="shared" si="5322"/>
        <v>-2.3298516839062571</v>
      </c>
      <c r="L5057" s="5"/>
    </row>
    <row r="5058" spans="8:15" x14ac:dyDescent="0.35">
      <c r="H5058" s="4"/>
      <c r="L5058" s="5"/>
    </row>
    <row r="5059" spans="8:15" x14ac:dyDescent="0.35">
      <c r="H5059" s="4"/>
      <c r="I5059">
        <f t="shared" ref="I5059" si="5323">1/I5055</f>
        <v>-0.16583485242523097</v>
      </c>
      <c r="J5059">
        <f t="shared" ref="J5059" si="5324">3/I5056-I5057^2</f>
        <v>-5.0458561065254317</v>
      </c>
      <c r="K5059">
        <f t="shared" ref="K5059" si="5325">-2*I5056*I5057</f>
        <v>36.56076658877889</v>
      </c>
      <c r="L5059" s="5"/>
    </row>
    <row r="5060" spans="8:15" x14ac:dyDescent="0.35">
      <c r="H5060" s="4" t="s">
        <v>26</v>
      </c>
      <c r="I5060">
        <f t="shared" ref="I5060" si="5326">(2*I5055/I5057)+4*I5057</f>
        <v>-4.1430295802738764</v>
      </c>
      <c r="J5060">
        <f t="shared" ref="J5060" si="5327">(2*I5056/I5057)</f>
        <v>-6.7353278901201685</v>
      </c>
      <c r="K5060">
        <f t="shared" ref="K5060" si="5328">-(I5056^2+I5055^2)/I5057^2+4*I5055</f>
        <v>-42.160262624325497</v>
      </c>
      <c r="L5060" s="5"/>
    </row>
    <row r="5061" spans="8:15" x14ac:dyDescent="0.35">
      <c r="H5061" s="4"/>
      <c r="I5061">
        <f t="shared" ref="I5061" si="5329">2*I5055*I5056*I5057^3+4*I5057</f>
        <v>1187.4101983644657</v>
      </c>
      <c r="J5061">
        <f t="shared" ref="J5061" si="5330">I5055^2*I5057^3</f>
        <v>-459.86801905066505</v>
      </c>
      <c r="K5061">
        <f t="shared" ref="K5061" si="5331">3*I5055^2*I5056*I5057^2+4*I5055</f>
        <v>4621.9224596655295</v>
      </c>
      <c r="L5061" s="5"/>
    </row>
    <row r="5062" spans="8:15" x14ac:dyDescent="0.35">
      <c r="H5062" s="4"/>
      <c r="L5062" s="5"/>
    </row>
    <row r="5063" spans="8:15" x14ac:dyDescent="0.35">
      <c r="H5063" s="4" t="s">
        <v>6</v>
      </c>
      <c r="I5063">
        <f t="shared" ref="I5063" si="5332">(I5059*J5060*K5061+I5060*J5061*K5059+J5059*K5060*I5061)-(I5061*J5060*K5059+J5061*K5060*I5059+K5061*I5060*J5059)</f>
        <v>526414.62070310838</v>
      </c>
      <c r="J5063" t="str">
        <f t="shared" ref="J5063" si="5333">IF(I5063&lt;&gt;0,"Continuar", "Agregar otros valores")</f>
        <v>Continuar</v>
      </c>
      <c r="L5063" s="5"/>
    </row>
    <row r="5064" spans="8:15" x14ac:dyDescent="0.35">
      <c r="H5064" s="4"/>
      <c r="L5064" s="5"/>
    </row>
    <row r="5065" spans="8:15" x14ac:dyDescent="0.35">
      <c r="H5065" s="4"/>
      <c r="I5065" cm="1">
        <f t="array" ref="I5065:K5067">MINVERSE(I5059:K5061)</f>
        <v>-9.5966786858593264E-2</v>
      </c>
      <c r="J5065">
        <v>1.2363692239668139E-2</v>
      </c>
      <c r="K5065">
        <v>8.7190467637886151E-4</v>
      </c>
      <c r="L5065" s="5"/>
      <c r="M5065">
        <f t="shared" ref="M5065" si="5334">(J5060*K5061-J5061*K5060)/I5063</f>
        <v>-9.596678685859325E-2</v>
      </c>
      <c r="N5065">
        <f t="shared" ref="N5065" si="5335">(J5059*K5061-J5061*K5059)/I5063</f>
        <v>-1.2363692239668137E-2</v>
      </c>
      <c r="O5065">
        <f t="shared" ref="O5065" si="5336">(J5059*K5060-J5060*K5059)/I5063</f>
        <v>8.7190467637886151E-4</v>
      </c>
    </row>
    <row r="5066" spans="8:15" x14ac:dyDescent="0.35">
      <c r="H5066" s="4" t="s">
        <v>9</v>
      </c>
      <c r="I5066">
        <v>-5.87232252334349E-2</v>
      </c>
      <c r="J5066">
        <v>-8.3924536285770956E-2</v>
      </c>
      <c r="K5066">
        <v>-3.0102503265137386E-4</v>
      </c>
      <c r="L5066" s="5"/>
      <c r="M5066">
        <f t="shared" ref="M5066" si="5337">(I5060*K5061-K5060*I5061)/I5063</f>
        <v>5.8723225233434879E-2</v>
      </c>
      <c r="N5066">
        <f t="shared" ref="N5066" si="5338">(I5059*K5061-I5061*K5059)/I5063</f>
        <v>-8.3924536285770943E-2</v>
      </c>
      <c r="O5066">
        <f t="shared" ref="O5066" si="5339">(I5059*K5060-I5060*K5059)/I5063</f>
        <v>3.010250326513738E-4</v>
      </c>
    </row>
    <row r="5067" spans="8:15" x14ac:dyDescent="0.35">
      <c r="H5067" s="4"/>
      <c r="I5067">
        <v>1.8811870800205702E-2</v>
      </c>
      <c r="J5067">
        <v>-1.1526585521765763E-2</v>
      </c>
      <c r="K5067">
        <v>-3.7590481385218048E-5</v>
      </c>
      <c r="L5067" s="5"/>
      <c r="M5067">
        <f t="shared" ref="M5067" si="5340">(I5060*J5061-I5061*J5060)/I5063</f>
        <v>1.8811870800205698E-2</v>
      </c>
      <c r="N5067">
        <f t="shared" ref="N5067" si="5341">(I5059*J5061-I5061*J5059)/I5063</f>
        <v>1.1526585521765761E-2</v>
      </c>
      <c r="O5067">
        <f t="shared" ref="O5067" si="5342">(I5059*J5060-I5060*J5059)/I5063</f>
        <v>-3.7590481385218048E-5</v>
      </c>
    </row>
    <row r="5068" spans="8:15" x14ac:dyDescent="0.35">
      <c r="H5068" s="4"/>
      <c r="L5068" s="5"/>
    </row>
    <row r="5069" spans="8:15" x14ac:dyDescent="0.35">
      <c r="H5069" s="4" t="s">
        <v>525</v>
      </c>
      <c r="I5069">
        <f t="shared" ref="I5069" si="5343">LN(ABS(2*I5055*I5056^3))-I5056*(I5057^2)+33.9206</f>
        <v>0</v>
      </c>
      <c r="L5069" s="5"/>
    </row>
    <row r="5070" spans="8:15" x14ac:dyDescent="0.35">
      <c r="H5070" s="4" t="s">
        <v>526</v>
      </c>
      <c r="I5070">
        <f t="shared" ref="I5070" si="5344">(I5055^2+I5056^2)/I5057+4*I5055*I5057-85/6</f>
        <v>0</v>
      </c>
      <c r="L5070" s="5"/>
    </row>
    <row r="5071" spans="8:15" x14ac:dyDescent="0.35">
      <c r="H5071" s="4" t="s">
        <v>527</v>
      </c>
      <c r="I5071">
        <f t="shared" ref="I5071" si="5345">I5055^2*I5056*I5057^3+4*I5055*I5057+3552</f>
        <v>0</v>
      </c>
      <c r="L5071" s="5"/>
    </row>
    <row r="5072" spans="8:15" x14ac:dyDescent="0.35">
      <c r="H5072" s="4"/>
      <c r="L5072" s="5"/>
    </row>
    <row r="5073" spans="8:13" x14ac:dyDescent="0.35">
      <c r="H5073" s="4"/>
      <c r="I5073">
        <f t="shared" ref="I5073:I5075" si="5346">I5055</f>
        <v>-6.0300955159643808</v>
      </c>
      <c r="J5073" t="s">
        <v>16</v>
      </c>
      <c r="K5073" cm="1">
        <f t="array" ref="K5073:K5075">MMULT(I5065:K5067,I5069:I5071)</f>
        <v>0</v>
      </c>
      <c r="L5073" s="5"/>
      <c r="M5073">
        <f t="shared" ref="M5073" si="5347">I5065*I5069+J5065*I5070+K5065*I5071</f>
        <v>0</v>
      </c>
    </row>
    <row r="5074" spans="8:13" x14ac:dyDescent="0.35">
      <c r="H5074" s="4"/>
      <c r="I5074">
        <f t="shared" si="5346"/>
        <v>7.8461575132286265</v>
      </c>
      <c r="J5074" t="s">
        <v>16</v>
      </c>
      <c r="K5074">
        <v>0</v>
      </c>
      <c r="L5074" s="5"/>
      <c r="M5074">
        <f t="shared" ref="M5074" si="5348">I5066*I5069+J5066*I5070+K5066* I5071</f>
        <v>0</v>
      </c>
    </row>
    <row r="5075" spans="8:13" x14ac:dyDescent="0.35">
      <c r="H5075" s="4"/>
      <c r="I5075">
        <f t="shared" si="5346"/>
        <v>-2.3298516839062571</v>
      </c>
      <c r="J5075" t="s">
        <v>16</v>
      </c>
      <c r="K5075">
        <v>0</v>
      </c>
      <c r="L5075" s="5"/>
      <c r="M5075">
        <f t="shared" ref="M5075" si="5349">I5067*I5069+J5067*I5070+K5067*I5071</f>
        <v>0</v>
      </c>
    </row>
    <row r="5076" spans="8:13" x14ac:dyDescent="0.35">
      <c r="H5076" s="4"/>
      <c r="L5076" s="5"/>
    </row>
    <row r="5077" spans="8:13" x14ac:dyDescent="0.35">
      <c r="H5077" s="4" t="s">
        <v>99</v>
      </c>
      <c r="I5077">
        <f t="shared" ref="I5077:I5079" si="5350">I5073-K5073</f>
        <v>-6.0300955159643808</v>
      </c>
      <c r="L5077" s="5"/>
    </row>
    <row r="5078" spans="8:13" x14ac:dyDescent="0.35">
      <c r="H5078" s="4" t="s">
        <v>100</v>
      </c>
      <c r="I5078">
        <f t="shared" si="5350"/>
        <v>7.8461575132286265</v>
      </c>
      <c r="L5078" s="5"/>
    </row>
    <row r="5079" spans="8:13" x14ac:dyDescent="0.35">
      <c r="H5079" s="4" t="s">
        <v>101</v>
      </c>
      <c r="I5079">
        <f t="shared" si="5350"/>
        <v>-2.3298516839062571</v>
      </c>
      <c r="L5079" s="5"/>
    </row>
    <row r="5080" spans="8:13" x14ac:dyDescent="0.35">
      <c r="H5080" s="4"/>
      <c r="L5080" s="5"/>
    </row>
    <row r="5081" spans="8:13" x14ac:dyDescent="0.35">
      <c r="H5081" s="4" t="s">
        <v>22</v>
      </c>
      <c r="I5081">
        <f t="shared" ref="I5081:I5083" si="5351">ABS(I5077-I5055)</f>
        <v>0</v>
      </c>
      <c r="L5081" s="5"/>
    </row>
    <row r="5082" spans="8:13" x14ac:dyDescent="0.35">
      <c r="H5082" s="4" t="s">
        <v>24</v>
      </c>
      <c r="I5082">
        <f t="shared" si="5351"/>
        <v>0</v>
      </c>
      <c r="L5082" s="5"/>
    </row>
    <row r="5083" spans="8:13" x14ac:dyDescent="0.35">
      <c r="H5083" s="7" t="s">
        <v>103</v>
      </c>
      <c r="I5083">
        <f t="shared" si="5351"/>
        <v>0</v>
      </c>
      <c r="J5083" s="8" t="s">
        <v>25</v>
      </c>
      <c r="K5083" s="8"/>
      <c r="L5083" s="9">
        <f t="shared" ref="L5083" si="5352">MAX(I5081:I5083)</f>
        <v>0</v>
      </c>
      <c r="M5083" t="str">
        <f t="shared" ref="M5083" si="5353">IF(L5083&gt;$G$6, "Continúa iterando","Listo. Aquí está la solución")</f>
        <v>Listo. Aquí está la solución</v>
      </c>
    </row>
    <row r="5085" spans="8:13" x14ac:dyDescent="0.35">
      <c r="H5085" s="1"/>
      <c r="I5085" s="2" t="s">
        <v>0</v>
      </c>
      <c r="J5085" s="2">
        <f t="shared" ref="J5085" si="5354">J5054+1</f>
        <v>165</v>
      </c>
      <c r="K5085" s="2"/>
      <c r="L5085" s="3"/>
    </row>
    <row r="5086" spans="8:13" x14ac:dyDescent="0.35">
      <c r="H5086" s="4" t="s">
        <v>1</v>
      </c>
      <c r="I5086">
        <f t="shared" ref="I5086:I5088" si="5355">I5077</f>
        <v>-6.0300955159643808</v>
      </c>
      <c r="L5086" s="5"/>
    </row>
    <row r="5087" spans="8:13" x14ac:dyDescent="0.35">
      <c r="H5087" s="4" t="s">
        <v>93</v>
      </c>
      <c r="I5087">
        <f t="shared" si="5355"/>
        <v>7.8461575132286265</v>
      </c>
      <c r="L5087" s="5"/>
    </row>
    <row r="5088" spans="8:13" x14ac:dyDescent="0.35">
      <c r="H5088" s="4" t="s">
        <v>2</v>
      </c>
      <c r="I5088">
        <f t="shared" si="5355"/>
        <v>-2.3298516839062571</v>
      </c>
      <c r="L5088" s="5"/>
    </row>
    <row r="5089" spans="8:15" x14ac:dyDescent="0.35">
      <c r="H5089" s="4"/>
      <c r="L5089" s="5"/>
    </row>
    <row r="5090" spans="8:15" x14ac:dyDescent="0.35">
      <c r="H5090" s="4"/>
      <c r="I5090">
        <f t="shared" ref="I5090" si="5356">1/I5086</f>
        <v>-0.16583485242523097</v>
      </c>
      <c r="J5090">
        <f t="shared" ref="J5090" si="5357">3/I5087-I5088^2</f>
        <v>-5.0458561065254317</v>
      </c>
      <c r="K5090">
        <f t="shared" ref="K5090" si="5358">-2*I5087*I5088</f>
        <v>36.56076658877889</v>
      </c>
      <c r="L5090" s="5"/>
    </row>
    <row r="5091" spans="8:15" x14ac:dyDescent="0.35">
      <c r="H5091" s="4" t="s">
        <v>26</v>
      </c>
      <c r="I5091">
        <f t="shared" ref="I5091" si="5359">(2*I5086/I5088)+4*I5088</f>
        <v>-4.1430295802738764</v>
      </c>
      <c r="J5091">
        <f t="shared" ref="J5091" si="5360">(2*I5087/I5088)</f>
        <v>-6.7353278901201685</v>
      </c>
      <c r="K5091">
        <f t="shared" ref="K5091" si="5361">-(I5087^2+I5086^2)/I5088^2+4*I5086</f>
        <v>-42.160262624325497</v>
      </c>
      <c r="L5091" s="5"/>
    </row>
    <row r="5092" spans="8:15" x14ac:dyDescent="0.35">
      <c r="H5092" s="4"/>
      <c r="I5092">
        <f t="shared" ref="I5092" si="5362">2*I5086*I5087*I5088^3+4*I5088</f>
        <v>1187.4101983644657</v>
      </c>
      <c r="J5092">
        <f t="shared" ref="J5092" si="5363">I5086^2*I5088^3</f>
        <v>-459.86801905066505</v>
      </c>
      <c r="K5092">
        <f t="shared" ref="K5092" si="5364">3*I5086^2*I5087*I5088^2+4*I5086</f>
        <v>4621.9224596655295</v>
      </c>
      <c r="L5092" s="5"/>
    </row>
    <row r="5093" spans="8:15" x14ac:dyDescent="0.35">
      <c r="H5093" s="4"/>
      <c r="L5093" s="5"/>
    </row>
    <row r="5094" spans="8:15" x14ac:dyDescent="0.35">
      <c r="H5094" s="4" t="s">
        <v>6</v>
      </c>
      <c r="I5094">
        <f t="shared" ref="I5094" si="5365">(I5090*J5091*K5092+I5091*J5092*K5090+J5090*K5091*I5092)-(I5092*J5091*K5090+J5092*K5091*I5090+K5092*I5091*J5090)</f>
        <v>526414.62070310838</v>
      </c>
      <c r="J5094" t="str">
        <f t="shared" ref="J5094" si="5366">IF(I5094&lt;&gt;0,"Continuar", "Agregar otros valores")</f>
        <v>Continuar</v>
      </c>
      <c r="L5094" s="5"/>
    </row>
    <row r="5095" spans="8:15" x14ac:dyDescent="0.35">
      <c r="H5095" s="4"/>
      <c r="L5095" s="5"/>
    </row>
    <row r="5096" spans="8:15" x14ac:dyDescent="0.35">
      <c r="H5096" s="4"/>
      <c r="I5096" cm="1">
        <f t="array" ref="I5096:K5098">MINVERSE(I5090:K5092)</f>
        <v>-9.5966786858593264E-2</v>
      </c>
      <c r="J5096">
        <v>1.2363692239668139E-2</v>
      </c>
      <c r="K5096">
        <v>8.7190467637886151E-4</v>
      </c>
      <c r="L5096" s="5"/>
      <c r="M5096">
        <f t="shared" ref="M5096" si="5367">(J5091*K5092-J5092*K5091)/I5094</f>
        <v>-9.596678685859325E-2</v>
      </c>
      <c r="N5096">
        <f t="shared" ref="N5096" si="5368">(J5090*K5092-J5092*K5090)/I5094</f>
        <v>-1.2363692239668137E-2</v>
      </c>
      <c r="O5096">
        <f t="shared" ref="O5096" si="5369">(J5090*K5091-J5091*K5090)/I5094</f>
        <v>8.7190467637886151E-4</v>
      </c>
    </row>
    <row r="5097" spans="8:15" x14ac:dyDescent="0.35">
      <c r="H5097" s="4" t="s">
        <v>9</v>
      </c>
      <c r="I5097">
        <v>-5.87232252334349E-2</v>
      </c>
      <c r="J5097">
        <v>-8.3924536285770956E-2</v>
      </c>
      <c r="K5097">
        <v>-3.0102503265137386E-4</v>
      </c>
      <c r="L5097" s="5"/>
      <c r="M5097">
        <f t="shared" ref="M5097" si="5370">(I5091*K5092-K5091*I5092)/I5094</f>
        <v>5.8723225233434879E-2</v>
      </c>
      <c r="N5097">
        <f t="shared" ref="N5097" si="5371">(I5090*K5092-I5092*K5090)/I5094</f>
        <v>-8.3924536285770943E-2</v>
      </c>
      <c r="O5097">
        <f t="shared" ref="O5097" si="5372">(I5090*K5091-I5091*K5090)/I5094</f>
        <v>3.010250326513738E-4</v>
      </c>
    </row>
    <row r="5098" spans="8:15" x14ac:dyDescent="0.35">
      <c r="H5098" s="4"/>
      <c r="I5098">
        <v>1.8811870800205702E-2</v>
      </c>
      <c r="J5098">
        <v>-1.1526585521765763E-2</v>
      </c>
      <c r="K5098">
        <v>-3.7590481385218048E-5</v>
      </c>
      <c r="L5098" s="5"/>
      <c r="M5098">
        <f t="shared" ref="M5098" si="5373">(I5091*J5092-I5092*J5091)/I5094</f>
        <v>1.8811870800205698E-2</v>
      </c>
      <c r="N5098">
        <f t="shared" ref="N5098" si="5374">(I5090*J5092-I5092*J5090)/I5094</f>
        <v>1.1526585521765761E-2</v>
      </c>
      <c r="O5098">
        <f t="shared" ref="O5098" si="5375">(I5090*J5091-I5091*J5090)/I5094</f>
        <v>-3.7590481385218048E-5</v>
      </c>
    </row>
    <row r="5099" spans="8:15" x14ac:dyDescent="0.35">
      <c r="H5099" s="4"/>
      <c r="L5099" s="5"/>
    </row>
    <row r="5100" spans="8:15" x14ac:dyDescent="0.35">
      <c r="H5100" s="4" t="s">
        <v>528</v>
      </c>
      <c r="I5100">
        <f t="shared" ref="I5100" si="5376">LN(ABS(2*I5086*I5087^3))-I5087*(I5088^2)+33.9206</f>
        <v>0</v>
      </c>
      <c r="L5100" s="5"/>
    </row>
    <row r="5101" spans="8:15" x14ac:dyDescent="0.35">
      <c r="H5101" s="4" t="s">
        <v>529</v>
      </c>
      <c r="I5101">
        <f t="shared" ref="I5101" si="5377">(I5086^2+I5087^2)/I5088+4*I5086*I5088-85/6</f>
        <v>0</v>
      </c>
      <c r="L5101" s="5"/>
    </row>
    <row r="5102" spans="8:15" x14ac:dyDescent="0.35">
      <c r="H5102" s="4" t="s">
        <v>530</v>
      </c>
      <c r="I5102">
        <f t="shared" ref="I5102" si="5378">I5086^2*I5087*I5088^3+4*I5086*I5088+3552</f>
        <v>0</v>
      </c>
      <c r="L5102" s="5"/>
    </row>
    <row r="5103" spans="8:15" x14ac:dyDescent="0.35">
      <c r="H5103" s="4"/>
      <c r="L5103" s="5"/>
    </row>
    <row r="5104" spans="8:15" x14ac:dyDescent="0.35">
      <c r="H5104" s="4"/>
      <c r="I5104">
        <f t="shared" ref="I5104:I5106" si="5379">I5086</f>
        <v>-6.0300955159643808</v>
      </c>
      <c r="J5104" t="s">
        <v>16</v>
      </c>
      <c r="K5104" cm="1">
        <f t="array" ref="K5104:K5106">MMULT(I5096:K5098,I5100:I5102)</f>
        <v>0</v>
      </c>
      <c r="L5104" s="5"/>
      <c r="M5104">
        <f t="shared" ref="M5104" si="5380">I5096*I5100+J5096*I5101+K5096*I5102</f>
        <v>0</v>
      </c>
    </row>
    <row r="5105" spans="8:13" x14ac:dyDescent="0.35">
      <c r="H5105" s="4"/>
      <c r="I5105">
        <f t="shared" si="5379"/>
        <v>7.8461575132286265</v>
      </c>
      <c r="J5105" t="s">
        <v>16</v>
      </c>
      <c r="K5105">
        <v>0</v>
      </c>
      <c r="L5105" s="5"/>
      <c r="M5105">
        <f t="shared" ref="M5105" si="5381">I5097*I5100+J5097*I5101+K5097* I5102</f>
        <v>0</v>
      </c>
    </row>
    <row r="5106" spans="8:13" x14ac:dyDescent="0.35">
      <c r="H5106" s="4"/>
      <c r="I5106">
        <f t="shared" si="5379"/>
        <v>-2.3298516839062571</v>
      </c>
      <c r="J5106" t="s">
        <v>16</v>
      </c>
      <c r="K5106">
        <v>0</v>
      </c>
      <c r="L5106" s="5"/>
      <c r="M5106">
        <f t="shared" ref="M5106" si="5382">I5098*I5100+J5098*I5101+K5098*I5102</f>
        <v>0</v>
      </c>
    </row>
    <row r="5107" spans="8:13" x14ac:dyDescent="0.35">
      <c r="H5107" s="4"/>
      <c r="L5107" s="5"/>
    </row>
    <row r="5108" spans="8:13" x14ac:dyDescent="0.35">
      <c r="H5108" s="4" t="s">
        <v>99</v>
      </c>
      <c r="I5108">
        <f t="shared" ref="I5108:I5110" si="5383">I5104-K5104</f>
        <v>-6.0300955159643808</v>
      </c>
      <c r="L5108" s="5"/>
    </row>
    <row r="5109" spans="8:13" x14ac:dyDescent="0.35">
      <c r="H5109" s="4" t="s">
        <v>100</v>
      </c>
      <c r="I5109">
        <f t="shared" si="5383"/>
        <v>7.8461575132286265</v>
      </c>
      <c r="L5109" s="5"/>
    </row>
    <row r="5110" spans="8:13" x14ac:dyDescent="0.35">
      <c r="H5110" s="4" t="s">
        <v>101</v>
      </c>
      <c r="I5110">
        <f t="shared" si="5383"/>
        <v>-2.3298516839062571</v>
      </c>
      <c r="L5110" s="5"/>
    </row>
    <row r="5111" spans="8:13" x14ac:dyDescent="0.35">
      <c r="H5111" s="4"/>
      <c r="L5111" s="5"/>
    </row>
    <row r="5112" spans="8:13" x14ac:dyDescent="0.35">
      <c r="H5112" s="4" t="s">
        <v>22</v>
      </c>
      <c r="I5112">
        <f t="shared" ref="I5112:I5114" si="5384">ABS(I5108-I5086)</f>
        <v>0</v>
      </c>
      <c r="L5112" s="5"/>
    </row>
    <row r="5113" spans="8:13" x14ac:dyDescent="0.35">
      <c r="H5113" s="4" t="s">
        <v>24</v>
      </c>
      <c r="I5113">
        <f t="shared" si="5384"/>
        <v>0</v>
      </c>
      <c r="L5113" s="5"/>
    </row>
    <row r="5114" spans="8:13" x14ac:dyDescent="0.35">
      <c r="H5114" s="7" t="s">
        <v>103</v>
      </c>
      <c r="I5114">
        <f t="shared" si="5384"/>
        <v>0</v>
      </c>
      <c r="J5114" s="8" t="s">
        <v>25</v>
      </c>
      <c r="K5114" s="8"/>
      <c r="L5114" s="9">
        <f t="shared" ref="L5114" si="5385">MAX(I5112:I5114)</f>
        <v>0</v>
      </c>
      <c r="M5114" t="str">
        <f t="shared" ref="M5114" si="5386">IF(L5114&gt;$G$6, "Continúa iterando","Listo. Aquí está la solución")</f>
        <v>Listo. Aquí está la solución</v>
      </c>
    </row>
    <row r="5116" spans="8:13" x14ac:dyDescent="0.35">
      <c r="H5116" s="1"/>
      <c r="I5116" s="2" t="s">
        <v>0</v>
      </c>
      <c r="J5116" s="2">
        <f t="shared" ref="J5116" si="5387">J5085+1</f>
        <v>166</v>
      </c>
      <c r="K5116" s="2"/>
      <c r="L5116" s="3"/>
    </row>
    <row r="5117" spans="8:13" x14ac:dyDescent="0.35">
      <c r="H5117" s="4" t="s">
        <v>1</v>
      </c>
      <c r="I5117">
        <f t="shared" ref="I5117:I5119" si="5388">I5108</f>
        <v>-6.0300955159643808</v>
      </c>
      <c r="L5117" s="5"/>
    </row>
    <row r="5118" spans="8:13" x14ac:dyDescent="0.35">
      <c r="H5118" s="4" t="s">
        <v>93</v>
      </c>
      <c r="I5118">
        <f t="shared" si="5388"/>
        <v>7.8461575132286265</v>
      </c>
      <c r="L5118" s="5"/>
    </row>
    <row r="5119" spans="8:13" x14ac:dyDescent="0.35">
      <c r="H5119" s="4" t="s">
        <v>2</v>
      </c>
      <c r="I5119">
        <f t="shared" si="5388"/>
        <v>-2.3298516839062571</v>
      </c>
      <c r="L5119" s="5"/>
    </row>
    <row r="5120" spans="8:13" x14ac:dyDescent="0.35">
      <c r="H5120" s="4"/>
      <c r="L5120" s="5"/>
    </row>
    <row r="5121" spans="8:15" x14ac:dyDescent="0.35">
      <c r="H5121" s="4"/>
      <c r="I5121">
        <f t="shared" ref="I5121" si="5389">1/I5117</f>
        <v>-0.16583485242523097</v>
      </c>
      <c r="J5121">
        <f t="shared" ref="J5121" si="5390">3/I5118-I5119^2</f>
        <v>-5.0458561065254317</v>
      </c>
      <c r="K5121">
        <f t="shared" ref="K5121" si="5391">-2*I5118*I5119</f>
        <v>36.56076658877889</v>
      </c>
      <c r="L5121" s="5"/>
    </row>
    <row r="5122" spans="8:15" x14ac:dyDescent="0.35">
      <c r="H5122" s="4" t="s">
        <v>26</v>
      </c>
      <c r="I5122">
        <f t="shared" ref="I5122" si="5392">(2*I5117/I5119)+4*I5119</f>
        <v>-4.1430295802738764</v>
      </c>
      <c r="J5122">
        <f t="shared" ref="J5122" si="5393">(2*I5118/I5119)</f>
        <v>-6.7353278901201685</v>
      </c>
      <c r="K5122">
        <f t="shared" ref="K5122" si="5394">-(I5118^2+I5117^2)/I5119^2+4*I5117</f>
        <v>-42.160262624325497</v>
      </c>
      <c r="L5122" s="5"/>
    </row>
    <row r="5123" spans="8:15" x14ac:dyDescent="0.35">
      <c r="H5123" s="4"/>
      <c r="I5123">
        <f t="shared" ref="I5123" si="5395">2*I5117*I5118*I5119^3+4*I5119</f>
        <v>1187.4101983644657</v>
      </c>
      <c r="J5123">
        <f t="shared" ref="J5123" si="5396">I5117^2*I5119^3</f>
        <v>-459.86801905066505</v>
      </c>
      <c r="K5123">
        <f t="shared" ref="K5123" si="5397">3*I5117^2*I5118*I5119^2+4*I5117</f>
        <v>4621.9224596655295</v>
      </c>
      <c r="L5123" s="5"/>
    </row>
    <row r="5124" spans="8:15" x14ac:dyDescent="0.35">
      <c r="H5124" s="4"/>
      <c r="L5124" s="5"/>
    </row>
    <row r="5125" spans="8:15" x14ac:dyDescent="0.35">
      <c r="H5125" s="4" t="s">
        <v>6</v>
      </c>
      <c r="I5125">
        <f t="shared" ref="I5125" si="5398">(I5121*J5122*K5123+I5122*J5123*K5121+J5121*K5122*I5123)-(I5123*J5122*K5121+J5123*K5122*I5121+K5123*I5122*J5121)</f>
        <v>526414.62070310838</v>
      </c>
      <c r="J5125" t="str">
        <f t="shared" ref="J5125" si="5399">IF(I5125&lt;&gt;0,"Continuar", "Agregar otros valores")</f>
        <v>Continuar</v>
      </c>
      <c r="L5125" s="5"/>
    </row>
    <row r="5126" spans="8:15" x14ac:dyDescent="0.35">
      <c r="H5126" s="4"/>
      <c r="L5126" s="5"/>
    </row>
    <row r="5127" spans="8:15" x14ac:dyDescent="0.35">
      <c r="H5127" s="4"/>
      <c r="I5127" cm="1">
        <f t="array" ref="I5127:K5129">MINVERSE(I5121:K5123)</f>
        <v>-9.5966786858593264E-2</v>
      </c>
      <c r="J5127">
        <v>1.2363692239668139E-2</v>
      </c>
      <c r="K5127">
        <v>8.7190467637886151E-4</v>
      </c>
      <c r="L5127" s="5"/>
      <c r="M5127">
        <f t="shared" ref="M5127" si="5400">(J5122*K5123-J5123*K5122)/I5125</f>
        <v>-9.596678685859325E-2</v>
      </c>
      <c r="N5127">
        <f t="shared" ref="N5127" si="5401">(J5121*K5123-J5123*K5121)/I5125</f>
        <v>-1.2363692239668137E-2</v>
      </c>
      <c r="O5127">
        <f t="shared" ref="O5127" si="5402">(J5121*K5122-J5122*K5121)/I5125</f>
        <v>8.7190467637886151E-4</v>
      </c>
    </row>
    <row r="5128" spans="8:15" x14ac:dyDescent="0.35">
      <c r="H5128" s="4" t="s">
        <v>9</v>
      </c>
      <c r="I5128">
        <v>-5.87232252334349E-2</v>
      </c>
      <c r="J5128">
        <v>-8.3924536285770956E-2</v>
      </c>
      <c r="K5128">
        <v>-3.0102503265137386E-4</v>
      </c>
      <c r="L5128" s="5"/>
      <c r="M5128">
        <f t="shared" ref="M5128" si="5403">(I5122*K5123-K5122*I5123)/I5125</f>
        <v>5.8723225233434879E-2</v>
      </c>
      <c r="N5128">
        <f t="shared" ref="N5128" si="5404">(I5121*K5123-I5123*K5121)/I5125</f>
        <v>-8.3924536285770943E-2</v>
      </c>
      <c r="O5128">
        <f t="shared" ref="O5128" si="5405">(I5121*K5122-I5122*K5121)/I5125</f>
        <v>3.010250326513738E-4</v>
      </c>
    </row>
    <row r="5129" spans="8:15" x14ac:dyDescent="0.35">
      <c r="H5129" s="4"/>
      <c r="I5129">
        <v>1.8811870800205702E-2</v>
      </c>
      <c r="J5129">
        <v>-1.1526585521765763E-2</v>
      </c>
      <c r="K5129">
        <v>-3.7590481385218048E-5</v>
      </c>
      <c r="L5129" s="5"/>
      <c r="M5129">
        <f t="shared" ref="M5129" si="5406">(I5122*J5123-I5123*J5122)/I5125</f>
        <v>1.8811870800205698E-2</v>
      </c>
      <c r="N5129">
        <f t="shared" ref="N5129" si="5407">(I5121*J5123-I5123*J5121)/I5125</f>
        <v>1.1526585521765761E-2</v>
      </c>
      <c r="O5129">
        <f t="shared" ref="O5129" si="5408">(I5121*J5122-I5122*J5121)/I5125</f>
        <v>-3.7590481385218048E-5</v>
      </c>
    </row>
    <row r="5130" spans="8:15" x14ac:dyDescent="0.35">
      <c r="H5130" s="4"/>
      <c r="L5130" s="5"/>
    </row>
    <row r="5131" spans="8:15" x14ac:dyDescent="0.35">
      <c r="H5131" s="4" t="s">
        <v>531</v>
      </c>
      <c r="I5131">
        <f t="shared" ref="I5131" si="5409">LN(ABS(2*I5117*I5118^3))-I5118*(I5119^2)+33.9206</f>
        <v>0</v>
      </c>
      <c r="L5131" s="5"/>
    </row>
    <row r="5132" spans="8:15" x14ac:dyDescent="0.35">
      <c r="H5132" s="4" t="s">
        <v>532</v>
      </c>
      <c r="I5132">
        <f t="shared" ref="I5132" si="5410">(I5117^2+I5118^2)/I5119+4*I5117*I5119-85/6</f>
        <v>0</v>
      </c>
      <c r="L5132" s="5"/>
    </row>
    <row r="5133" spans="8:15" x14ac:dyDescent="0.35">
      <c r="H5133" s="4" t="s">
        <v>533</v>
      </c>
      <c r="I5133">
        <f t="shared" ref="I5133" si="5411">I5117^2*I5118*I5119^3+4*I5117*I5119+3552</f>
        <v>0</v>
      </c>
      <c r="L5133" s="5"/>
    </row>
    <row r="5134" spans="8:15" x14ac:dyDescent="0.35">
      <c r="H5134" s="4"/>
      <c r="L5134" s="5"/>
    </row>
    <row r="5135" spans="8:15" x14ac:dyDescent="0.35">
      <c r="H5135" s="4"/>
      <c r="I5135">
        <f t="shared" ref="I5135:I5137" si="5412">I5117</f>
        <v>-6.0300955159643808</v>
      </c>
      <c r="J5135" t="s">
        <v>16</v>
      </c>
      <c r="K5135" cm="1">
        <f t="array" ref="K5135:K5137">MMULT(I5127:K5129,I5131:I5133)</f>
        <v>0</v>
      </c>
      <c r="L5135" s="5"/>
      <c r="M5135">
        <f t="shared" ref="M5135" si="5413">I5127*I5131+J5127*I5132+K5127*I5133</f>
        <v>0</v>
      </c>
    </row>
    <row r="5136" spans="8:15" x14ac:dyDescent="0.35">
      <c r="H5136" s="4"/>
      <c r="I5136">
        <f t="shared" si="5412"/>
        <v>7.8461575132286265</v>
      </c>
      <c r="J5136" t="s">
        <v>16</v>
      </c>
      <c r="K5136">
        <v>0</v>
      </c>
      <c r="L5136" s="5"/>
      <c r="M5136">
        <f t="shared" ref="M5136" si="5414">I5128*I5131+J5128*I5132+K5128* I5133</f>
        <v>0</v>
      </c>
    </row>
    <row r="5137" spans="8:13" x14ac:dyDescent="0.35">
      <c r="H5137" s="4"/>
      <c r="I5137">
        <f t="shared" si="5412"/>
        <v>-2.3298516839062571</v>
      </c>
      <c r="J5137" t="s">
        <v>16</v>
      </c>
      <c r="K5137">
        <v>0</v>
      </c>
      <c r="L5137" s="5"/>
      <c r="M5137">
        <f t="shared" ref="M5137" si="5415">I5129*I5131+J5129*I5132+K5129*I5133</f>
        <v>0</v>
      </c>
    </row>
    <row r="5138" spans="8:13" x14ac:dyDescent="0.35">
      <c r="H5138" s="4"/>
      <c r="L5138" s="5"/>
    </row>
    <row r="5139" spans="8:13" x14ac:dyDescent="0.35">
      <c r="H5139" s="4" t="s">
        <v>99</v>
      </c>
      <c r="I5139">
        <f t="shared" ref="I5139:I5141" si="5416">I5135-K5135</f>
        <v>-6.0300955159643808</v>
      </c>
      <c r="L5139" s="5"/>
    </row>
    <row r="5140" spans="8:13" x14ac:dyDescent="0.35">
      <c r="H5140" s="4" t="s">
        <v>100</v>
      </c>
      <c r="I5140">
        <f t="shared" si="5416"/>
        <v>7.8461575132286265</v>
      </c>
      <c r="L5140" s="5"/>
    </row>
    <row r="5141" spans="8:13" x14ac:dyDescent="0.35">
      <c r="H5141" s="4" t="s">
        <v>101</v>
      </c>
      <c r="I5141">
        <f t="shared" si="5416"/>
        <v>-2.3298516839062571</v>
      </c>
      <c r="L5141" s="5"/>
    </row>
    <row r="5142" spans="8:13" x14ac:dyDescent="0.35">
      <c r="H5142" s="4"/>
      <c r="L5142" s="5"/>
    </row>
    <row r="5143" spans="8:13" x14ac:dyDescent="0.35">
      <c r="H5143" s="4" t="s">
        <v>22</v>
      </c>
      <c r="I5143">
        <f t="shared" ref="I5143:I5145" si="5417">ABS(I5139-I5117)</f>
        <v>0</v>
      </c>
      <c r="L5143" s="5"/>
    </row>
    <row r="5144" spans="8:13" x14ac:dyDescent="0.35">
      <c r="H5144" s="4" t="s">
        <v>24</v>
      </c>
      <c r="I5144">
        <f t="shared" si="5417"/>
        <v>0</v>
      </c>
      <c r="L5144" s="5"/>
    </row>
    <row r="5145" spans="8:13" x14ac:dyDescent="0.35">
      <c r="H5145" s="7" t="s">
        <v>103</v>
      </c>
      <c r="I5145">
        <f t="shared" si="5417"/>
        <v>0</v>
      </c>
      <c r="J5145" s="8" t="s">
        <v>25</v>
      </c>
      <c r="K5145" s="8"/>
      <c r="L5145" s="9">
        <f t="shared" ref="L5145" si="5418">MAX(I5143:I5145)</f>
        <v>0</v>
      </c>
      <c r="M5145" t="str">
        <f t="shared" ref="M5145" si="5419">IF(L5145&gt;$G$6, "Continúa iterando","Listo. Aquí está la solución")</f>
        <v>Listo. Aquí está la solución</v>
      </c>
    </row>
    <row r="5147" spans="8:13" x14ac:dyDescent="0.35">
      <c r="H5147" s="1"/>
      <c r="I5147" s="2" t="s">
        <v>0</v>
      </c>
      <c r="J5147" s="2">
        <f t="shared" ref="J5147" si="5420">J5116+1</f>
        <v>167</v>
      </c>
      <c r="K5147" s="2"/>
      <c r="L5147" s="3"/>
    </row>
    <row r="5148" spans="8:13" x14ac:dyDescent="0.35">
      <c r="H5148" s="4" t="s">
        <v>1</v>
      </c>
      <c r="I5148">
        <f t="shared" ref="I5148:I5150" si="5421">I5139</f>
        <v>-6.0300955159643808</v>
      </c>
      <c r="L5148" s="5"/>
    </row>
    <row r="5149" spans="8:13" x14ac:dyDescent="0.35">
      <c r="H5149" s="4" t="s">
        <v>93</v>
      </c>
      <c r="I5149">
        <f t="shared" si="5421"/>
        <v>7.8461575132286265</v>
      </c>
      <c r="L5149" s="5"/>
    </row>
    <row r="5150" spans="8:13" x14ac:dyDescent="0.35">
      <c r="H5150" s="4" t="s">
        <v>2</v>
      </c>
      <c r="I5150">
        <f t="shared" si="5421"/>
        <v>-2.3298516839062571</v>
      </c>
      <c r="L5150" s="5"/>
    </row>
    <row r="5151" spans="8:13" x14ac:dyDescent="0.35">
      <c r="H5151" s="4"/>
      <c r="L5151" s="5"/>
    </row>
    <row r="5152" spans="8:13" x14ac:dyDescent="0.35">
      <c r="H5152" s="4"/>
      <c r="I5152">
        <f t="shared" ref="I5152" si="5422">1/I5148</f>
        <v>-0.16583485242523097</v>
      </c>
      <c r="J5152">
        <f t="shared" ref="J5152" si="5423">3/I5149-I5150^2</f>
        <v>-5.0458561065254317</v>
      </c>
      <c r="K5152">
        <f t="shared" ref="K5152" si="5424">-2*I5149*I5150</f>
        <v>36.56076658877889</v>
      </c>
      <c r="L5152" s="5"/>
    </row>
    <row r="5153" spans="8:15" x14ac:dyDescent="0.35">
      <c r="H5153" s="4" t="s">
        <v>26</v>
      </c>
      <c r="I5153">
        <f t="shared" ref="I5153" si="5425">(2*I5148/I5150)+4*I5150</f>
        <v>-4.1430295802738764</v>
      </c>
      <c r="J5153">
        <f t="shared" ref="J5153" si="5426">(2*I5149/I5150)</f>
        <v>-6.7353278901201685</v>
      </c>
      <c r="K5153">
        <f t="shared" ref="K5153" si="5427">-(I5149^2+I5148^2)/I5150^2+4*I5148</f>
        <v>-42.160262624325497</v>
      </c>
      <c r="L5153" s="5"/>
    </row>
    <row r="5154" spans="8:15" x14ac:dyDescent="0.35">
      <c r="H5154" s="4"/>
      <c r="I5154">
        <f t="shared" ref="I5154" si="5428">2*I5148*I5149*I5150^3+4*I5150</f>
        <v>1187.4101983644657</v>
      </c>
      <c r="J5154">
        <f t="shared" ref="J5154" si="5429">I5148^2*I5150^3</f>
        <v>-459.86801905066505</v>
      </c>
      <c r="K5154">
        <f t="shared" ref="K5154" si="5430">3*I5148^2*I5149*I5150^2+4*I5148</f>
        <v>4621.9224596655295</v>
      </c>
      <c r="L5154" s="5"/>
    </row>
    <row r="5155" spans="8:15" x14ac:dyDescent="0.35">
      <c r="H5155" s="4"/>
      <c r="L5155" s="5"/>
    </row>
    <row r="5156" spans="8:15" x14ac:dyDescent="0.35">
      <c r="H5156" s="4" t="s">
        <v>6</v>
      </c>
      <c r="I5156">
        <f t="shared" ref="I5156" si="5431">(I5152*J5153*K5154+I5153*J5154*K5152+J5152*K5153*I5154)-(I5154*J5153*K5152+J5154*K5153*I5152+K5154*I5153*J5152)</f>
        <v>526414.62070310838</v>
      </c>
      <c r="J5156" t="str">
        <f t="shared" ref="J5156" si="5432">IF(I5156&lt;&gt;0,"Continuar", "Agregar otros valores")</f>
        <v>Continuar</v>
      </c>
      <c r="L5156" s="5"/>
    </row>
    <row r="5157" spans="8:15" x14ac:dyDescent="0.35">
      <c r="H5157" s="4"/>
      <c r="L5157" s="5"/>
    </row>
    <row r="5158" spans="8:15" x14ac:dyDescent="0.35">
      <c r="H5158" s="4"/>
      <c r="I5158" cm="1">
        <f t="array" ref="I5158:K5160">MINVERSE(I5152:K5154)</f>
        <v>-9.5966786858593264E-2</v>
      </c>
      <c r="J5158">
        <v>1.2363692239668139E-2</v>
      </c>
      <c r="K5158">
        <v>8.7190467637886151E-4</v>
      </c>
      <c r="L5158" s="5"/>
      <c r="M5158">
        <f t="shared" ref="M5158" si="5433">(J5153*K5154-J5154*K5153)/I5156</f>
        <v>-9.596678685859325E-2</v>
      </c>
      <c r="N5158">
        <f t="shared" ref="N5158" si="5434">(J5152*K5154-J5154*K5152)/I5156</f>
        <v>-1.2363692239668137E-2</v>
      </c>
      <c r="O5158">
        <f t="shared" ref="O5158" si="5435">(J5152*K5153-J5153*K5152)/I5156</f>
        <v>8.7190467637886151E-4</v>
      </c>
    </row>
    <row r="5159" spans="8:15" x14ac:dyDescent="0.35">
      <c r="H5159" s="4" t="s">
        <v>9</v>
      </c>
      <c r="I5159">
        <v>-5.87232252334349E-2</v>
      </c>
      <c r="J5159">
        <v>-8.3924536285770956E-2</v>
      </c>
      <c r="K5159">
        <v>-3.0102503265137386E-4</v>
      </c>
      <c r="L5159" s="5"/>
      <c r="M5159">
        <f t="shared" ref="M5159" si="5436">(I5153*K5154-K5153*I5154)/I5156</f>
        <v>5.8723225233434879E-2</v>
      </c>
      <c r="N5159">
        <f t="shared" ref="N5159" si="5437">(I5152*K5154-I5154*K5152)/I5156</f>
        <v>-8.3924536285770943E-2</v>
      </c>
      <c r="O5159">
        <f t="shared" ref="O5159" si="5438">(I5152*K5153-I5153*K5152)/I5156</f>
        <v>3.010250326513738E-4</v>
      </c>
    </row>
    <row r="5160" spans="8:15" x14ac:dyDescent="0.35">
      <c r="H5160" s="4"/>
      <c r="I5160">
        <v>1.8811870800205702E-2</v>
      </c>
      <c r="J5160">
        <v>-1.1526585521765763E-2</v>
      </c>
      <c r="K5160">
        <v>-3.7590481385218048E-5</v>
      </c>
      <c r="L5160" s="5"/>
      <c r="M5160">
        <f t="shared" ref="M5160" si="5439">(I5153*J5154-I5154*J5153)/I5156</f>
        <v>1.8811870800205698E-2</v>
      </c>
      <c r="N5160">
        <f t="shared" ref="N5160" si="5440">(I5152*J5154-I5154*J5152)/I5156</f>
        <v>1.1526585521765761E-2</v>
      </c>
      <c r="O5160">
        <f t="shared" ref="O5160" si="5441">(I5152*J5153-I5153*J5152)/I5156</f>
        <v>-3.7590481385218048E-5</v>
      </c>
    </row>
    <row r="5161" spans="8:15" x14ac:dyDescent="0.35">
      <c r="H5161" s="4"/>
      <c r="L5161" s="5"/>
    </row>
    <row r="5162" spans="8:15" x14ac:dyDescent="0.35">
      <c r="H5162" s="4" t="s">
        <v>534</v>
      </c>
      <c r="I5162">
        <f t="shared" ref="I5162" si="5442">LN(ABS(2*I5148*I5149^3))-I5149*(I5150^2)+33.9206</f>
        <v>0</v>
      </c>
      <c r="L5162" s="5"/>
    </row>
    <row r="5163" spans="8:15" x14ac:dyDescent="0.35">
      <c r="H5163" s="4" t="s">
        <v>535</v>
      </c>
      <c r="I5163">
        <f t="shared" ref="I5163" si="5443">(I5148^2+I5149^2)/I5150+4*I5148*I5150-85/6</f>
        <v>0</v>
      </c>
      <c r="L5163" s="5"/>
    </row>
    <row r="5164" spans="8:15" x14ac:dyDescent="0.35">
      <c r="H5164" s="4" t="s">
        <v>536</v>
      </c>
      <c r="I5164">
        <f t="shared" ref="I5164" si="5444">I5148^2*I5149*I5150^3+4*I5148*I5150+3552</f>
        <v>0</v>
      </c>
      <c r="L5164" s="5"/>
    </row>
    <row r="5165" spans="8:15" x14ac:dyDescent="0.35">
      <c r="H5165" s="4"/>
      <c r="L5165" s="5"/>
    </row>
    <row r="5166" spans="8:15" x14ac:dyDescent="0.35">
      <c r="H5166" s="4"/>
      <c r="I5166">
        <f t="shared" ref="I5166:I5168" si="5445">I5148</f>
        <v>-6.0300955159643808</v>
      </c>
      <c r="J5166" t="s">
        <v>16</v>
      </c>
      <c r="K5166" cm="1">
        <f t="array" ref="K5166:K5168">MMULT(I5158:K5160,I5162:I5164)</f>
        <v>0</v>
      </c>
      <c r="L5166" s="5"/>
      <c r="M5166">
        <f t="shared" ref="M5166" si="5446">I5158*I5162+J5158*I5163+K5158*I5164</f>
        <v>0</v>
      </c>
    </row>
    <row r="5167" spans="8:15" x14ac:dyDescent="0.35">
      <c r="H5167" s="4"/>
      <c r="I5167">
        <f t="shared" si="5445"/>
        <v>7.8461575132286265</v>
      </c>
      <c r="J5167" t="s">
        <v>16</v>
      </c>
      <c r="K5167">
        <v>0</v>
      </c>
      <c r="L5167" s="5"/>
      <c r="M5167">
        <f t="shared" ref="M5167" si="5447">I5159*I5162+J5159*I5163+K5159* I5164</f>
        <v>0</v>
      </c>
    </row>
    <row r="5168" spans="8:15" x14ac:dyDescent="0.35">
      <c r="H5168" s="4"/>
      <c r="I5168">
        <f t="shared" si="5445"/>
        <v>-2.3298516839062571</v>
      </c>
      <c r="J5168" t="s">
        <v>16</v>
      </c>
      <c r="K5168">
        <v>0</v>
      </c>
      <c r="L5168" s="5"/>
      <c r="M5168">
        <f t="shared" ref="M5168" si="5448">I5160*I5162+J5160*I5163+K5160*I5164</f>
        <v>0</v>
      </c>
    </row>
    <row r="5169" spans="8:13" x14ac:dyDescent="0.35">
      <c r="H5169" s="4"/>
      <c r="L5169" s="5"/>
    </row>
    <row r="5170" spans="8:13" x14ac:dyDescent="0.35">
      <c r="H5170" s="4" t="s">
        <v>99</v>
      </c>
      <c r="I5170">
        <f t="shared" ref="I5170:I5172" si="5449">I5166-K5166</f>
        <v>-6.0300955159643808</v>
      </c>
      <c r="L5170" s="5"/>
    </row>
    <row r="5171" spans="8:13" x14ac:dyDescent="0.35">
      <c r="H5171" s="4" t="s">
        <v>100</v>
      </c>
      <c r="I5171">
        <f t="shared" si="5449"/>
        <v>7.8461575132286265</v>
      </c>
      <c r="L5171" s="5"/>
    </row>
    <row r="5172" spans="8:13" x14ac:dyDescent="0.35">
      <c r="H5172" s="4" t="s">
        <v>101</v>
      </c>
      <c r="I5172">
        <f t="shared" si="5449"/>
        <v>-2.3298516839062571</v>
      </c>
      <c r="L5172" s="5"/>
    </row>
    <row r="5173" spans="8:13" x14ac:dyDescent="0.35">
      <c r="H5173" s="4"/>
      <c r="L5173" s="5"/>
    </row>
    <row r="5174" spans="8:13" x14ac:dyDescent="0.35">
      <c r="H5174" s="4" t="s">
        <v>22</v>
      </c>
      <c r="I5174">
        <f t="shared" ref="I5174:I5176" si="5450">ABS(I5170-I5148)</f>
        <v>0</v>
      </c>
      <c r="L5174" s="5"/>
    </row>
    <row r="5175" spans="8:13" x14ac:dyDescent="0.35">
      <c r="H5175" s="4" t="s">
        <v>24</v>
      </c>
      <c r="I5175">
        <f t="shared" si="5450"/>
        <v>0</v>
      </c>
      <c r="L5175" s="5"/>
    </row>
    <row r="5176" spans="8:13" x14ac:dyDescent="0.35">
      <c r="H5176" s="7" t="s">
        <v>103</v>
      </c>
      <c r="I5176">
        <f t="shared" si="5450"/>
        <v>0</v>
      </c>
      <c r="J5176" s="8" t="s">
        <v>25</v>
      </c>
      <c r="K5176" s="8"/>
      <c r="L5176" s="9">
        <f t="shared" ref="L5176" si="5451">MAX(I5174:I5176)</f>
        <v>0</v>
      </c>
      <c r="M5176" t="str">
        <f t="shared" ref="M5176" si="5452">IF(L5176&gt;$G$6, "Continúa iterando","Listo. Aquí está la solución")</f>
        <v>Listo. Aquí está la solución</v>
      </c>
    </row>
    <row r="5178" spans="8:13" x14ac:dyDescent="0.35">
      <c r="H5178" s="1"/>
      <c r="I5178" s="2" t="s">
        <v>0</v>
      </c>
      <c r="J5178" s="2">
        <f t="shared" ref="J5178" si="5453">J5147+1</f>
        <v>168</v>
      </c>
      <c r="K5178" s="2"/>
      <c r="L5178" s="3"/>
    </row>
    <row r="5179" spans="8:13" x14ac:dyDescent="0.35">
      <c r="H5179" s="4" t="s">
        <v>1</v>
      </c>
      <c r="I5179">
        <f t="shared" ref="I5179:I5181" si="5454">I5170</f>
        <v>-6.0300955159643808</v>
      </c>
      <c r="L5179" s="5"/>
    </row>
    <row r="5180" spans="8:13" x14ac:dyDescent="0.35">
      <c r="H5180" s="4" t="s">
        <v>93</v>
      </c>
      <c r="I5180">
        <f t="shared" si="5454"/>
        <v>7.8461575132286265</v>
      </c>
      <c r="L5180" s="5"/>
    </row>
    <row r="5181" spans="8:13" x14ac:dyDescent="0.35">
      <c r="H5181" s="4" t="s">
        <v>2</v>
      </c>
      <c r="I5181">
        <f t="shared" si="5454"/>
        <v>-2.3298516839062571</v>
      </c>
      <c r="L5181" s="5"/>
    </row>
    <row r="5182" spans="8:13" x14ac:dyDescent="0.35">
      <c r="H5182" s="4"/>
      <c r="L5182" s="5"/>
    </row>
    <row r="5183" spans="8:13" x14ac:dyDescent="0.35">
      <c r="H5183" s="4"/>
      <c r="I5183">
        <f t="shared" ref="I5183" si="5455">1/I5179</f>
        <v>-0.16583485242523097</v>
      </c>
      <c r="J5183">
        <f t="shared" ref="J5183" si="5456">3/I5180-I5181^2</f>
        <v>-5.0458561065254317</v>
      </c>
      <c r="K5183">
        <f t="shared" ref="K5183" si="5457">-2*I5180*I5181</f>
        <v>36.56076658877889</v>
      </c>
      <c r="L5183" s="5"/>
    </row>
    <row r="5184" spans="8:13" x14ac:dyDescent="0.35">
      <c r="H5184" s="4" t="s">
        <v>26</v>
      </c>
      <c r="I5184">
        <f t="shared" ref="I5184" si="5458">(2*I5179/I5181)+4*I5181</f>
        <v>-4.1430295802738764</v>
      </c>
      <c r="J5184">
        <f t="shared" ref="J5184" si="5459">(2*I5180/I5181)</f>
        <v>-6.7353278901201685</v>
      </c>
      <c r="K5184">
        <f t="shared" ref="K5184" si="5460">-(I5180^2+I5179^2)/I5181^2+4*I5179</f>
        <v>-42.160262624325497</v>
      </c>
      <c r="L5184" s="5"/>
    </row>
    <row r="5185" spans="8:15" x14ac:dyDescent="0.35">
      <c r="H5185" s="4"/>
      <c r="I5185">
        <f t="shared" ref="I5185" si="5461">2*I5179*I5180*I5181^3+4*I5181</f>
        <v>1187.4101983644657</v>
      </c>
      <c r="J5185">
        <f t="shared" ref="J5185" si="5462">I5179^2*I5181^3</f>
        <v>-459.86801905066505</v>
      </c>
      <c r="K5185">
        <f t="shared" ref="K5185" si="5463">3*I5179^2*I5180*I5181^2+4*I5179</f>
        <v>4621.9224596655295</v>
      </c>
      <c r="L5185" s="5"/>
    </row>
    <row r="5186" spans="8:15" x14ac:dyDescent="0.35">
      <c r="H5186" s="4"/>
      <c r="L5186" s="5"/>
    </row>
    <row r="5187" spans="8:15" x14ac:dyDescent="0.35">
      <c r="H5187" s="4" t="s">
        <v>6</v>
      </c>
      <c r="I5187">
        <f t="shared" ref="I5187" si="5464">(I5183*J5184*K5185+I5184*J5185*K5183+J5183*K5184*I5185)-(I5185*J5184*K5183+J5185*K5184*I5183+K5185*I5184*J5183)</f>
        <v>526414.62070310838</v>
      </c>
      <c r="J5187" t="str">
        <f t="shared" ref="J5187" si="5465">IF(I5187&lt;&gt;0,"Continuar", "Agregar otros valores")</f>
        <v>Continuar</v>
      </c>
      <c r="L5187" s="5"/>
    </row>
    <row r="5188" spans="8:15" x14ac:dyDescent="0.35">
      <c r="H5188" s="4"/>
      <c r="L5188" s="5"/>
    </row>
    <row r="5189" spans="8:15" x14ac:dyDescent="0.35">
      <c r="H5189" s="4"/>
      <c r="I5189" cm="1">
        <f t="array" ref="I5189:K5191">MINVERSE(I5183:K5185)</f>
        <v>-9.5966786858593264E-2</v>
      </c>
      <c r="J5189">
        <v>1.2363692239668139E-2</v>
      </c>
      <c r="K5189">
        <v>8.7190467637886151E-4</v>
      </c>
      <c r="L5189" s="5"/>
      <c r="M5189">
        <f t="shared" ref="M5189" si="5466">(J5184*K5185-J5185*K5184)/I5187</f>
        <v>-9.596678685859325E-2</v>
      </c>
      <c r="N5189">
        <f t="shared" ref="N5189" si="5467">(J5183*K5185-J5185*K5183)/I5187</f>
        <v>-1.2363692239668137E-2</v>
      </c>
      <c r="O5189">
        <f t="shared" ref="O5189" si="5468">(J5183*K5184-J5184*K5183)/I5187</f>
        <v>8.7190467637886151E-4</v>
      </c>
    </row>
    <row r="5190" spans="8:15" x14ac:dyDescent="0.35">
      <c r="H5190" s="4" t="s">
        <v>9</v>
      </c>
      <c r="I5190">
        <v>-5.87232252334349E-2</v>
      </c>
      <c r="J5190">
        <v>-8.3924536285770956E-2</v>
      </c>
      <c r="K5190">
        <v>-3.0102503265137386E-4</v>
      </c>
      <c r="L5190" s="5"/>
      <c r="M5190">
        <f t="shared" ref="M5190" si="5469">(I5184*K5185-K5184*I5185)/I5187</f>
        <v>5.8723225233434879E-2</v>
      </c>
      <c r="N5190">
        <f t="shared" ref="N5190" si="5470">(I5183*K5185-I5185*K5183)/I5187</f>
        <v>-8.3924536285770943E-2</v>
      </c>
      <c r="O5190">
        <f t="shared" ref="O5190" si="5471">(I5183*K5184-I5184*K5183)/I5187</f>
        <v>3.010250326513738E-4</v>
      </c>
    </row>
    <row r="5191" spans="8:15" x14ac:dyDescent="0.35">
      <c r="H5191" s="4"/>
      <c r="I5191">
        <v>1.8811870800205702E-2</v>
      </c>
      <c r="J5191">
        <v>-1.1526585521765763E-2</v>
      </c>
      <c r="K5191">
        <v>-3.7590481385218048E-5</v>
      </c>
      <c r="L5191" s="5"/>
      <c r="M5191">
        <f t="shared" ref="M5191" si="5472">(I5184*J5185-I5185*J5184)/I5187</f>
        <v>1.8811870800205698E-2</v>
      </c>
      <c r="N5191">
        <f t="shared" ref="N5191" si="5473">(I5183*J5185-I5185*J5183)/I5187</f>
        <v>1.1526585521765761E-2</v>
      </c>
      <c r="O5191">
        <f t="shared" ref="O5191" si="5474">(I5183*J5184-I5184*J5183)/I5187</f>
        <v>-3.7590481385218048E-5</v>
      </c>
    </row>
    <row r="5192" spans="8:15" x14ac:dyDescent="0.35">
      <c r="H5192" s="4"/>
      <c r="L5192" s="5"/>
    </row>
    <row r="5193" spans="8:15" x14ac:dyDescent="0.35">
      <c r="H5193" s="4" t="s">
        <v>537</v>
      </c>
      <c r="I5193">
        <f t="shared" ref="I5193" si="5475">LN(ABS(2*I5179*I5180^3))-I5180*(I5181^2)+33.9206</f>
        <v>0</v>
      </c>
      <c r="L5193" s="5"/>
    </row>
    <row r="5194" spans="8:15" x14ac:dyDescent="0.35">
      <c r="H5194" s="4" t="s">
        <v>538</v>
      </c>
      <c r="I5194">
        <f t="shared" ref="I5194" si="5476">(I5179^2+I5180^2)/I5181+4*I5179*I5181-85/6</f>
        <v>0</v>
      </c>
      <c r="L5194" s="5"/>
    </row>
    <row r="5195" spans="8:15" x14ac:dyDescent="0.35">
      <c r="H5195" s="4" t="s">
        <v>539</v>
      </c>
      <c r="I5195">
        <f t="shared" ref="I5195" si="5477">I5179^2*I5180*I5181^3+4*I5179*I5181+3552</f>
        <v>0</v>
      </c>
      <c r="L5195" s="5"/>
    </row>
    <row r="5196" spans="8:15" x14ac:dyDescent="0.35">
      <c r="H5196" s="4"/>
      <c r="L5196" s="5"/>
    </row>
    <row r="5197" spans="8:15" x14ac:dyDescent="0.35">
      <c r="H5197" s="4"/>
      <c r="I5197">
        <f t="shared" ref="I5197:I5199" si="5478">I5179</f>
        <v>-6.0300955159643808</v>
      </c>
      <c r="J5197" t="s">
        <v>16</v>
      </c>
      <c r="K5197" cm="1">
        <f t="array" ref="K5197:K5199">MMULT(I5189:K5191,I5193:I5195)</f>
        <v>0</v>
      </c>
      <c r="L5197" s="5"/>
      <c r="M5197">
        <f t="shared" ref="M5197" si="5479">I5189*I5193+J5189*I5194+K5189*I5195</f>
        <v>0</v>
      </c>
    </row>
    <row r="5198" spans="8:15" x14ac:dyDescent="0.35">
      <c r="H5198" s="4"/>
      <c r="I5198">
        <f t="shared" si="5478"/>
        <v>7.8461575132286265</v>
      </c>
      <c r="J5198" t="s">
        <v>16</v>
      </c>
      <c r="K5198">
        <v>0</v>
      </c>
      <c r="L5198" s="5"/>
      <c r="M5198">
        <f t="shared" ref="M5198" si="5480">I5190*I5193+J5190*I5194+K5190* I5195</f>
        <v>0</v>
      </c>
    </row>
    <row r="5199" spans="8:15" x14ac:dyDescent="0.35">
      <c r="H5199" s="4"/>
      <c r="I5199">
        <f t="shared" si="5478"/>
        <v>-2.3298516839062571</v>
      </c>
      <c r="J5199" t="s">
        <v>16</v>
      </c>
      <c r="K5199">
        <v>0</v>
      </c>
      <c r="L5199" s="5"/>
      <c r="M5199">
        <f t="shared" ref="M5199" si="5481">I5191*I5193+J5191*I5194+K5191*I5195</f>
        <v>0</v>
      </c>
    </row>
    <row r="5200" spans="8:15" x14ac:dyDescent="0.35">
      <c r="H5200" s="4"/>
      <c r="L5200" s="5"/>
    </row>
    <row r="5201" spans="8:13" x14ac:dyDescent="0.35">
      <c r="H5201" s="4" t="s">
        <v>99</v>
      </c>
      <c r="I5201">
        <f t="shared" ref="I5201:I5203" si="5482">I5197-K5197</f>
        <v>-6.0300955159643808</v>
      </c>
      <c r="L5201" s="5"/>
    </row>
    <row r="5202" spans="8:13" x14ac:dyDescent="0.35">
      <c r="H5202" s="4" t="s">
        <v>100</v>
      </c>
      <c r="I5202">
        <f t="shared" si="5482"/>
        <v>7.8461575132286265</v>
      </c>
      <c r="L5202" s="5"/>
    </row>
    <row r="5203" spans="8:13" x14ac:dyDescent="0.35">
      <c r="H5203" s="4" t="s">
        <v>101</v>
      </c>
      <c r="I5203">
        <f t="shared" si="5482"/>
        <v>-2.3298516839062571</v>
      </c>
      <c r="L5203" s="5"/>
    </row>
    <row r="5204" spans="8:13" x14ac:dyDescent="0.35">
      <c r="H5204" s="4"/>
      <c r="L5204" s="5"/>
    </row>
    <row r="5205" spans="8:13" x14ac:dyDescent="0.35">
      <c r="H5205" s="4" t="s">
        <v>22</v>
      </c>
      <c r="I5205">
        <f t="shared" ref="I5205:I5207" si="5483">ABS(I5201-I5179)</f>
        <v>0</v>
      </c>
      <c r="L5205" s="5"/>
    </row>
    <row r="5206" spans="8:13" x14ac:dyDescent="0.35">
      <c r="H5206" s="4" t="s">
        <v>24</v>
      </c>
      <c r="I5206">
        <f t="shared" si="5483"/>
        <v>0</v>
      </c>
      <c r="L5206" s="5"/>
    </row>
    <row r="5207" spans="8:13" x14ac:dyDescent="0.35">
      <c r="H5207" s="7" t="s">
        <v>103</v>
      </c>
      <c r="I5207">
        <f t="shared" si="5483"/>
        <v>0</v>
      </c>
      <c r="J5207" s="8" t="s">
        <v>25</v>
      </c>
      <c r="K5207" s="8"/>
      <c r="L5207" s="9">
        <f t="shared" ref="L5207" si="5484">MAX(I5205:I5207)</f>
        <v>0</v>
      </c>
      <c r="M5207" t="str">
        <f t="shared" ref="M5207" si="5485">IF(L5207&gt;$G$6, "Continúa iterando","Listo. Aquí está la solución")</f>
        <v>Listo. Aquí está la solución</v>
      </c>
    </row>
    <row r="5209" spans="8:13" x14ac:dyDescent="0.35">
      <c r="H5209" s="1"/>
      <c r="I5209" s="2" t="s">
        <v>0</v>
      </c>
      <c r="J5209" s="2">
        <f t="shared" ref="J5209" si="5486">J5178+1</f>
        <v>169</v>
      </c>
      <c r="K5209" s="2"/>
      <c r="L5209" s="3"/>
    </row>
    <row r="5210" spans="8:13" x14ac:dyDescent="0.35">
      <c r="H5210" s="4" t="s">
        <v>1</v>
      </c>
      <c r="I5210">
        <f t="shared" ref="I5210:I5212" si="5487">I5201</f>
        <v>-6.0300955159643808</v>
      </c>
      <c r="L5210" s="5"/>
    </row>
    <row r="5211" spans="8:13" x14ac:dyDescent="0.35">
      <c r="H5211" s="4" t="s">
        <v>93</v>
      </c>
      <c r="I5211">
        <f t="shared" si="5487"/>
        <v>7.8461575132286265</v>
      </c>
      <c r="L5211" s="5"/>
    </row>
    <row r="5212" spans="8:13" x14ac:dyDescent="0.35">
      <c r="H5212" s="4" t="s">
        <v>2</v>
      </c>
      <c r="I5212">
        <f t="shared" si="5487"/>
        <v>-2.3298516839062571</v>
      </c>
      <c r="L5212" s="5"/>
    </row>
    <row r="5213" spans="8:13" x14ac:dyDescent="0.35">
      <c r="H5213" s="4"/>
      <c r="L5213" s="5"/>
    </row>
    <row r="5214" spans="8:13" x14ac:dyDescent="0.35">
      <c r="H5214" s="4"/>
      <c r="I5214">
        <f t="shared" ref="I5214" si="5488">1/I5210</f>
        <v>-0.16583485242523097</v>
      </c>
      <c r="J5214">
        <f t="shared" ref="J5214" si="5489">3/I5211-I5212^2</f>
        <v>-5.0458561065254317</v>
      </c>
      <c r="K5214">
        <f t="shared" ref="K5214" si="5490">-2*I5211*I5212</f>
        <v>36.56076658877889</v>
      </c>
      <c r="L5214" s="5"/>
    </row>
    <row r="5215" spans="8:13" x14ac:dyDescent="0.35">
      <c r="H5215" s="4" t="s">
        <v>26</v>
      </c>
      <c r="I5215">
        <f t="shared" ref="I5215" si="5491">(2*I5210/I5212)+4*I5212</f>
        <v>-4.1430295802738764</v>
      </c>
      <c r="J5215">
        <f t="shared" ref="J5215" si="5492">(2*I5211/I5212)</f>
        <v>-6.7353278901201685</v>
      </c>
      <c r="K5215">
        <f t="shared" ref="K5215" si="5493">-(I5211^2+I5210^2)/I5212^2+4*I5210</f>
        <v>-42.160262624325497</v>
      </c>
      <c r="L5215" s="5"/>
    </row>
    <row r="5216" spans="8:13" x14ac:dyDescent="0.35">
      <c r="H5216" s="4"/>
      <c r="I5216">
        <f t="shared" ref="I5216" si="5494">2*I5210*I5211*I5212^3+4*I5212</f>
        <v>1187.4101983644657</v>
      </c>
      <c r="J5216">
        <f t="shared" ref="J5216" si="5495">I5210^2*I5212^3</f>
        <v>-459.86801905066505</v>
      </c>
      <c r="K5216">
        <f t="shared" ref="K5216" si="5496">3*I5210^2*I5211*I5212^2+4*I5210</f>
        <v>4621.9224596655295</v>
      </c>
      <c r="L5216" s="5"/>
    </row>
    <row r="5217" spans="8:15" x14ac:dyDescent="0.35">
      <c r="H5217" s="4"/>
      <c r="L5217" s="5"/>
    </row>
    <row r="5218" spans="8:15" x14ac:dyDescent="0.35">
      <c r="H5218" s="4" t="s">
        <v>6</v>
      </c>
      <c r="I5218">
        <f t="shared" ref="I5218" si="5497">(I5214*J5215*K5216+I5215*J5216*K5214+J5214*K5215*I5216)-(I5216*J5215*K5214+J5216*K5215*I5214+K5216*I5215*J5214)</f>
        <v>526414.62070310838</v>
      </c>
      <c r="J5218" t="str">
        <f t="shared" ref="J5218" si="5498">IF(I5218&lt;&gt;0,"Continuar", "Agregar otros valores")</f>
        <v>Continuar</v>
      </c>
      <c r="L5218" s="5"/>
    </row>
    <row r="5219" spans="8:15" x14ac:dyDescent="0.35">
      <c r="H5219" s="4"/>
      <c r="L5219" s="5"/>
    </row>
    <row r="5220" spans="8:15" x14ac:dyDescent="0.35">
      <c r="H5220" s="4"/>
      <c r="I5220" cm="1">
        <f t="array" ref="I5220:K5222">MINVERSE(I5214:K5216)</f>
        <v>-9.5966786858593264E-2</v>
      </c>
      <c r="J5220">
        <v>1.2363692239668139E-2</v>
      </c>
      <c r="K5220">
        <v>8.7190467637886151E-4</v>
      </c>
      <c r="L5220" s="5"/>
      <c r="M5220">
        <f t="shared" ref="M5220" si="5499">(J5215*K5216-J5216*K5215)/I5218</f>
        <v>-9.596678685859325E-2</v>
      </c>
      <c r="N5220">
        <f t="shared" ref="N5220" si="5500">(J5214*K5216-J5216*K5214)/I5218</f>
        <v>-1.2363692239668137E-2</v>
      </c>
      <c r="O5220">
        <f t="shared" ref="O5220" si="5501">(J5214*K5215-J5215*K5214)/I5218</f>
        <v>8.7190467637886151E-4</v>
      </c>
    </row>
    <row r="5221" spans="8:15" x14ac:dyDescent="0.35">
      <c r="H5221" s="4" t="s">
        <v>9</v>
      </c>
      <c r="I5221">
        <v>-5.87232252334349E-2</v>
      </c>
      <c r="J5221">
        <v>-8.3924536285770956E-2</v>
      </c>
      <c r="K5221">
        <v>-3.0102503265137386E-4</v>
      </c>
      <c r="L5221" s="5"/>
      <c r="M5221">
        <f t="shared" ref="M5221" si="5502">(I5215*K5216-K5215*I5216)/I5218</f>
        <v>5.8723225233434879E-2</v>
      </c>
      <c r="N5221">
        <f t="shared" ref="N5221" si="5503">(I5214*K5216-I5216*K5214)/I5218</f>
        <v>-8.3924536285770943E-2</v>
      </c>
      <c r="O5221">
        <f t="shared" ref="O5221" si="5504">(I5214*K5215-I5215*K5214)/I5218</f>
        <v>3.010250326513738E-4</v>
      </c>
    </row>
    <row r="5222" spans="8:15" x14ac:dyDescent="0.35">
      <c r="H5222" s="4"/>
      <c r="I5222">
        <v>1.8811870800205702E-2</v>
      </c>
      <c r="J5222">
        <v>-1.1526585521765763E-2</v>
      </c>
      <c r="K5222">
        <v>-3.7590481385218048E-5</v>
      </c>
      <c r="L5222" s="5"/>
      <c r="M5222">
        <f t="shared" ref="M5222" si="5505">(I5215*J5216-I5216*J5215)/I5218</f>
        <v>1.8811870800205698E-2</v>
      </c>
      <c r="N5222">
        <f t="shared" ref="N5222" si="5506">(I5214*J5216-I5216*J5214)/I5218</f>
        <v>1.1526585521765761E-2</v>
      </c>
      <c r="O5222">
        <f t="shared" ref="O5222" si="5507">(I5214*J5215-I5215*J5214)/I5218</f>
        <v>-3.7590481385218048E-5</v>
      </c>
    </row>
    <row r="5223" spans="8:15" x14ac:dyDescent="0.35">
      <c r="H5223" s="4"/>
      <c r="L5223" s="5"/>
    </row>
    <row r="5224" spans="8:15" x14ac:dyDescent="0.35">
      <c r="H5224" s="4" t="s">
        <v>540</v>
      </c>
      <c r="I5224">
        <f t="shared" ref="I5224" si="5508">LN(ABS(2*I5210*I5211^3))-I5211*(I5212^2)+33.9206</f>
        <v>0</v>
      </c>
      <c r="L5224" s="5"/>
    </row>
    <row r="5225" spans="8:15" x14ac:dyDescent="0.35">
      <c r="H5225" s="4" t="s">
        <v>541</v>
      </c>
      <c r="I5225">
        <f t="shared" ref="I5225" si="5509">(I5210^2+I5211^2)/I5212+4*I5210*I5212-85/6</f>
        <v>0</v>
      </c>
      <c r="L5225" s="5"/>
    </row>
    <row r="5226" spans="8:15" x14ac:dyDescent="0.35">
      <c r="H5226" s="4" t="s">
        <v>542</v>
      </c>
      <c r="I5226">
        <f t="shared" ref="I5226" si="5510">I5210^2*I5211*I5212^3+4*I5210*I5212+3552</f>
        <v>0</v>
      </c>
      <c r="L5226" s="5"/>
    </row>
    <row r="5227" spans="8:15" x14ac:dyDescent="0.35">
      <c r="H5227" s="4"/>
      <c r="L5227" s="5"/>
    </row>
    <row r="5228" spans="8:15" x14ac:dyDescent="0.35">
      <c r="H5228" s="4"/>
      <c r="I5228">
        <f t="shared" ref="I5228:I5230" si="5511">I5210</f>
        <v>-6.0300955159643808</v>
      </c>
      <c r="J5228" t="s">
        <v>16</v>
      </c>
      <c r="K5228" cm="1">
        <f t="array" ref="K5228:K5230">MMULT(I5220:K5222,I5224:I5226)</f>
        <v>0</v>
      </c>
      <c r="L5228" s="5"/>
      <c r="M5228">
        <f t="shared" ref="M5228" si="5512">I5220*I5224+J5220*I5225+K5220*I5226</f>
        <v>0</v>
      </c>
    </row>
    <row r="5229" spans="8:15" x14ac:dyDescent="0.35">
      <c r="H5229" s="4"/>
      <c r="I5229">
        <f t="shared" si="5511"/>
        <v>7.8461575132286265</v>
      </c>
      <c r="J5229" t="s">
        <v>16</v>
      </c>
      <c r="K5229">
        <v>0</v>
      </c>
      <c r="L5229" s="5"/>
      <c r="M5229">
        <f t="shared" ref="M5229" si="5513">I5221*I5224+J5221*I5225+K5221* I5226</f>
        <v>0</v>
      </c>
    </row>
    <row r="5230" spans="8:15" x14ac:dyDescent="0.35">
      <c r="H5230" s="4"/>
      <c r="I5230">
        <f t="shared" si="5511"/>
        <v>-2.3298516839062571</v>
      </c>
      <c r="J5230" t="s">
        <v>16</v>
      </c>
      <c r="K5230">
        <v>0</v>
      </c>
      <c r="L5230" s="5"/>
      <c r="M5230">
        <f t="shared" ref="M5230" si="5514">I5222*I5224+J5222*I5225+K5222*I5226</f>
        <v>0</v>
      </c>
    </row>
    <row r="5231" spans="8:15" x14ac:dyDescent="0.35">
      <c r="H5231" s="4"/>
      <c r="L5231" s="5"/>
    </row>
    <row r="5232" spans="8:15" x14ac:dyDescent="0.35">
      <c r="H5232" s="4" t="s">
        <v>99</v>
      </c>
      <c r="I5232">
        <f t="shared" ref="I5232:I5234" si="5515">I5228-K5228</f>
        <v>-6.0300955159643808</v>
      </c>
      <c r="L5232" s="5"/>
    </row>
    <row r="5233" spans="8:13" x14ac:dyDescent="0.35">
      <c r="H5233" s="4" t="s">
        <v>100</v>
      </c>
      <c r="I5233">
        <f t="shared" si="5515"/>
        <v>7.8461575132286265</v>
      </c>
      <c r="L5233" s="5"/>
    </row>
    <row r="5234" spans="8:13" x14ac:dyDescent="0.35">
      <c r="H5234" s="4" t="s">
        <v>101</v>
      </c>
      <c r="I5234">
        <f t="shared" si="5515"/>
        <v>-2.3298516839062571</v>
      </c>
      <c r="L5234" s="5"/>
    </row>
    <row r="5235" spans="8:13" x14ac:dyDescent="0.35">
      <c r="H5235" s="4"/>
      <c r="L5235" s="5"/>
    </row>
    <row r="5236" spans="8:13" x14ac:dyDescent="0.35">
      <c r="H5236" s="4" t="s">
        <v>22</v>
      </c>
      <c r="I5236">
        <f t="shared" ref="I5236:I5238" si="5516">ABS(I5232-I5210)</f>
        <v>0</v>
      </c>
      <c r="L5236" s="5"/>
    </row>
    <row r="5237" spans="8:13" x14ac:dyDescent="0.35">
      <c r="H5237" s="4" t="s">
        <v>24</v>
      </c>
      <c r="I5237">
        <f t="shared" si="5516"/>
        <v>0</v>
      </c>
      <c r="L5237" s="5"/>
    </row>
    <row r="5238" spans="8:13" x14ac:dyDescent="0.35">
      <c r="H5238" s="7" t="s">
        <v>103</v>
      </c>
      <c r="I5238">
        <f t="shared" si="5516"/>
        <v>0</v>
      </c>
      <c r="J5238" s="8" t="s">
        <v>25</v>
      </c>
      <c r="K5238" s="8"/>
      <c r="L5238" s="9">
        <f t="shared" ref="L5238" si="5517">MAX(I5236:I5238)</f>
        <v>0</v>
      </c>
      <c r="M5238" t="str">
        <f t="shared" ref="M5238" si="5518">IF(L5238&gt;$G$6, "Continúa iterando","Listo. Aquí está la solución")</f>
        <v>Listo. Aquí está la solución</v>
      </c>
    </row>
    <row r="5240" spans="8:13" x14ac:dyDescent="0.35">
      <c r="H5240" s="1"/>
      <c r="I5240" s="2" t="s">
        <v>0</v>
      </c>
      <c r="J5240" s="2">
        <f t="shared" ref="J5240" si="5519">J5209+1</f>
        <v>170</v>
      </c>
      <c r="K5240" s="2"/>
      <c r="L5240" s="3"/>
    </row>
    <row r="5241" spans="8:13" x14ac:dyDescent="0.35">
      <c r="H5241" s="4" t="s">
        <v>1</v>
      </c>
      <c r="I5241">
        <f t="shared" ref="I5241:I5243" si="5520">I5232</f>
        <v>-6.0300955159643808</v>
      </c>
      <c r="L5241" s="5"/>
    </row>
    <row r="5242" spans="8:13" x14ac:dyDescent="0.35">
      <c r="H5242" s="4" t="s">
        <v>93</v>
      </c>
      <c r="I5242">
        <f t="shared" si="5520"/>
        <v>7.8461575132286265</v>
      </c>
      <c r="L5242" s="5"/>
    </row>
    <row r="5243" spans="8:13" x14ac:dyDescent="0.35">
      <c r="H5243" s="4" t="s">
        <v>2</v>
      </c>
      <c r="I5243">
        <f t="shared" si="5520"/>
        <v>-2.3298516839062571</v>
      </c>
      <c r="L5243" s="5"/>
    </row>
    <row r="5244" spans="8:13" x14ac:dyDescent="0.35">
      <c r="H5244" s="4"/>
      <c r="L5244" s="5"/>
    </row>
    <row r="5245" spans="8:13" x14ac:dyDescent="0.35">
      <c r="H5245" s="4"/>
      <c r="I5245">
        <f t="shared" ref="I5245" si="5521">1/I5241</f>
        <v>-0.16583485242523097</v>
      </c>
      <c r="J5245">
        <f t="shared" ref="J5245" si="5522">3/I5242-I5243^2</f>
        <v>-5.0458561065254317</v>
      </c>
      <c r="K5245">
        <f t="shared" ref="K5245" si="5523">-2*I5242*I5243</f>
        <v>36.56076658877889</v>
      </c>
      <c r="L5245" s="5"/>
    </row>
    <row r="5246" spans="8:13" x14ac:dyDescent="0.35">
      <c r="H5246" s="4" t="s">
        <v>26</v>
      </c>
      <c r="I5246">
        <f t="shared" ref="I5246" si="5524">(2*I5241/I5243)+4*I5243</f>
        <v>-4.1430295802738764</v>
      </c>
      <c r="J5246">
        <f t="shared" ref="J5246" si="5525">(2*I5242/I5243)</f>
        <v>-6.7353278901201685</v>
      </c>
      <c r="K5246">
        <f t="shared" ref="K5246" si="5526">-(I5242^2+I5241^2)/I5243^2+4*I5241</f>
        <v>-42.160262624325497</v>
      </c>
      <c r="L5246" s="5"/>
    </row>
    <row r="5247" spans="8:13" x14ac:dyDescent="0.35">
      <c r="H5247" s="4"/>
      <c r="I5247">
        <f t="shared" ref="I5247" si="5527">2*I5241*I5242*I5243^3+4*I5243</f>
        <v>1187.4101983644657</v>
      </c>
      <c r="J5247">
        <f t="shared" ref="J5247" si="5528">I5241^2*I5243^3</f>
        <v>-459.86801905066505</v>
      </c>
      <c r="K5247">
        <f t="shared" ref="K5247" si="5529">3*I5241^2*I5242*I5243^2+4*I5241</f>
        <v>4621.9224596655295</v>
      </c>
      <c r="L5247" s="5"/>
    </row>
    <row r="5248" spans="8:13" x14ac:dyDescent="0.35">
      <c r="H5248" s="4"/>
      <c r="L5248" s="5"/>
    </row>
    <row r="5249" spans="8:15" x14ac:dyDescent="0.35">
      <c r="H5249" s="4" t="s">
        <v>6</v>
      </c>
      <c r="I5249">
        <f t="shared" ref="I5249" si="5530">(I5245*J5246*K5247+I5246*J5247*K5245+J5245*K5246*I5247)-(I5247*J5246*K5245+J5247*K5246*I5245+K5247*I5246*J5245)</f>
        <v>526414.62070310838</v>
      </c>
      <c r="J5249" t="str">
        <f t="shared" ref="J5249" si="5531">IF(I5249&lt;&gt;0,"Continuar", "Agregar otros valores")</f>
        <v>Continuar</v>
      </c>
      <c r="L5249" s="5"/>
    </row>
    <row r="5250" spans="8:15" x14ac:dyDescent="0.35">
      <c r="H5250" s="4"/>
      <c r="L5250" s="5"/>
    </row>
    <row r="5251" spans="8:15" x14ac:dyDescent="0.35">
      <c r="H5251" s="4"/>
      <c r="I5251" cm="1">
        <f t="array" ref="I5251:K5253">MINVERSE(I5245:K5247)</f>
        <v>-9.5966786858593264E-2</v>
      </c>
      <c r="J5251">
        <v>1.2363692239668139E-2</v>
      </c>
      <c r="K5251">
        <v>8.7190467637886151E-4</v>
      </c>
      <c r="L5251" s="5"/>
      <c r="M5251">
        <f t="shared" ref="M5251" si="5532">(J5246*K5247-J5247*K5246)/I5249</f>
        <v>-9.596678685859325E-2</v>
      </c>
      <c r="N5251">
        <f t="shared" ref="N5251" si="5533">(J5245*K5247-J5247*K5245)/I5249</f>
        <v>-1.2363692239668137E-2</v>
      </c>
      <c r="O5251">
        <f t="shared" ref="O5251" si="5534">(J5245*K5246-J5246*K5245)/I5249</f>
        <v>8.7190467637886151E-4</v>
      </c>
    </row>
    <row r="5252" spans="8:15" x14ac:dyDescent="0.35">
      <c r="H5252" s="4" t="s">
        <v>9</v>
      </c>
      <c r="I5252">
        <v>-5.87232252334349E-2</v>
      </c>
      <c r="J5252">
        <v>-8.3924536285770956E-2</v>
      </c>
      <c r="K5252">
        <v>-3.0102503265137386E-4</v>
      </c>
      <c r="L5252" s="5"/>
      <c r="M5252">
        <f t="shared" ref="M5252" si="5535">(I5246*K5247-K5246*I5247)/I5249</f>
        <v>5.8723225233434879E-2</v>
      </c>
      <c r="N5252">
        <f t="shared" ref="N5252" si="5536">(I5245*K5247-I5247*K5245)/I5249</f>
        <v>-8.3924536285770943E-2</v>
      </c>
      <c r="O5252">
        <f t="shared" ref="O5252" si="5537">(I5245*K5246-I5246*K5245)/I5249</f>
        <v>3.010250326513738E-4</v>
      </c>
    </row>
    <row r="5253" spans="8:15" x14ac:dyDescent="0.35">
      <c r="H5253" s="4"/>
      <c r="I5253">
        <v>1.8811870800205702E-2</v>
      </c>
      <c r="J5253">
        <v>-1.1526585521765763E-2</v>
      </c>
      <c r="K5253">
        <v>-3.7590481385218048E-5</v>
      </c>
      <c r="L5253" s="5"/>
      <c r="M5253">
        <f t="shared" ref="M5253" si="5538">(I5246*J5247-I5247*J5246)/I5249</f>
        <v>1.8811870800205698E-2</v>
      </c>
      <c r="N5253">
        <f t="shared" ref="N5253" si="5539">(I5245*J5247-I5247*J5245)/I5249</f>
        <v>1.1526585521765761E-2</v>
      </c>
      <c r="O5253">
        <f t="shared" ref="O5253" si="5540">(I5245*J5246-I5246*J5245)/I5249</f>
        <v>-3.7590481385218048E-5</v>
      </c>
    </row>
    <row r="5254" spans="8:15" x14ac:dyDescent="0.35">
      <c r="H5254" s="4"/>
      <c r="L5254" s="5"/>
    </row>
    <row r="5255" spans="8:15" x14ac:dyDescent="0.35">
      <c r="H5255" s="4" t="s">
        <v>543</v>
      </c>
      <c r="I5255">
        <f t="shared" ref="I5255" si="5541">LN(ABS(2*I5241*I5242^3))-I5242*(I5243^2)+33.9206</f>
        <v>0</v>
      </c>
      <c r="L5255" s="5"/>
    </row>
    <row r="5256" spans="8:15" x14ac:dyDescent="0.35">
      <c r="H5256" s="4" t="s">
        <v>544</v>
      </c>
      <c r="I5256">
        <f t="shared" ref="I5256" si="5542">(I5241^2+I5242^2)/I5243+4*I5241*I5243-85/6</f>
        <v>0</v>
      </c>
      <c r="L5256" s="5"/>
    </row>
    <row r="5257" spans="8:15" x14ac:dyDescent="0.35">
      <c r="H5257" s="4" t="s">
        <v>545</v>
      </c>
      <c r="I5257">
        <f t="shared" ref="I5257" si="5543">I5241^2*I5242*I5243^3+4*I5241*I5243+3552</f>
        <v>0</v>
      </c>
      <c r="L5257" s="5"/>
    </row>
    <row r="5258" spans="8:15" x14ac:dyDescent="0.35">
      <c r="H5258" s="4"/>
      <c r="L5258" s="5"/>
    </row>
    <row r="5259" spans="8:15" x14ac:dyDescent="0.35">
      <c r="H5259" s="4"/>
      <c r="I5259">
        <f t="shared" ref="I5259:I5261" si="5544">I5241</f>
        <v>-6.0300955159643808</v>
      </c>
      <c r="J5259" t="s">
        <v>16</v>
      </c>
      <c r="K5259" cm="1">
        <f t="array" ref="K5259:K5261">MMULT(I5251:K5253,I5255:I5257)</f>
        <v>0</v>
      </c>
      <c r="L5259" s="5"/>
      <c r="M5259">
        <f t="shared" ref="M5259" si="5545">I5251*I5255+J5251*I5256+K5251*I5257</f>
        <v>0</v>
      </c>
    </row>
    <row r="5260" spans="8:15" x14ac:dyDescent="0.35">
      <c r="H5260" s="4"/>
      <c r="I5260">
        <f t="shared" si="5544"/>
        <v>7.8461575132286265</v>
      </c>
      <c r="J5260" t="s">
        <v>16</v>
      </c>
      <c r="K5260">
        <v>0</v>
      </c>
      <c r="L5260" s="5"/>
      <c r="M5260">
        <f t="shared" ref="M5260" si="5546">I5252*I5255+J5252*I5256+K5252* I5257</f>
        <v>0</v>
      </c>
    </row>
    <row r="5261" spans="8:15" x14ac:dyDescent="0.35">
      <c r="H5261" s="4"/>
      <c r="I5261">
        <f t="shared" si="5544"/>
        <v>-2.3298516839062571</v>
      </c>
      <c r="J5261" t="s">
        <v>16</v>
      </c>
      <c r="K5261">
        <v>0</v>
      </c>
      <c r="L5261" s="5"/>
      <c r="M5261">
        <f t="shared" ref="M5261" si="5547">I5253*I5255+J5253*I5256+K5253*I5257</f>
        <v>0</v>
      </c>
    </row>
    <row r="5262" spans="8:15" x14ac:dyDescent="0.35">
      <c r="H5262" s="4"/>
      <c r="L5262" s="5"/>
    </row>
    <row r="5263" spans="8:15" x14ac:dyDescent="0.35">
      <c r="H5263" s="4" t="s">
        <v>99</v>
      </c>
      <c r="I5263">
        <f t="shared" ref="I5263:I5265" si="5548">I5259-K5259</f>
        <v>-6.0300955159643808</v>
      </c>
      <c r="L5263" s="5"/>
    </row>
    <row r="5264" spans="8:15" x14ac:dyDescent="0.35">
      <c r="H5264" s="4" t="s">
        <v>100</v>
      </c>
      <c r="I5264">
        <f t="shared" si="5548"/>
        <v>7.8461575132286265</v>
      </c>
      <c r="L5264" s="5"/>
    </row>
    <row r="5265" spans="8:13" x14ac:dyDescent="0.35">
      <c r="H5265" s="4" t="s">
        <v>101</v>
      </c>
      <c r="I5265">
        <f t="shared" si="5548"/>
        <v>-2.3298516839062571</v>
      </c>
      <c r="L5265" s="5"/>
    </row>
    <row r="5266" spans="8:13" x14ac:dyDescent="0.35">
      <c r="H5266" s="4"/>
      <c r="L5266" s="5"/>
    </row>
    <row r="5267" spans="8:13" x14ac:dyDescent="0.35">
      <c r="H5267" s="4" t="s">
        <v>22</v>
      </c>
      <c r="I5267">
        <f t="shared" ref="I5267:I5269" si="5549">ABS(I5263-I5241)</f>
        <v>0</v>
      </c>
      <c r="L5267" s="5"/>
    </row>
    <row r="5268" spans="8:13" x14ac:dyDescent="0.35">
      <c r="H5268" s="4" t="s">
        <v>24</v>
      </c>
      <c r="I5268">
        <f t="shared" si="5549"/>
        <v>0</v>
      </c>
      <c r="L5268" s="5"/>
    </row>
    <row r="5269" spans="8:13" x14ac:dyDescent="0.35">
      <c r="H5269" s="7" t="s">
        <v>103</v>
      </c>
      <c r="I5269">
        <f t="shared" si="5549"/>
        <v>0</v>
      </c>
      <c r="J5269" s="8" t="s">
        <v>25</v>
      </c>
      <c r="K5269" s="8"/>
      <c r="L5269" s="9">
        <f t="shared" ref="L5269" si="5550">MAX(I5267:I5269)</f>
        <v>0</v>
      </c>
      <c r="M5269" t="str">
        <f t="shared" ref="M5269" si="5551">IF(L5269&gt;$G$6, "Continúa iterando","Listo. Aquí está la solución")</f>
        <v>Listo. Aquí está la solución</v>
      </c>
    </row>
    <row r="5271" spans="8:13" x14ac:dyDescent="0.35">
      <c r="H5271" s="1"/>
      <c r="I5271" s="2" t="s">
        <v>0</v>
      </c>
      <c r="J5271" s="2">
        <f t="shared" ref="J5271" si="5552">J5240+1</f>
        <v>171</v>
      </c>
      <c r="K5271" s="2"/>
      <c r="L5271" s="3"/>
    </row>
    <row r="5272" spans="8:13" x14ac:dyDescent="0.35">
      <c r="H5272" s="4" t="s">
        <v>1</v>
      </c>
      <c r="I5272">
        <f t="shared" ref="I5272:I5274" si="5553">I5263</f>
        <v>-6.0300955159643808</v>
      </c>
      <c r="L5272" s="5"/>
    </row>
    <row r="5273" spans="8:13" x14ac:dyDescent="0.35">
      <c r="H5273" s="4" t="s">
        <v>93</v>
      </c>
      <c r="I5273">
        <f t="shared" si="5553"/>
        <v>7.8461575132286265</v>
      </c>
      <c r="L5273" s="5"/>
    </row>
    <row r="5274" spans="8:13" x14ac:dyDescent="0.35">
      <c r="H5274" s="4" t="s">
        <v>2</v>
      </c>
      <c r="I5274">
        <f t="shared" si="5553"/>
        <v>-2.3298516839062571</v>
      </c>
      <c r="L5274" s="5"/>
    </row>
    <row r="5275" spans="8:13" x14ac:dyDescent="0.35">
      <c r="H5275" s="4"/>
      <c r="L5275" s="5"/>
    </row>
    <row r="5276" spans="8:13" x14ac:dyDescent="0.35">
      <c r="H5276" s="4"/>
      <c r="I5276">
        <f t="shared" ref="I5276" si="5554">1/I5272</f>
        <v>-0.16583485242523097</v>
      </c>
      <c r="J5276">
        <f t="shared" ref="J5276" si="5555">3/I5273-I5274^2</f>
        <v>-5.0458561065254317</v>
      </c>
      <c r="K5276">
        <f t="shared" ref="K5276" si="5556">-2*I5273*I5274</f>
        <v>36.56076658877889</v>
      </c>
      <c r="L5276" s="5"/>
    </row>
    <row r="5277" spans="8:13" x14ac:dyDescent="0.35">
      <c r="H5277" s="4" t="s">
        <v>26</v>
      </c>
      <c r="I5277">
        <f t="shared" ref="I5277" si="5557">(2*I5272/I5274)+4*I5274</f>
        <v>-4.1430295802738764</v>
      </c>
      <c r="J5277">
        <f t="shared" ref="J5277" si="5558">(2*I5273/I5274)</f>
        <v>-6.7353278901201685</v>
      </c>
      <c r="K5277">
        <f t="shared" ref="K5277" si="5559">-(I5273^2+I5272^2)/I5274^2+4*I5272</f>
        <v>-42.160262624325497</v>
      </c>
      <c r="L5277" s="5"/>
    </row>
    <row r="5278" spans="8:13" x14ac:dyDescent="0.35">
      <c r="H5278" s="4"/>
      <c r="I5278">
        <f t="shared" ref="I5278" si="5560">2*I5272*I5273*I5274^3+4*I5274</f>
        <v>1187.4101983644657</v>
      </c>
      <c r="J5278">
        <f t="shared" ref="J5278" si="5561">I5272^2*I5274^3</f>
        <v>-459.86801905066505</v>
      </c>
      <c r="K5278">
        <f t="shared" ref="K5278" si="5562">3*I5272^2*I5273*I5274^2+4*I5272</f>
        <v>4621.9224596655295</v>
      </c>
      <c r="L5278" s="5"/>
    </row>
    <row r="5279" spans="8:13" x14ac:dyDescent="0.35">
      <c r="H5279" s="4"/>
      <c r="L5279" s="5"/>
    </row>
    <row r="5280" spans="8:13" x14ac:dyDescent="0.35">
      <c r="H5280" s="4" t="s">
        <v>6</v>
      </c>
      <c r="I5280">
        <f t="shared" ref="I5280" si="5563">(I5276*J5277*K5278+I5277*J5278*K5276+J5276*K5277*I5278)-(I5278*J5277*K5276+J5278*K5277*I5276+K5278*I5277*J5276)</f>
        <v>526414.62070310838</v>
      </c>
      <c r="J5280" t="str">
        <f t="shared" ref="J5280" si="5564">IF(I5280&lt;&gt;0,"Continuar", "Agregar otros valores")</f>
        <v>Continuar</v>
      </c>
      <c r="L5280" s="5"/>
    </row>
    <row r="5281" spans="8:15" x14ac:dyDescent="0.35">
      <c r="H5281" s="4"/>
      <c r="L5281" s="5"/>
    </row>
    <row r="5282" spans="8:15" x14ac:dyDescent="0.35">
      <c r="H5282" s="4"/>
      <c r="I5282" cm="1">
        <f t="array" ref="I5282:K5284">MINVERSE(I5276:K5278)</f>
        <v>-9.5966786858593264E-2</v>
      </c>
      <c r="J5282">
        <v>1.2363692239668139E-2</v>
      </c>
      <c r="K5282">
        <v>8.7190467637886151E-4</v>
      </c>
      <c r="L5282" s="5"/>
      <c r="M5282">
        <f t="shared" ref="M5282" si="5565">(J5277*K5278-J5278*K5277)/I5280</f>
        <v>-9.596678685859325E-2</v>
      </c>
      <c r="N5282">
        <f t="shared" ref="N5282" si="5566">(J5276*K5278-J5278*K5276)/I5280</f>
        <v>-1.2363692239668137E-2</v>
      </c>
      <c r="O5282">
        <f t="shared" ref="O5282" si="5567">(J5276*K5277-J5277*K5276)/I5280</f>
        <v>8.7190467637886151E-4</v>
      </c>
    </row>
    <row r="5283" spans="8:15" x14ac:dyDescent="0.35">
      <c r="H5283" s="4" t="s">
        <v>9</v>
      </c>
      <c r="I5283">
        <v>-5.87232252334349E-2</v>
      </c>
      <c r="J5283">
        <v>-8.3924536285770956E-2</v>
      </c>
      <c r="K5283">
        <v>-3.0102503265137386E-4</v>
      </c>
      <c r="L5283" s="5"/>
      <c r="M5283">
        <f t="shared" ref="M5283" si="5568">(I5277*K5278-K5277*I5278)/I5280</f>
        <v>5.8723225233434879E-2</v>
      </c>
      <c r="N5283">
        <f t="shared" ref="N5283" si="5569">(I5276*K5278-I5278*K5276)/I5280</f>
        <v>-8.3924536285770943E-2</v>
      </c>
      <c r="O5283">
        <f t="shared" ref="O5283" si="5570">(I5276*K5277-I5277*K5276)/I5280</f>
        <v>3.010250326513738E-4</v>
      </c>
    </row>
    <row r="5284" spans="8:15" x14ac:dyDescent="0.35">
      <c r="H5284" s="4"/>
      <c r="I5284">
        <v>1.8811870800205702E-2</v>
      </c>
      <c r="J5284">
        <v>-1.1526585521765763E-2</v>
      </c>
      <c r="K5284">
        <v>-3.7590481385218048E-5</v>
      </c>
      <c r="L5284" s="5"/>
      <c r="M5284">
        <f t="shared" ref="M5284" si="5571">(I5277*J5278-I5278*J5277)/I5280</f>
        <v>1.8811870800205698E-2</v>
      </c>
      <c r="N5284">
        <f t="shared" ref="N5284" si="5572">(I5276*J5278-I5278*J5276)/I5280</f>
        <v>1.1526585521765761E-2</v>
      </c>
      <c r="O5284">
        <f t="shared" ref="O5284" si="5573">(I5276*J5277-I5277*J5276)/I5280</f>
        <v>-3.7590481385218048E-5</v>
      </c>
    </row>
    <row r="5285" spans="8:15" x14ac:dyDescent="0.35">
      <c r="H5285" s="4"/>
      <c r="L5285" s="5"/>
    </row>
    <row r="5286" spans="8:15" x14ac:dyDescent="0.35">
      <c r="H5286" s="4" t="s">
        <v>546</v>
      </c>
      <c r="I5286">
        <f t="shared" ref="I5286" si="5574">LN(ABS(2*I5272*I5273^3))-I5273*(I5274^2)+33.9206</f>
        <v>0</v>
      </c>
      <c r="L5286" s="5"/>
    </row>
    <row r="5287" spans="8:15" x14ac:dyDescent="0.35">
      <c r="H5287" s="4" t="s">
        <v>547</v>
      </c>
      <c r="I5287">
        <f t="shared" ref="I5287" si="5575">(I5272^2+I5273^2)/I5274+4*I5272*I5274-85/6</f>
        <v>0</v>
      </c>
      <c r="L5287" s="5"/>
    </row>
    <row r="5288" spans="8:15" x14ac:dyDescent="0.35">
      <c r="H5288" s="4" t="s">
        <v>548</v>
      </c>
      <c r="I5288">
        <f t="shared" ref="I5288" si="5576">I5272^2*I5273*I5274^3+4*I5272*I5274+3552</f>
        <v>0</v>
      </c>
      <c r="L5288" s="5"/>
    </row>
    <row r="5289" spans="8:15" x14ac:dyDescent="0.35">
      <c r="H5289" s="4"/>
      <c r="L5289" s="5"/>
    </row>
    <row r="5290" spans="8:15" x14ac:dyDescent="0.35">
      <c r="H5290" s="4"/>
      <c r="I5290">
        <f t="shared" ref="I5290:I5292" si="5577">I5272</f>
        <v>-6.0300955159643808</v>
      </c>
      <c r="J5290" t="s">
        <v>16</v>
      </c>
      <c r="K5290" cm="1">
        <f t="array" ref="K5290:K5292">MMULT(I5282:K5284,I5286:I5288)</f>
        <v>0</v>
      </c>
      <c r="L5290" s="5"/>
      <c r="M5290">
        <f t="shared" ref="M5290" si="5578">I5282*I5286+J5282*I5287+K5282*I5288</f>
        <v>0</v>
      </c>
    </row>
    <row r="5291" spans="8:15" x14ac:dyDescent="0.35">
      <c r="H5291" s="4"/>
      <c r="I5291">
        <f t="shared" si="5577"/>
        <v>7.8461575132286265</v>
      </c>
      <c r="J5291" t="s">
        <v>16</v>
      </c>
      <c r="K5291">
        <v>0</v>
      </c>
      <c r="L5291" s="5"/>
      <c r="M5291">
        <f t="shared" ref="M5291" si="5579">I5283*I5286+J5283*I5287+K5283* I5288</f>
        <v>0</v>
      </c>
    </row>
    <row r="5292" spans="8:15" x14ac:dyDescent="0.35">
      <c r="H5292" s="4"/>
      <c r="I5292">
        <f t="shared" si="5577"/>
        <v>-2.3298516839062571</v>
      </c>
      <c r="J5292" t="s">
        <v>16</v>
      </c>
      <c r="K5292">
        <v>0</v>
      </c>
      <c r="L5292" s="5"/>
      <c r="M5292">
        <f t="shared" ref="M5292" si="5580">I5284*I5286+J5284*I5287+K5284*I5288</f>
        <v>0</v>
      </c>
    </row>
    <row r="5293" spans="8:15" x14ac:dyDescent="0.35">
      <c r="H5293" s="4"/>
      <c r="L5293" s="5"/>
    </row>
    <row r="5294" spans="8:15" x14ac:dyDescent="0.35">
      <c r="H5294" s="4" t="s">
        <v>99</v>
      </c>
      <c r="I5294">
        <f t="shared" ref="I5294:I5296" si="5581">I5290-K5290</f>
        <v>-6.0300955159643808</v>
      </c>
      <c r="L5294" s="5"/>
    </row>
    <row r="5295" spans="8:15" x14ac:dyDescent="0.35">
      <c r="H5295" s="4" t="s">
        <v>100</v>
      </c>
      <c r="I5295">
        <f t="shared" si="5581"/>
        <v>7.8461575132286265</v>
      </c>
      <c r="L5295" s="5"/>
    </row>
    <row r="5296" spans="8:15" x14ac:dyDescent="0.35">
      <c r="H5296" s="4" t="s">
        <v>101</v>
      </c>
      <c r="I5296">
        <f t="shared" si="5581"/>
        <v>-2.3298516839062571</v>
      </c>
      <c r="L5296" s="5"/>
    </row>
    <row r="5297" spans="8:13" x14ac:dyDescent="0.35">
      <c r="H5297" s="4"/>
      <c r="L5297" s="5"/>
    </row>
    <row r="5298" spans="8:13" x14ac:dyDescent="0.35">
      <c r="H5298" s="4" t="s">
        <v>22</v>
      </c>
      <c r="I5298">
        <f t="shared" ref="I5298:I5300" si="5582">ABS(I5294-I5272)</f>
        <v>0</v>
      </c>
      <c r="L5298" s="5"/>
    </row>
    <row r="5299" spans="8:13" x14ac:dyDescent="0.35">
      <c r="H5299" s="4" t="s">
        <v>24</v>
      </c>
      <c r="I5299">
        <f t="shared" si="5582"/>
        <v>0</v>
      </c>
      <c r="L5299" s="5"/>
    </row>
    <row r="5300" spans="8:13" x14ac:dyDescent="0.35">
      <c r="H5300" s="7" t="s">
        <v>103</v>
      </c>
      <c r="I5300">
        <f t="shared" si="5582"/>
        <v>0</v>
      </c>
      <c r="J5300" s="8" t="s">
        <v>25</v>
      </c>
      <c r="K5300" s="8"/>
      <c r="L5300" s="9">
        <f t="shared" ref="L5300" si="5583">MAX(I5298:I5300)</f>
        <v>0</v>
      </c>
      <c r="M5300" t="str">
        <f t="shared" ref="M5300" si="5584">IF(L5300&gt;$G$6, "Continúa iterando","Listo. Aquí está la solución")</f>
        <v>Listo. Aquí está la solución</v>
      </c>
    </row>
    <row r="5302" spans="8:13" x14ac:dyDescent="0.35">
      <c r="H5302" s="1"/>
      <c r="I5302" s="2" t="s">
        <v>0</v>
      </c>
      <c r="J5302" s="2">
        <f t="shared" ref="J5302" si="5585">J5271+1</f>
        <v>172</v>
      </c>
      <c r="K5302" s="2"/>
      <c r="L5302" s="3"/>
    </row>
    <row r="5303" spans="8:13" x14ac:dyDescent="0.35">
      <c r="H5303" s="4" t="s">
        <v>1</v>
      </c>
      <c r="I5303">
        <f t="shared" ref="I5303:I5305" si="5586">I5294</f>
        <v>-6.0300955159643808</v>
      </c>
      <c r="L5303" s="5"/>
    </row>
    <row r="5304" spans="8:13" x14ac:dyDescent="0.35">
      <c r="H5304" s="4" t="s">
        <v>93</v>
      </c>
      <c r="I5304">
        <f t="shared" si="5586"/>
        <v>7.8461575132286265</v>
      </c>
      <c r="L5304" s="5"/>
    </row>
    <row r="5305" spans="8:13" x14ac:dyDescent="0.35">
      <c r="H5305" s="4" t="s">
        <v>2</v>
      </c>
      <c r="I5305">
        <f t="shared" si="5586"/>
        <v>-2.3298516839062571</v>
      </c>
      <c r="L5305" s="5"/>
    </row>
    <row r="5306" spans="8:13" x14ac:dyDescent="0.35">
      <c r="H5306" s="4"/>
      <c r="L5306" s="5"/>
    </row>
    <row r="5307" spans="8:13" x14ac:dyDescent="0.35">
      <c r="H5307" s="4"/>
      <c r="I5307">
        <f t="shared" ref="I5307" si="5587">1/I5303</f>
        <v>-0.16583485242523097</v>
      </c>
      <c r="J5307">
        <f t="shared" ref="J5307" si="5588">3/I5304-I5305^2</f>
        <v>-5.0458561065254317</v>
      </c>
      <c r="K5307">
        <f t="shared" ref="K5307" si="5589">-2*I5304*I5305</f>
        <v>36.56076658877889</v>
      </c>
      <c r="L5307" s="5"/>
    </row>
    <row r="5308" spans="8:13" x14ac:dyDescent="0.35">
      <c r="H5308" s="4" t="s">
        <v>26</v>
      </c>
      <c r="I5308">
        <f t="shared" ref="I5308" si="5590">(2*I5303/I5305)+4*I5305</f>
        <v>-4.1430295802738764</v>
      </c>
      <c r="J5308">
        <f t="shared" ref="J5308" si="5591">(2*I5304/I5305)</f>
        <v>-6.7353278901201685</v>
      </c>
      <c r="K5308">
        <f t="shared" ref="K5308" si="5592">-(I5304^2+I5303^2)/I5305^2+4*I5303</f>
        <v>-42.160262624325497</v>
      </c>
      <c r="L5308" s="5"/>
    </row>
    <row r="5309" spans="8:13" x14ac:dyDescent="0.35">
      <c r="H5309" s="4"/>
      <c r="I5309">
        <f t="shared" ref="I5309" si="5593">2*I5303*I5304*I5305^3+4*I5305</f>
        <v>1187.4101983644657</v>
      </c>
      <c r="J5309">
        <f t="shared" ref="J5309" si="5594">I5303^2*I5305^3</f>
        <v>-459.86801905066505</v>
      </c>
      <c r="K5309">
        <f t="shared" ref="K5309" si="5595">3*I5303^2*I5304*I5305^2+4*I5303</f>
        <v>4621.9224596655295</v>
      </c>
      <c r="L5309" s="5"/>
    </row>
    <row r="5310" spans="8:13" x14ac:dyDescent="0.35">
      <c r="H5310" s="4"/>
      <c r="L5310" s="5"/>
    </row>
    <row r="5311" spans="8:13" x14ac:dyDescent="0.35">
      <c r="H5311" s="4" t="s">
        <v>6</v>
      </c>
      <c r="I5311">
        <f t="shared" ref="I5311" si="5596">(I5307*J5308*K5309+I5308*J5309*K5307+J5307*K5308*I5309)-(I5309*J5308*K5307+J5309*K5308*I5307+K5309*I5308*J5307)</f>
        <v>526414.62070310838</v>
      </c>
      <c r="J5311" t="str">
        <f t="shared" ref="J5311" si="5597">IF(I5311&lt;&gt;0,"Continuar", "Agregar otros valores")</f>
        <v>Continuar</v>
      </c>
      <c r="L5311" s="5"/>
    </row>
    <row r="5312" spans="8:13" x14ac:dyDescent="0.35">
      <c r="H5312" s="4"/>
      <c r="L5312" s="5"/>
    </row>
    <row r="5313" spans="8:15" x14ac:dyDescent="0.35">
      <c r="H5313" s="4"/>
      <c r="I5313" cm="1">
        <f t="array" ref="I5313:K5315">MINVERSE(I5307:K5309)</f>
        <v>-9.5966786858593264E-2</v>
      </c>
      <c r="J5313">
        <v>1.2363692239668139E-2</v>
      </c>
      <c r="K5313">
        <v>8.7190467637886151E-4</v>
      </c>
      <c r="L5313" s="5"/>
      <c r="M5313">
        <f t="shared" ref="M5313" si="5598">(J5308*K5309-J5309*K5308)/I5311</f>
        <v>-9.596678685859325E-2</v>
      </c>
      <c r="N5313">
        <f t="shared" ref="N5313" si="5599">(J5307*K5309-J5309*K5307)/I5311</f>
        <v>-1.2363692239668137E-2</v>
      </c>
      <c r="O5313">
        <f t="shared" ref="O5313" si="5600">(J5307*K5308-J5308*K5307)/I5311</f>
        <v>8.7190467637886151E-4</v>
      </c>
    </row>
    <row r="5314" spans="8:15" x14ac:dyDescent="0.35">
      <c r="H5314" s="4" t="s">
        <v>9</v>
      </c>
      <c r="I5314">
        <v>-5.87232252334349E-2</v>
      </c>
      <c r="J5314">
        <v>-8.3924536285770956E-2</v>
      </c>
      <c r="K5314">
        <v>-3.0102503265137386E-4</v>
      </c>
      <c r="L5314" s="5"/>
      <c r="M5314">
        <f t="shared" ref="M5314" si="5601">(I5308*K5309-K5308*I5309)/I5311</f>
        <v>5.8723225233434879E-2</v>
      </c>
      <c r="N5314">
        <f t="shared" ref="N5314" si="5602">(I5307*K5309-I5309*K5307)/I5311</f>
        <v>-8.3924536285770943E-2</v>
      </c>
      <c r="O5314">
        <f t="shared" ref="O5314" si="5603">(I5307*K5308-I5308*K5307)/I5311</f>
        <v>3.010250326513738E-4</v>
      </c>
    </row>
    <row r="5315" spans="8:15" x14ac:dyDescent="0.35">
      <c r="H5315" s="4"/>
      <c r="I5315">
        <v>1.8811870800205702E-2</v>
      </c>
      <c r="J5315">
        <v>-1.1526585521765763E-2</v>
      </c>
      <c r="K5315">
        <v>-3.7590481385218048E-5</v>
      </c>
      <c r="L5315" s="5"/>
      <c r="M5315">
        <f t="shared" ref="M5315" si="5604">(I5308*J5309-I5309*J5308)/I5311</f>
        <v>1.8811870800205698E-2</v>
      </c>
      <c r="N5315">
        <f t="shared" ref="N5315" si="5605">(I5307*J5309-I5309*J5307)/I5311</f>
        <v>1.1526585521765761E-2</v>
      </c>
      <c r="O5315">
        <f t="shared" ref="O5315" si="5606">(I5307*J5308-I5308*J5307)/I5311</f>
        <v>-3.7590481385218048E-5</v>
      </c>
    </row>
    <row r="5316" spans="8:15" x14ac:dyDescent="0.35">
      <c r="H5316" s="4"/>
      <c r="L5316" s="5"/>
    </row>
    <row r="5317" spans="8:15" x14ac:dyDescent="0.35">
      <c r="H5317" s="4" t="s">
        <v>549</v>
      </c>
      <c r="I5317">
        <f t="shared" ref="I5317" si="5607">LN(ABS(2*I5303*I5304^3))-I5304*(I5305^2)+33.9206</f>
        <v>0</v>
      </c>
      <c r="L5317" s="5"/>
    </row>
    <row r="5318" spans="8:15" x14ac:dyDescent="0.35">
      <c r="H5318" s="4" t="s">
        <v>550</v>
      </c>
      <c r="I5318">
        <f t="shared" ref="I5318" si="5608">(I5303^2+I5304^2)/I5305+4*I5303*I5305-85/6</f>
        <v>0</v>
      </c>
      <c r="L5318" s="5"/>
    </row>
    <row r="5319" spans="8:15" x14ac:dyDescent="0.35">
      <c r="H5319" s="4" t="s">
        <v>551</v>
      </c>
      <c r="I5319">
        <f t="shared" ref="I5319" si="5609">I5303^2*I5304*I5305^3+4*I5303*I5305+3552</f>
        <v>0</v>
      </c>
      <c r="L5319" s="5"/>
    </row>
    <row r="5320" spans="8:15" x14ac:dyDescent="0.35">
      <c r="H5320" s="4"/>
      <c r="L5320" s="5"/>
    </row>
    <row r="5321" spans="8:15" x14ac:dyDescent="0.35">
      <c r="H5321" s="4"/>
      <c r="I5321">
        <f t="shared" ref="I5321:I5323" si="5610">I5303</f>
        <v>-6.0300955159643808</v>
      </c>
      <c r="J5321" t="s">
        <v>16</v>
      </c>
      <c r="K5321" cm="1">
        <f t="array" ref="K5321:K5323">MMULT(I5313:K5315,I5317:I5319)</f>
        <v>0</v>
      </c>
      <c r="L5321" s="5"/>
      <c r="M5321">
        <f t="shared" ref="M5321" si="5611">I5313*I5317+J5313*I5318+K5313*I5319</f>
        <v>0</v>
      </c>
    </row>
    <row r="5322" spans="8:15" x14ac:dyDescent="0.35">
      <c r="H5322" s="4"/>
      <c r="I5322">
        <f t="shared" si="5610"/>
        <v>7.8461575132286265</v>
      </c>
      <c r="J5322" t="s">
        <v>16</v>
      </c>
      <c r="K5322">
        <v>0</v>
      </c>
      <c r="L5322" s="5"/>
      <c r="M5322">
        <f t="shared" ref="M5322" si="5612">I5314*I5317+J5314*I5318+K5314* I5319</f>
        <v>0</v>
      </c>
    </row>
    <row r="5323" spans="8:15" x14ac:dyDescent="0.35">
      <c r="H5323" s="4"/>
      <c r="I5323">
        <f t="shared" si="5610"/>
        <v>-2.3298516839062571</v>
      </c>
      <c r="J5323" t="s">
        <v>16</v>
      </c>
      <c r="K5323">
        <v>0</v>
      </c>
      <c r="L5323" s="5"/>
      <c r="M5323">
        <f t="shared" ref="M5323" si="5613">I5315*I5317+J5315*I5318+K5315*I5319</f>
        <v>0</v>
      </c>
    </row>
    <row r="5324" spans="8:15" x14ac:dyDescent="0.35">
      <c r="H5324" s="4"/>
      <c r="L5324" s="5"/>
    </row>
    <row r="5325" spans="8:15" x14ac:dyDescent="0.35">
      <c r="H5325" s="4" t="s">
        <v>99</v>
      </c>
      <c r="I5325">
        <f t="shared" ref="I5325:I5327" si="5614">I5321-K5321</f>
        <v>-6.0300955159643808</v>
      </c>
      <c r="L5325" s="5"/>
    </row>
    <row r="5326" spans="8:15" x14ac:dyDescent="0.35">
      <c r="H5326" s="4" t="s">
        <v>100</v>
      </c>
      <c r="I5326">
        <f t="shared" si="5614"/>
        <v>7.8461575132286265</v>
      </c>
      <c r="L5326" s="5"/>
    </row>
    <row r="5327" spans="8:15" x14ac:dyDescent="0.35">
      <c r="H5327" s="4" t="s">
        <v>101</v>
      </c>
      <c r="I5327">
        <f t="shared" si="5614"/>
        <v>-2.3298516839062571</v>
      </c>
      <c r="L5327" s="5"/>
    </row>
    <row r="5328" spans="8:15" x14ac:dyDescent="0.35">
      <c r="H5328" s="4"/>
      <c r="L5328" s="5"/>
    </row>
    <row r="5329" spans="8:15" x14ac:dyDescent="0.35">
      <c r="H5329" s="4" t="s">
        <v>22</v>
      </c>
      <c r="I5329">
        <f t="shared" ref="I5329:I5331" si="5615">ABS(I5325-I5303)</f>
        <v>0</v>
      </c>
      <c r="L5329" s="5"/>
    </row>
    <row r="5330" spans="8:15" x14ac:dyDescent="0.35">
      <c r="H5330" s="4" t="s">
        <v>24</v>
      </c>
      <c r="I5330">
        <f t="shared" si="5615"/>
        <v>0</v>
      </c>
      <c r="L5330" s="5"/>
    </row>
    <row r="5331" spans="8:15" x14ac:dyDescent="0.35">
      <c r="H5331" s="7" t="s">
        <v>103</v>
      </c>
      <c r="I5331">
        <f t="shared" si="5615"/>
        <v>0</v>
      </c>
      <c r="J5331" s="8" t="s">
        <v>25</v>
      </c>
      <c r="K5331" s="8"/>
      <c r="L5331" s="9">
        <f t="shared" ref="L5331" si="5616">MAX(I5329:I5331)</f>
        <v>0</v>
      </c>
      <c r="M5331" t="str">
        <f t="shared" ref="M5331" si="5617">IF(L5331&gt;$G$6, "Continúa iterando","Listo. Aquí está la solución")</f>
        <v>Listo. Aquí está la solución</v>
      </c>
    </row>
    <row r="5333" spans="8:15" x14ac:dyDescent="0.35">
      <c r="H5333" s="1"/>
      <c r="I5333" s="2" t="s">
        <v>0</v>
      </c>
      <c r="J5333" s="2">
        <f t="shared" ref="J5333" si="5618">J5302+1</f>
        <v>173</v>
      </c>
      <c r="K5333" s="2"/>
      <c r="L5333" s="3"/>
    </row>
    <row r="5334" spans="8:15" x14ac:dyDescent="0.35">
      <c r="H5334" s="4" t="s">
        <v>1</v>
      </c>
      <c r="I5334">
        <f t="shared" ref="I5334:I5336" si="5619">I5325</f>
        <v>-6.0300955159643808</v>
      </c>
      <c r="L5334" s="5"/>
    </row>
    <row r="5335" spans="8:15" x14ac:dyDescent="0.35">
      <c r="H5335" s="4" t="s">
        <v>93</v>
      </c>
      <c r="I5335">
        <f t="shared" si="5619"/>
        <v>7.8461575132286265</v>
      </c>
      <c r="L5335" s="5"/>
    </row>
    <row r="5336" spans="8:15" x14ac:dyDescent="0.35">
      <c r="H5336" s="4" t="s">
        <v>2</v>
      </c>
      <c r="I5336">
        <f t="shared" si="5619"/>
        <v>-2.3298516839062571</v>
      </c>
      <c r="L5336" s="5"/>
    </row>
    <row r="5337" spans="8:15" x14ac:dyDescent="0.35">
      <c r="H5337" s="4"/>
      <c r="L5337" s="5"/>
    </row>
    <row r="5338" spans="8:15" x14ac:dyDescent="0.35">
      <c r="H5338" s="4"/>
      <c r="I5338">
        <f t="shared" ref="I5338" si="5620">1/I5334</f>
        <v>-0.16583485242523097</v>
      </c>
      <c r="J5338">
        <f t="shared" ref="J5338" si="5621">3/I5335-I5336^2</f>
        <v>-5.0458561065254317</v>
      </c>
      <c r="K5338">
        <f t="shared" ref="K5338" si="5622">-2*I5335*I5336</f>
        <v>36.56076658877889</v>
      </c>
      <c r="L5338" s="5"/>
    </row>
    <row r="5339" spans="8:15" x14ac:dyDescent="0.35">
      <c r="H5339" s="4" t="s">
        <v>26</v>
      </c>
      <c r="I5339">
        <f t="shared" ref="I5339" si="5623">(2*I5334/I5336)+4*I5336</f>
        <v>-4.1430295802738764</v>
      </c>
      <c r="J5339">
        <f t="shared" ref="J5339" si="5624">(2*I5335/I5336)</f>
        <v>-6.7353278901201685</v>
      </c>
      <c r="K5339">
        <f t="shared" ref="K5339" si="5625">-(I5335^2+I5334^2)/I5336^2+4*I5334</f>
        <v>-42.160262624325497</v>
      </c>
      <c r="L5339" s="5"/>
    </row>
    <row r="5340" spans="8:15" x14ac:dyDescent="0.35">
      <c r="H5340" s="4"/>
      <c r="I5340">
        <f t="shared" ref="I5340" si="5626">2*I5334*I5335*I5336^3+4*I5336</f>
        <v>1187.4101983644657</v>
      </c>
      <c r="J5340">
        <f t="shared" ref="J5340" si="5627">I5334^2*I5336^3</f>
        <v>-459.86801905066505</v>
      </c>
      <c r="K5340">
        <f t="shared" ref="K5340" si="5628">3*I5334^2*I5335*I5336^2+4*I5334</f>
        <v>4621.9224596655295</v>
      </c>
      <c r="L5340" s="5"/>
    </row>
    <row r="5341" spans="8:15" x14ac:dyDescent="0.35">
      <c r="H5341" s="4"/>
      <c r="L5341" s="5"/>
    </row>
    <row r="5342" spans="8:15" x14ac:dyDescent="0.35">
      <c r="H5342" s="4" t="s">
        <v>6</v>
      </c>
      <c r="I5342">
        <f t="shared" ref="I5342" si="5629">(I5338*J5339*K5340+I5339*J5340*K5338+J5338*K5339*I5340)-(I5340*J5339*K5338+J5340*K5339*I5338+K5340*I5339*J5338)</f>
        <v>526414.62070310838</v>
      </c>
      <c r="J5342" t="str">
        <f t="shared" ref="J5342" si="5630">IF(I5342&lt;&gt;0,"Continuar", "Agregar otros valores")</f>
        <v>Continuar</v>
      </c>
      <c r="L5342" s="5"/>
    </row>
    <row r="5343" spans="8:15" x14ac:dyDescent="0.35">
      <c r="H5343" s="4"/>
      <c r="L5343" s="5"/>
    </row>
    <row r="5344" spans="8:15" x14ac:dyDescent="0.35">
      <c r="H5344" s="4"/>
      <c r="I5344" cm="1">
        <f t="array" ref="I5344:K5346">MINVERSE(I5338:K5340)</f>
        <v>-9.5966786858593264E-2</v>
      </c>
      <c r="J5344">
        <v>1.2363692239668139E-2</v>
      </c>
      <c r="K5344">
        <v>8.7190467637886151E-4</v>
      </c>
      <c r="L5344" s="5"/>
      <c r="M5344">
        <f t="shared" ref="M5344" si="5631">(J5339*K5340-J5340*K5339)/I5342</f>
        <v>-9.596678685859325E-2</v>
      </c>
      <c r="N5344">
        <f t="shared" ref="N5344" si="5632">(J5338*K5340-J5340*K5338)/I5342</f>
        <v>-1.2363692239668137E-2</v>
      </c>
      <c r="O5344">
        <f t="shared" ref="O5344" si="5633">(J5338*K5339-J5339*K5338)/I5342</f>
        <v>8.7190467637886151E-4</v>
      </c>
    </row>
    <row r="5345" spans="8:15" x14ac:dyDescent="0.35">
      <c r="H5345" s="4" t="s">
        <v>9</v>
      </c>
      <c r="I5345">
        <v>-5.87232252334349E-2</v>
      </c>
      <c r="J5345">
        <v>-8.3924536285770956E-2</v>
      </c>
      <c r="K5345">
        <v>-3.0102503265137386E-4</v>
      </c>
      <c r="L5345" s="5"/>
      <c r="M5345">
        <f t="shared" ref="M5345" si="5634">(I5339*K5340-K5339*I5340)/I5342</f>
        <v>5.8723225233434879E-2</v>
      </c>
      <c r="N5345">
        <f t="shared" ref="N5345" si="5635">(I5338*K5340-I5340*K5338)/I5342</f>
        <v>-8.3924536285770943E-2</v>
      </c>
      <c r="O5345">
        <f t="shared" ref="O5345" si="5636">(I5338*K5339-I5339*K5338)/I5342</f>
        <v>3.010250326513738E-4</v>
      </c>
    </row>
    <row r="5346" spans="8:15" x14ac:dyDescent="0.35">
      <c r="H5346" s="4"/>
      <c r="I5346">
        <v>1.8811870800205702E-2</v>
      </c>
      <c r="J5346">
        <v>-1.1526585521765763E-2</v>
      </c>
      <c r="K5346">
        <v>-3.7590481385218048E-5</v>
      </c>
      <c r="L5346" s="5"/>
      <c r="M5346">
        <f t="shared" ref="M5346" si="5637">(I5339*J5340-I5340*J5339)/I5342</f>
        <v>1.8811870800205698E-2</v>
      </c>
      <c r="N5346">
        <f t="shared" ref="N5346" si="5638">(I5338*J5340-I5340*J5338)/I5342</f>
        <v>1.1526585521765761E-2</v>
      </c>
      <c r="O5346">
        <f t="shared" ref="O5346" si="5639">(I5338*J5339-I5339*J5338)/I5342</f>
        <v>-3.7590481385218048E-5</v>
      </c>
    </row>
    <row r="5347" spans="8:15" x14ac:dyDescent="0.35">
      <c r="H5347" s="4"/>
      <c r="L5347" s="5"/>
    </row>
    <row r="5348" spans="8:15" x14ac:dyDescent="0.35">
      <c r="H5348" s="4" t="s">
        <v>552</v>
      </c>
      <c r="I5348">
        <f t="shared" ref="I5348" si="5640">LN(ABS(2*I5334*I5335^3))-I5335*(I5336^2)+33.9206</f>
        <v>0</v>
      </c>
      <c r="L5348" s="5"/>
    </row>
    <row r="5349" spans="8:15" x14ac:dyDescent="0.35">
      <c r="H5349" s="4" t="s">
        <v>553</v>
      </c>
      <c r="I5349">
        <f t="shared" ref="I5349" si="5641">(I5334^2+I5335^2)/I5336+4*I5334*I5336-85/6</f>
        <v>0</v>
      </c>
      <c r="L5349" s="5"/>
    </row>
    <row r="5350" spans="8:15" x14ac:dyDescent="0.35">
      <c r="H5350" s="4" t="s">
        <v>554</v>
      </c>
      <c r="I5350">
        <f t="shared" ref="I5350" si="5642">I5334^2*I5335*I5336^3+4*I5334*I5336+3552</f>
        <v>0</v>
      </c>
      <c r="L5350" s="5"/>
    </row>
    <row r="5351" spans="8:15" x14ac:dyDescent="0.35">
      <c r="H5351" s="4"/>
      <c r="L5351" s="5"/>
    </row>
    <row r="5352" spans="8:15" x14ac:dyDescent="0.35">
      <c r="H5352" s="4"/>
      <c r="I5352">
        <f t="shared" ref="I5352:I5354" si="5643">I5334</f>
        <v>-6.0300955159643808</v>
      </c>
      <c r="J5352" t="s">
        <v>16</v>
      </c>
      <c r="K5352" cm="1">
        <f t="array" ref="K5352:K5354">MMULT(I5344:K5346,I5348:I5350)</f>
        <v>0</v>
      </c>
      <c r="L5352" s="5"/>
      <c r="M5352">
        <f t="shared" ref="M5352" si="5644">I5344*I5348+J5344*I5349+K5344*I5350</f>
        <v>0</v>
      </c>
    </row>
    <row r="5353" spans="8:15" x14ac:dyDescent="0.35">
      <c r="H5353" s="4"/>
      <c r="I5353">
        <f t="shared" si="5643"/>
        <v>7.8461575132286265</v>
      </c>
      <c r="J5353" t="s">
        <v>16</v>
      </c>
      <c r="K5353">
        <v>0</v>
      </c>
      <c r="L5353" s="5"/>
      <c r="M5353">
        <f t="shared" ref="M5353" si="5645">I5345*I5348+J5345*I5349+K5345* I5350</f>
        <v>0</v>
      </c>
    </row>
    <row r="5354" spans="8:15" x14ac:dyDescent="0.35">
      <c r="H5354" s="4"/>
      <c r="I5354">
        <f t="shared" si="5643"/>
        <v>-2.3298516839062571</v>
      </c>
      <c r="J5354" t="s">
        <v>16</v>
      </c>
      <c r="K5354">
        <v>0</v>
      </c>
      <c r="L5354" s="5"/>
      <c r="M5354">
        <f t="shared" ref="M5354" si="5646">I5346*I5348+J5346*I5349+K5346*I5350</f>
        <v>0</v>
      </c>
    </row>
    <row r="5355" spans="8:15" x14ac:dyDescent="0.35">
      <c r="H5355" s="4"/>
      <c r="L5355" s="5"/>
    </row>
    <row r="5356" spans="8:15" x14ac:dyDescent="0.35">
      <c r="H5356" s="4" t="s">
        <v>99</v>
      </c>
      <c r="I5356">
        <f t="shared" ref="I5356:I5358" si="5647">I5352-K5352</f>
        <v>-6.0300955159643808</v>
      </c>
      <c r="L5356" s="5"/>
    </row>
    <row r="5357" spans="8:15" x14ac:dyDescent="0.35">
      <c r="H5357" s="4" t="s">
        <v>100</v>
      </c>
      <c r="I5357">
        <f t="shared" si="5647"/>
        <v>7.8461575132286265</v>
      </c>
      <c r="L5357" s="5"/>
    </row>
    <row r="5358" spans="8:15" x14ac:dyDescent="0.35">
      <c r="H5358" s="4" t="s">
        <v>101</v>
      </c>
      <c r="I5358">
        <f t="shared" si="5647"/>
        <v>-2.3298516839062571</v>
      </c>
      <c r="L5358" s="5"/>
    </row>
    <row r="5359" spans="8:15" x14ac:dyDescent="0.35">
      <c r="H5359" s="4"/>
      <c r="L5359" s="5"/>
    </row>
    <row r="5360" spans="8:15" x14ac:dyDescent="0.35">
      <c r="H5360" s="4" t="s">
        <v>22</v>
      </c>
      <c r="I5360">
        <f t="shared" ref="I5360:I5362" si="5648">ABS(I5356-I5334)</f>
        <v>0</v>
      </c>
      <c r="L5360" s="5"/>
    </row>
    <row r="5361" spans="8:15" x14ac:dyDescent="0.35">
      <c r="H5361" s="4" t="s">
        <v>24</v>
      </c>
      <c r="I5361">
        <f t="shared" si="5648"/>
        <v>0</v>
      </c>
      <c r="L5361" s="5"/>
    </row>
    <row r="5362" spans="8:15" x14ac:dyDescent="0.35">
      <c r="H5362" s="7" t="s">
        <v>103</v>
      </c>
      <c r="I5362">
        <f t="shared" si="5648"/>
        <v>0</v>
      </c>
      <c r="J5362" s="8" t="s">
        <v>25</v>
      </c>
      <c r="K5362" s="8"/>
      <c r="L5362" s="9">
        <f t="shared" ref="L5362" si="5649">MAX(I5360:I5362)</f>
        <v>0</v>
      </c>
      <c r="M5362" t="str">
        <f t="shared" ref="M5362" si="5650">IF(L5362&gt;$G$6, "Continúa iterando","Listo. Aquí está la solución")</f>
        <v>Listo. Aquí está la solución</v>
      </c>
    </row>
    <row r="5364" spans="8:15" x14ac:dyDescent="0.35">
      <c r="H5364" s="1"/>
      <c r="I5364" s="2" t="s">
        <v>0</v>
      </c>
      <c r="J5364" s="2">
        <f t="shared" ref="J5364" si="5651">J5333+1</f>
        <v>174</v>
      </c>
      <c r="K5364" s="2"/>
      <c r="L5364" s="3"/>
    </row>
    <row r="5365" spans="8:15" x14ac:dyDescent="0.35">
      <c r="H5365" s="4" t="s">
        <v>1</v>
      </c>
      <c r="I5365">
        <f t="shared" ref="I5365:I5367" si="5652">I5356</f>
        <v>-6.0300955159643808</v>
      </c>
      <c r="L5365" s="5"/>
    </row>
    <row r="5366" spans="8:15" x14ac:dyDescent="0.35">
      <c r="H5366" s="4" t="s">
        <v>93</v>
      </c>
      <c r="I5366">
        <f t="shared" si="5652"/>
        <v>7.8461575132286265</v>
      </c>
      <c r="L5366" s="5"/>
    </row>
    <row r="5367" spans="8:15" x14ac:dyDescent="0.35">
      <c r="H5367" s="4" t="s">
        <v>2</v>
      </c>
      <c r="I5367">
        <f t="shared" si="5652"/>
        <v>-2.3298516839062571</v>
      </c>
      <c r="L5367" s="5"/>
    </row>
    <row r="5368" spans="8:15" x14ac:dyDescent="0.35">
      <c r="H5368" s="4"/>
      <c r="L5368" s="5"/>
    </row>
    <row r="5369" spans="8:15" x14ac:dyDescent="0.35">
      <c r="H5369" s="4"/>
      <c r="I5369">
        <f t="shared" ref="I5369" si="5653">1/I5365</f>
        <v>-0.16583485242523097</v>
      </c>
      <c r="J5369">
        <f t="shared" ref="J5369" si="5654">3/I5366-I5367^2</f>
        <v>-5.0458561065254317</v>
      </c>
      <c r="K5369">
        <f t="shared" ref="K5369" si="5655">-2*I5366*I5367</f>
        <v>36.56076658877889</v>
      </c>
      <c r="L5369" s="5"/>
    </row>
    <row r="5370" spans="8:15" x14ac:dyDescent="0.35">
      <c r="H5370" s="4" t="s">
        <v>26</v>
      </c>
      <c r="I5370">
        <f t="shared" ref="I5370" si="5656">(2*I5365/I5367)+4*I5367</f>
        <v>-4.1430295802738764</v>
      </c>
      <c r="J5370">
        <f t="shared" ref="J5370" si="5657">(2*I5366/I5367)</f>
        <v>-6.7353278901201685</v>
      </c>
      <c r="K5370">
        <f t="shared" ref="K5370" si="5658">-(I5366^2+I5365^2)/I5367^2+4*I5365</f>
        <v>-42.160262624325497</v>
      </c>
      <c r="L5370" s="5"/>
    </row>
    <row r="5371" spans="8:15" x14ac:dyDescent="0.35">
      <c r="H5371" s="4"/>
      <c r="I5371">
        <f t="shared" ref="I5371" si="5659">2*I5365*I5366*I5367^3+4*I5367</f>
        <v>1187.4101983644657</v>
      </c>
      <c r="J5371">
        <f t="shared" ref="J5371" si="5660">I5365^2*I5367^3</f>
        <v>-459.86801905066505</v>
      </c>
      <c r="K5371">
        <f t="shared" ref="K5371" si="5661">3*I5365^2*I5366*I5367^2+4*I5365</f>
        <v>4621.9224596655295</v>
      </c>
      <c r="L5371" s="5"/>
    </row>
    <row r="5372" spans="8:15" x14ac:dyDescent="0.35">
      <c r="H5372" s="4"/>
      <c r="L5372" s="5"/>
    </row>
    <row r="5373" spans="8:15" x14ac:dyDescent="0.35">
      <c r="H5373" s="4" t="s">
        <v>6</v>
      </c>
      <c r="I5373">
        <f t="shared" ref="I5373" si="5662">(I5369*J5370*K5371+I5370*J5371*K5369+J5369*K5370*I5371)-(I5371*J5370*K5369+J5371*K5370*I5369+K5371*I5370*J5369)</f>
        <v>526414.62070310838</v>
      </c>
      <c r="J5373" t="str">
        <f t="shared" ref="J5373" si="5663">IF(I5373&lt;&gt;0,"Continuar", "Agregar otros valores")</f>
        <v>Continuar</v>
      </c>
      <c r="L5373" s="5"/>
    </row>
    <row r="5374" spans="8:15" x14ac:dyDescent="0.35">
      <c r="H5374" s="4"/>
      <c r="L5374" s="5"/>
    </row>
    <row r="5375" spans="8:15" x14ac:dyDescent="0.35">
      <c r="H5375" s="4"/>
      <c r="I5375" cm="1">
        <f t="array" ref="I5375:K5377">MINVERSE(I5369:K5371)</f>
        <v>-9.5966786858593264E-2</v>
      </c>
      <c r="J5375">
        <v>1.2363692239668139E-2</v>
      </c>
      <c r="K5375">
        <v>8.7190467637886151E-4</v>
      </c>
      <c r="L5375" s="5"/>
      <c r="M5375">
        <f t="shared" ref="M5375" si="5664">(J5370*K5371-J5371*K5370)/I5373</f>
        <v>-9.596678685859325E-2</v>
      </c>
      <c r="N5375">
        <f t="shared" ref="N5375" si="5665">(J5369*K5371-J5371*K5369)/I5373</f>
        <v>-1.2363692239668137E-2</v>
      </c>
      <c r="O5375">
        <f t="shared" ref="O5375" si="5666">(J5369*K5370-J5370*K5369)/I5373</f>
        <v>8.7190467637886151E-4</v>
      </c>
    </row>
    <row r="5376" spans="8:15" x14ac:dyDescent="0.35">
      <c r="H5376" s="4" t="s">
        <v>9</v>
      </c>
      <c r="I5376">
        <v>-5.87232252334349E-2</v>
      </c>
      <c r="J5376">
        <v>-8.3924536285770956E-2</v>
      </c>
      <c r="K5376">
        <v>-3.0102503265137386E-4</v>
      </c>
      <c r="L5376" s="5"/>
      <c r="M5376">
        <f t="shared" ref="M5376" si="5667">(I5370*K5371-K5370*I5371)/I5373</f>
        <v>5.8723225233434879E-2</v>
      </c>
      <c r="N5376">
        <f t="shared" ref="N5376" si="5668">(I5369*K5371-I5371*K5369)/I5373</f>
        <v>-8.3924536285770943E-2</v>
      </c>
      <c r="O5376">
        <f t="shared" ref="O5376" si="5669">(I5369*K5370-I5370*K5369)/I5373</f>
        <v>3.010250326513738E-4</v>
      </c>
    </row>
    <row r="5377" spans="8:15" x14ac:dyDescent="0.35">
      <c r="H5377" s="4"/>
      <c r="I5377">
        <v>1.8811870800205702E-2</v>
      </c>
      <c r="J5377">
        <v>-1.1526585521765763E-2</v>
      </c>
      <c r="K5377">
        <v>-3.7590481385218048E-5</v>
      </c>
      <c r="L5377" s="5"/>
      <c r="M5377">
        <f t="shared" ref="M5377" si="5670">(I5370*J5371-I5371*J5370)/I5373</f>
        <v>1.8811870800205698E-2</v>
      </c>
      <c r="N5377">
        <f t="shared" ref="N5377" si="5671">(I5369*J5371-I5371*J5369)/I5373</f>
        <v>1.1526585521765761E-2</v>
      </c>
      <c r="O5377">
        <f t="shared" ref="O5377" si="5672">(I5369*J5370-I5370*J5369)/I5373</f>
        <v>-3.7590481385218048E-5</v>
      </c>
    </row>
    <row r="5378" spans="8:15" x14ac:dyDescent="0.35">
      <c r="H5378" s="4"/>
      <c r="L5378" s="5"/>
    </row>
    <row r="5379" spans="8:15" x14ac:dyDescent="0.35">
      <c r="H5379" s="4" t="s">
        <v>555</v>
      </c>
      <c r="I5379">
        <f t="shared" ref="I5379" si="5673">LN(ABS(2*I5365*I5366^3))-I5366*(I5367^2)+33.9206</f>
        <v>0</v>
      </c>
      <c r="L5379" s="5"/>
    </row>
    <row r="5380" spans="8:15" x14ac:dyDescent="0.35">
      <c r="H5380" s="4" t="s">
        <v>556</v>
      </c>
      <c r="I5380">
        <f t="shared" ref="I5380" si="5674">(I5365^2+I5366^2)/I5367+4*I5365*I5367-85/6</f>
        <v>0</v>
      </c>
      <c r="L5380" s="5"/>
    </row>
    <row r="5381" spans="8:15" x14ac:dyDescent="0.35">
      <c r="H5381" s="4" t="s">
        <v>557</v>
      </c>
      <c r="I5381">
        <f t="shared" ref="I5381" si="5675">I5365^2*I5366*I5367^3+4*I5365*I5367+3552</f>
        <v>0</v>
      </c>
      <c r="L5381" s="5"/>
    </row>
    <row r="5382" spans="8:15" x14ac:dyDescent="0.35">
      <c r="H5382" s="4"/>
      <c r="L5382" s="5"/>
    </row>
    <row r="5383" spans="8:15" x14ac:dyDescent="0.35">
      <c r="H5383" s="4"/>
      <c r="I5383">
        <f t="shared" ref="I5383:I5385" si="5676">I5365</f>
        <v>-6.0300955159643808</v>
      </c>
      <c r="J5383" t="s">
        <v>16</v>
      </c>
      <c r="K5383" cm="1">
        <f t="array" ref="K5383:K5385">MMULT(I5375:K5377,I5379:I5381)</f>
        <v>0</v>
      </c>
      <c r="L5383" s="5"/>
      <c r="M5383">
        <f t="shared" ref="M5383" si="5677">I5375*I5379+J5375*I5380+K5375*I5381</f>
        <v>0</v>
      </c>
    </row>
    <row r="5384" spans="8:15" x14ac:dyDescent="0.35">
      <c r="H5384" s="4"/>
      <c r="I5384">
        <f t="shared" si="5676"/>
        <v>7.8461575132286265</v>
      </c>
      <c r="J5384" t="s">
        <v>16</v>
      </c>
      <c r="K5384">
        <v>0</v>
      </c>
      <c r="L5384" s="5"/>
      <c r="M5384">
        <f t="shared" ref="M5384" si="5678">I5376*I5379+J5376*I5380+K5376* I5381</f>
        <v>0</v>
      </c>
    </row>
    <row r="5385" spans="8:15" x14ac:dyDescent="0.35">
      <c r="H5385" s="4"/>
      <c r="I5385">
        <f t="shared" si="5676"/>
        <v>-2.3298516839062571</v>
      </c>
      <c r="J5385" t="s">
        <v>16</v>
      </c>
      <c r="K5385">
        <v>0</v>
      </c>
      <c r="L5385" s="5"/>
      <c r="M5385">
        <f t="shared" ref="M5385" si="5679">I5377*I5379+J5377*I5380+K5377*I5381</f>
        <v>0</v>
      </c>
    </row>
    <row r="5386" spans="8:15" x14ac:dyDescent="0.35">
      <c r="H5386" s="4"/>
      <c r="L5386" s="5"/>
    </row>
    <row r="5387" spans="8:15" x14ac:dyDescent="0.35">
      <c r="H5387" s="4" t="s">
        <v>99</v>
      </c>
      <c r="I5387">
        <f t="shared" ref="I5387:I5389" si="5680">I5383-K5383</f>
        <v>-6.0300955159643808</v>
      </c>
      <c r="L5387" s="5"/>
    </row>
    <row r="5388" spans="8:15" x14ac:dyDescent="0.35">
      <c r="H5388" s="4" t="s">
        <v>100</v>
      </c>
      <c r="I5388">
        <f t="shared" si="5680"/>
        <v>7.8461575132286265</v>
      </c>
      <c r="L5388" s="5"/>
    </row>
    <row r="5389" spans="8:15" x14ac:dyDescent="0.35">
      <c r="H5389" s="4" t="s">
        <v>101</v>
      </c>
      <c r="I5389">
        <f t="shared" si="5680"/>
        <v>-2.3298516839062571</v>
      </c>
      <c r="L5389" s="5"/>
    </row>
    <row r="5390" spans="8:15" x14ac:dyDescent="0.35">
      <c r="H5390" s="4"/>
      <c r="L5390" s="5"/>
    </row>
    <row r="5391" spans="8:15" x14ac:dyDescent="0.35">
      <c r="H5391" s="4" t="s">
        <v>22</v>
      </c>
      <c r="I5391">
        <f t="shared" ref="I5391:I5393" si="5681">ABS(I5387-I5365)</f>
        <v>0</v>
      </c>
      <c r="L5391" s="5"/>
    </row>
    <row r="5392" spans="8:15" x14ac:dyDescent="0.35">
      <c r="H5392" s="4" t="s">
        <v>24</v>
      </c>
      <c r="I5392">
        <f t="shared" si="5681"/>
        <v>0</v>
      </c>
      <c r="L5392" s="5"/>
    </row>
    <row r="5393" spans="8:15" x14ac:dyDescent="0.35">
      <c r="H5393" s="7" t="s">
        <v>103</v>
      </c>
      <c r="I5393">
        <f t="shared" si="5681"/>
        <v>0</v>
      </c>
      <c r="J5393" s="8" t="s">
        <v>25</v>
      </c>
      <c r="K5393" s="8"/>
      <c r="L5393" s="9">
        <f t="shared" ref="L5393" si="5682">MAX(I5391:I5393)</f>
        <v>0</v>
      </c>
      <c r="M5393" t="str">
        <f t="shared" ref="M5393" si="5683">IF(L5393&gt;$G$6, "Continúa iterando","Listo. Aquí está la solución")</f>
        <v>Listo. Aquí está la solución</v>
      </c>
    </row>
    <row r="5395" spans="8:15" x14ac:dyDescent="0.35">
      <c r="H5395" s="1"/>
      <c r="I5395" s="2" t="s">
        <v>0</v>
      </c>
      <c r="J5395" s="2">
        <f t="shared" ref="J5395" si="5684">J5364+1</f>
        <v>175</v>
      </c>
      <c r="K5395" s="2"/>
      <c r="L5395" s="3"/>
    </row>
    <row r="5396" spans="8:15" x14ac:dyDescent="0.35">
      <c r="H5396" s="4" t="s">
        <v>1</v>
      </c>
      <c r="I5396">
        <f t="shared" ref="I5396:I5398" si="5685">I5387</f>
        <v>-6.0300955159643808</v>
      </c>
      <c r="L5396" s="5"/>
    </row>
    <row r="5397" spans="8:15" x14ac:dyDescent="0.35">
      <c r="H5397" s="4" t="s">
        <v>93</v>
      </c>
      <c r="I5397">
        <f t="shared" si="5685"/>
        <v>7.8461575132286265</v>
      </c>
      <c r="L5397" s="5"/>
    </row>
    <row r="5398" spans="8:15" x14ac:dyDescent="0.35">
      <c r="H5398" s="4" t="s">
        <v>2</v>
      </c>
      <c r="I5398">
        <f t="shared" si="5685"/>
        <v>-2.3298516839062571</v>
      </c>
      <c r="L5398" s="5"/>
    </row>
    <row r="5399" spans="8:15" x14ac:dyDescent="0.35">
      <c r="H5399" s="4"/>
      <c r="L5399" s="5"/>
    </row>
    <row r="5400" spans="8:15" x14ac:dyDescent="0.35">
      <c r="H5400" s="4"/>
      <c r="I5400">
        <f t="shared" ref="I5400" si="5686">1/I5396</f>
        <v>-0.16583485242523097</v>
      </c>
      <c r="J5400">
        <f t="shared" ref="J5400" si="5687">3/I5397-I5398^2</f>
        <v>-5.0458561065254317</v>
      </c>
      <c r="K5400">
        <f t="shared" ref="K5400" si="5688">-2*I5397*I5398</f>
        <v>36.56076658877889</v>
      </c>
      <c r="L5400" s="5"/>
    </row>
    <row r="5401" spans="8:15" x14ac:dyDescent="0.35">
      <c r="H5401" s="4" t="s">
        <v>26</v>
      </c>
      <c r="I5401">
        <f t="shared" ref="I5401" si="5689">(2*I5396/I5398)+4*I5398</f>
        <v>-4.1430295802738764</v>
      </c>
      <c r="J5401">
        <f t="shared" ref="J5401" si="5690">(2*I5397/I5398)</f>
        <v>-6.7353278901201685</v>
      </c>
      <c r="K5401">
        <f t="shared" ref="K5401" si="5691">-(I5397^2+I5396^2)/I5398^2+4*I5396</f>
        <v>-42.160262624325497</v>
      </c>
      <c r="L5401" s="5"/>
    </row>
    <row r="5402" spans="8:15" x14ac:dyDescent="0.35">
      <c r="H5402" s="4"/>
      <c r="I5402">
        <f t="shared" ref="I5402" si="5692">2*I5396*I5397*I5398^3+4*I5398</f>
        <v>1187.4101983644657</v>
      </c>
      <c r="J5402">
        <f t="shared" ref="J5402" si="5693">I5396^2*I5398^3</f>
        <v>-459.86801905066505</v>
      </c>
      <c r="K5402">
        <f t="shared" ref="K5402" si="5694">3*I5396^2*I5397*I5398^2+4*I5396</f>
        <v>4621.9224596655295</v>
      </c>
      <c r="L5402" s="5"/>
    </row>
    <row r="5403" spans="8:15" x14ac:dyDescent="0.35">
      <c r="H5403" s="4"/>
      <c r="L5403" s="5"/>
    </row>
    <row r="5404" spans="8:15" x14ac:dyDescent="0.35">
      <c r="H5404" s="4" t="s">
        <v>6</v>
      </c>
      <c r="I5404">
        <f t="shared" ref="I5404" si="5695">(I5400*J5401*K5402+I5401*J5402*K5400+J5400*K5401*I5402)-(I5402*J5401*K5400+J5402*K5401*I5400+K5402*I5401*J5400)</f>
        <v>526414.62070310838</v>
      </c>
      <c r="J5404" t="str">
        <f t="shared" ref="J5404" si="5696">IF(I5404&lt;&gt;0,"Continuar", "Agregar otros valores")</f>
        <v>Continuar</v>
      </c>
      <c r="L5404" s="5"/>
    </row>
    <row r="5405" spans="8:15" x14ac:dyDescent="0.35">
      <c r="H5405" s="4"/>
      <c r="L5405" s="5"/>
    </row>
    <row r="5406" spans="8:15" x14ac:dyDescent="0.35">
      <c r="H5406" s="4"/>
      <c r="I5406" cm="1">
        <f t="array" ref="I5406:K5408">MINVERSE(I5400:K5402)</f>
        <v>-9.5966786858593264E-2</v>
      </c>
      <c r="J5406">
        <v>1.2363692239668139E-2</v>
      </c>
      <c r="K5406">
        <v>8.7190467637886151E-4</v>
      </c>
      <c r="L5406" s="5"/>
      <c r="M5406">
        <f t="shared" ref="M5406" si="5697">(J5401*K5402-J5402*K5401)/I5404</f>
        <v>-9.596678685859325E-2</v>
      </c>
      <c r="N5406">
        <f t="shared" ref="N5406" si="5698">(J5400*K5402-J5402*K5400)/I5404</f>
        <v>-1.2363692239668137E-2</v>
      </c>
      <c r="O5406">
        <f t="shared" ref="O5406" si="5699">(J5400*K5401-J5401*K5400)/I5404</f>
        <v>8.7190467637886151E-4</v>
      </c>
    </row>
    <row r="5407" spans="8:15" x14ac:dyDescent="0.35">
      <c r="H5407" s="4" t="s">
        <v>9</v>
      </c>
      <c r="I5407">
        <v>-5.87232252334349E-2</v>
      </c>
      <c r="J5407">
        <v>-8.3924536285770956E-2</v>
      </c>
      <c r="K5407">
        <v>-3.0102503265137386E-4</v>
      </c>
      <c r="L5407" s="5"/>
      <c r="M5407">
        <f t="shared" ref="M5407" si="5700">(I5401*K5402-K5401*I5402)/I5404</f>
        <v>5.8723225233434879E-2</v>
      </c>
      <c r="N5407">
        <f t="shared" ref="N5407" si="5701">(I5400*K5402-I5402*K5400)/I5404</f>
        <v>-8.3924536285770943E-2</v>
      </c>
      <c r="O5407">
        <f t="shared" ref="O5407" si="5702">(I5400*K5401-I5401*K5400)/I5404</f>
        <v>3.010250326513738E-4</v>
      </c>
    </row>
    <row r="5408" spans="8:15" x14ac:dyDescent="0.35">
      <c r="H5408" s="4"/>
      <c r="I5408">
        <v>1.8811870800205702E-2</v>
      </c>
      <c r="J5408">
        <v>-1.1526585521765763E-2</v>
      </c>
      <c r="K5408">
        <v>-3.7590481385218048E-5</v>
      </c>
      <c r="L5408" s="5"/>
      <c r="M5408">
        <f t="shared" ref="M5408" si="5703">(I5401*J5402-I5402*J5401)/I5404</f>
        <v>1.8811870800205698E-2</v>
      </c>
      <c r="N5408">
        <f t="shared" ref="N5408" si="5704">(I5400*J5402-I5402*J5400)/I5404</f>
        <v>1.1526585521765761E-2</v>
      </c>
      <c r="O5408">
        <f t="shared" ref="O5408" si="5705">(I5400*J5401-I5401*J5400)/I5404</f>
        <v>-3.7590481385218048E-5</v>
      </c>
    </row>
    <row r="5409" spans="8:13" x14ac:dyDescent="0.35">
      <c r="H5409" s="4"/>
      <c r="L5409" s="5"/>
    </row>
    <row r="5410" spans="8:13" x14ac:dyDescent="0.35">
      <c r="H5410" s="4" t="s">
        <v>558</v>
      </c>
      <c r="I5410">
        <f t="shared" ref="I5410" si="5706">LN(ABS(2*I5396*I5397^3))-I5397*(I5398^2)+33.9206</f>
        <v>0</v>
      </c>
      <c r="L5410" s="5"/>
    </row>
    <row r="5411" spans="8:13" x14ac:dyDescent="0.35">
      <c r="H5411" s="4" t="s">
        <v>559</v>
      </c>
      <c r="I5411">
        <f t="shared" ref="I5411" si="5707">(I5396^2+I5397^2)/I5398+4*I5396*I5398-85/6</f>
        <v>0</v>
      </c>
      <c r="L5411" s="5"/>
    </row>
    <row r="5412" spans="8:13" x14ac:dyDescent="0.35">
      <c r="H5412" s="4" t="s">
        <v>560</v>
      </c>
      <c r="I5412">
        <f t="shared" ref="I5412" si="5708">I5396^2*I5397*I5398^3+4*I5396*I5398+3552</f>
        <v>0</v>
      </c>
      <c r="L5412" s="5"/>
    </row>
    <row r="5413" spans="8:13" x14ac:dyDescent="0.35">
      <c r="H5413" s="4"/>
      <c r="L5413" s="5"/>
    </row>
    <row r="5414" spans="8:13" x14ac:dyDescent="0.35">
      <c r="H5414" s="4"/>
      <c r="I5414">
        <f t="shared" ref="I5414:I5416" si="5709">I5396</f>
        <v>-6.0300955159643808</v>
      </c>
      <c r="J5414" t="s">
        <v>16</v>
      </c>
      <c r="K5414" cm="1">
        <f t="array" ref="K5414:K5416">MMULT(I5406:K5408,I5410:I5412)</f>
        <v>0</v>
      </c>
      <c r="L5414" s="5"/>
      <c r="M5414">
        <f t="shared" ref="M5414" si="5710">I5406*I5410+J5406*I5411+K5406*I5412</f>
        <v>0</v>
      </c>
    </row>
    <row r="5415" spans="8:13" x14ac:dyDescent="0.35">
      <c r="H5415" s="4"/>
      <c r="I5415">
        <f t="shared" si="5709"/>
        <v>7.8461575132286265</v>
      </c>
      <c r="J5415" t="s">
        <v>16</v>
      </c>
      <c r="K5415">
        <v>0</v>
      </c>
      <c r="L5415" s="5"/>
      <c r="M5415">
        <f t="shared" ref="M5415" si="5711">I5407*I5410+J5407*I5411+K5407* I5412</f>
        <v>0</v>
      </c>
    </row>
    <row r="5416" spans="8:13" x14ac:dyDescent="0.35">
      <c r="H5416" s="4"/>
      <c r="I5416">
        <f t="shared" si="5709"/>
        <v>-2.3298516839062571</v>
      </c>
      <c r="J5416" t="s">
        <v>16</v>
      </c>
      <c r="K5416">
        <v>0</v>
      </c>
      <c r="L5416" s="5"/>
      <c r="M5416">
        <f t="shared" ref="M5416" si="5712">I5408*I5410+J5408*I5411+K5408*I5412</f>
        <v>0</v>
      </c>
    </row>
    <row r="5417" spans="8:13" x14ac:dyDescent="0.35">
      <c r="H5417" s="4"/>
      <c r="L5417" s="5"/>
    </row>
    <row r="5418" spans="8:13" x14ac:dyDescent="0.35">
      <c r="H5418" s="4" t="s">
        <v>99</v>
      </c>
      <c r="I5418">
        <f t="shared" ref="I5418:I5420" si="5713">I5414-K5414</f>
        <v>-6.0300955159643808</v>
      </c>
      <c r="L5418" s="5"/>
    </row>
    <row r="5419" spans="8:13" x14ac:dyDescent="0.35">
      <c r="H5419" s="4" t="s">
        <v>100</v>
      </c>
      <c r="I5419">
        <f t="shared" si="5713"/>
        <v>7.8461575132286265</v>
      </c>
      <c r="L5419" s="5"/>
    </row>
    <row r="5420" spans="8:13" x14ac:dyDescent="0.35">
      <c r="H5420" s="4" t="s">
        <v>101</v>
      </c>
      <c r="I5420">
        <f t="shared" si="5713"/>
        <v>-2.3298516839062571</v>
      </c>
      <c r="L5420" s="5"/>
    </row>
    <row r="5421" spans="8:13" x14ac:dyDescent="0.35">
      <c r="H5421" s="4"/>
      <c r="L5421" s="5"/>
    </row>
    <row r="5422" spans="8:13" x14ac:dyDescent="0.35">
      <c r="H5422" s="4" t="s">
        <v>22</v>
      </c>
      <c r="I5422">
        <f t="shared" ref="I5422:I5424" si="5714">ABS(I5418-I5396)</f>
        <v>0</v>
      </c>
      <c r="L5422" s="5"/>
    </row>
    <row r="5423" spans="8:13" x14ac:dyDescent="0.35">
      <c r="H5423" s="4" t="s">
        <v>24</v>
      </c>
      <c r="I5423">
        <f t="shared" si="5714"/>
        <v>0</v>
      </c>
      <c r="L5423" s="5"/>
    </row>
    <row r="5424" spans="8:13" x14ac:dyDescent="0.35">
      <c r="H5424" s="7" t="s">
        <v>103</v>
      </c>
      <c r="I5424">
        <f t="shared" si="5714"/>
        <v>0</v>
      </c>
      <c r="J5424" s="8" t="s">
        <v>25</v>
      </c>
      <c r="K5424" s="8"/>
      <c r="L5424" s="9">
        <f t="shared" ref="L5424" si="5715">MAX(I5422:I5424)</f>
        <v>0</v>
      </c>
      <c r="M5424" t="str">
        <f t="shared" ref="M5424" si="5716">IF(L5424&gt;$G$6, "Continúa iterando","Listo. Aquí está la solución")</f>
        <v>Listo. Aquí está la solución</v>
      </c>
    </row>
    <row r="5426" spans="8:15" x14ac:dyDescent="0.35">
      <c r="H5426" s="1"/>
      <c r="I5426" s="2" t="s">
        <v>0</v>
      </c>
      <c r="J5426" s="2">
        <f t="shared" ref="J5426" si="5717">J5395+1</f>
        <v>176</v>
      </c>
      <c r="K5426" s="2"/>
      <c r="L5426" s="3"/>
    </row>
    <row r="5427" spans="8:15" x14ac:dyDescent="0.35">
      <c r="H5427" s="4" t="s">
        <v>1</v>
      </c>
      <c r="I5427">
        <f t="shared" ref="I5427:I5429" si="5718">I5418</f>
        <v>-6.0300955159643808</v>
      </c>
      <c r="L5427" s="5"/>
    </row>
    <row r="5428" spans="8:15" x14ac:dyDescent="0.35">
      <c r="H5428" s="4" t="s">
        <v>93</v>
      </c>
      <c r="I5428">
        <f t="shared" si="5718"/>
        <v>7.8461575132286265</v>
      </c>
      <c r="L5428" s="5"/>
    </row>
    <row r="5429" spans="8:15" x14ac:dyDescent="0.35">
      <c r="H5429" s="4" t="s">
        <v>2</v>
      </c>
      <c r="I5429">
        <f t="shared" si="5718"/>
        <v>-2.3298516839062571</v>
      </c>
      <c r="L5429" s="5"/>
    </row>
    <row r="5430" spans="8:15" x14ac:dyDescent="0.35">
      <c r="H5430" s="4"/>
      <c r="L5430" s="5"/>
    </row>
    <row r="5431" spans="8:15" x14ac:dyDescent="0.35">
      <c r="H5431" s="4"/>
      <c r="I5431">
        <f t="shared" ref="I5431" si="5719">1/I5427</f>
        <v>-0.16583485242523097</v>
      </c>
      <c r="J5431">
        <f t="shared" ref="J5431" si="5720">3/I5428-I5429^2</f>
        <v>-5.0458561065254317</v>
      </c>
      <c r="K5431">
        <f t="shared" ref="K5431" si="5721">-2*I5428*I5429</f>
        <v>36.56076658877889</v>
      </c>
      <c r="L5431" s="5"/>
    </row>
    <row r="5432" spans="8:15" x14ac:dyDescent="0.35">
      <c r="H5432" s="4" t="s">
        <v>26</v>
      </c>
      <c r="I5432">
        <f t="shared" ref="I5432" si="5722">(2*I5427/I5429)+4*I5429</f>
        <v>-4.1430295802738764</v>
      </c>
      <c r="J5432">
        <f t="shared" ref="J5432" si="5723">(2*I5428/I5429)</f>
        <v>-6.7353278901201685</v>
      </c>
      <c r="K5432">
        <f t="shared" ref="K5432" si="5724">-(I5428^2+I5427^2)/I5429^2+4*I5427</f>
        <v>-42.160262624325497</v>
      </c>
      <c r="L5432" s="5"/>
    </row>
    <row r="5433" spans="8:15" x14ac:dyDescent="0.35">
      <c r="H5433" s="4"/>
      <c r="I5433">
        <f t="shared" ref="I5433" si="5725">2*I5427*I5428*I5429^3+4*I5429</f>
        <v>1187.4101983644657</v>
      </c>
      <c r="J5433">
        <f t="shared" ref="J5433" si="5726">I5427^2*I5429^3</f>
        <v>-459.86801905066505</v>
      </c>
      <c r="K5433">
        <f t="shared" ref="K5433" si="5727">3*I5427^2*I5428*I5429^2+4*I5427</f>
        <v>4621.9224596655295</v>
      </c>
      <c r="L5433" s="5"/>
    </row>
    <row r="5434" spans="8:15" x14ac:dyDescent="0.35">
      <c r="H5434" s="4"/>
      <c r="L5434" s="5"/>
    </row>
    <row r="5435" spans="8:15" x14ac:dyDescent="0.35">
      <c r="H5435" s="4" t="s">
        <v>6</v>
      </c>
      <c r="I5435">
        <f t="shared" ref="I5435" si="5728">(I5431*J5432*K5433+I5432*J5433*K5431+J5431*K5432*I5433)-(I5433*J5432*K5431+J5433*K5432*I5431+K5433*I5432*J5431)</f>
        <v>526414.62070310838</v>
      </c>
      <c r="J5435" t="str">
        <f t="shared" ref="J5435" si="5729">IF(I5435&lt;&gt;0,"Continuar", "Agregar otros valores")</f>
        <v>Continuar</v>
      </c>
      <c r="L5435" s="5"/>
    </row>
    <row r="5436" spans="8:15" x14ac:dyDescent="0.35">
      <c r="H5436" s="4"/>
      <c r="L5436" s="5"/>
    </row>
    <row r="5437" spans="8:15" x14ac:dyDescent="0.35">
      <c r="H5437" s="4"/>
      <c r="I5437" cm="1">
        <f t="array" ref="I5437:K5439">MINVERSE(I5431:K5433)</f>
        <v>-9.5966786858593264E-2</v>
      </c>
      <c r="J5437">
        <v>1.2363692239668139E-2</v>
      </c>
      <c r="K5437">
        <v>8.7190467637886151E-4</v>
      </c>
      <c r="L5437" s="5"/>
      <c r="M5437">
        <f t="shared" ref="M5437" si="5730">(J5432*K5433-J5433*K5432)/I5435</f>
        <v>-9.596678685859325E-2</v>
      </c>
      <c r="N5437">
        <f t="shared" ref="N5437" si="5731">(J5431*K5433-J5433*K5431)/I5435</f>
        <v>-1.2363692239668137E-2</v>
      </c>
      <c r="O5437">
        <f t="shared" ref="O5437" si="5732">(J5431*K5432-J5432*K5431)/I5435</f>
        <v>8.7190467637886151E-4</v>
      </c>
    </row>
    <row r="5438" spans="8:15" x14ac:dyDescent="0.35">
      <c r="H5438" s="4" t="s">
        <v>9</v>
      </c>
      <c r="I5438">
        <v>-5.87232252334349E-2</v>
      </c>
      <c r="J5438">
        <v>-8.3924536285770956E-2</v>
      </c>
      <c r="K5438">
        <v>-3.0102503265137386E-4</v>
      </c>
      <c r="L5438" s="5"/>
      <c r="M5438">
        <f t="shared" ref="M5438" si="5733">(I5432*K5433-K5432*I5433)/I5435</f>
        <v>5.8723225233434879E-2</v>
      </c>
      <c r="N5438">
        <f t="shared" ref="N5438" si="5734">(I5431*K5433-I5433*K5431)/I5435</f>
        <v>-8.3924536285770943E-2</v>
      </c>
      <c r="O5438">
        <f t="shared" ref="O5438" si="5735">(I5431*K5432-I5432*K5431)/I5435</f>
        <v>3.010250326513738E-4</v>
      </c>
    </row>
    <row r="5439" spans="8:15" x14ac:dyDescent="0.35">
      <c r="H5439" s="4"/>
      <c r="I5439">
        <v>1.8811870800205702E-2</v>
      </c>
      <c r="J5439">
        <v>-1.1526585521765763E-2</v>
      </c>
      <c r="K5439">
        <v>-3.7590481385218048E-5</v>
      </c>
      <c r="L5439" s="5"/>
      <c r="M5439">
        <f t="shared" ref="M5439" si="5736">(I5432*J5433-I5433*J5432)/I5435</f>
        <v>1.8811870800205698E-2</v>
      </c>
      <c r="N5439">
        <f t="shared" ref="N5439" si="5737">(I5431*J5433-I5433*J5431)/I5435</f>
        <v>1.1526585521765761E-2</v>
      </c>
      <c r="O5439">
        <f t="shared" ref="O5439" si="5738">(I5431*J5432-I5432*J5431)/I5435</f>
        <v>-3.7590481385218048E-5</v>
      </c>
    </row>
    <row r="5440" spans="8:15" x14ac:dyDescent="0.35">
      <c r="H5440" s="4"/>
      <c r="L5440" s="5"/>
    </row>
    <row r="5441" spans="8:13" x14ac:dyDescent="0.35">
      <c r="H5441" s="4" t="s">
        <v>561</v>
      </c>
      <c r="I5441">
        <f t="shared" ref="I5441" si="5739">LN(ABS(2*I5427*I5428^3))-I5428*(I5429^2)+33.9206</f>
        <v>0</v>
      </c>
      <c r="L5441" s="5"/>
    </row>
    <row r="5442" spans="8:13" x14ac:dyDescent="0.35">
      <c r="H5442" s="4" t="s">
        <v>562</v>
      </c>
      <c r="I5442">
        <f t="shared" ref="I5442" si="5740">(I5427^2+I5428^2)/I5429+4*I5427*I5429-85/6</f>
        <v>0</v>
      </c>
      <c r="L5442" s="5"/>
    </row>
    <row r="5443" spans="8:13" x14ac:dyDescent="0.35">
      <c r="H5443" s="4" t="s">
        <v>563</v>
      </c>
      <c r="I5443">
        <f t="shared" ref="I5443" si="5741">I5427^2*I5428*I5429^3+4*I5427*I5429+3552</f>
        <v>0</v>
      </c>
      <c r="L5443" s="5"/>
    </row>
    <row r="5444" spans="8:13" x14ac:dyDescent="0.35">
      <c r="H5444" s="4"/>
      <c r="L5444" s="5"/>
    </row>
    <row r="5445" spans="8:13" x14ac:dyDescent="0.35">
      <c r="H5445" s="4"/>
      <c r="I5445">
        <f t="shared" ref="I5445:I5447" si="5742">I5427</f>
        <v>-6.0300955159643808</v>
      </c>
      <c r="J5445" t="s">
        <v>16</v>
      </c>
      <c r="K5445" cm="1">
        <f t="array" ref="K5445:K5447">MMULT(I5437:K5439,I5441:I5443)</f>
        <v>0</v>
      </c>
      <c r="L5445" s="5"/>
      <c r="M5445">
        <f t="shared" ref="M5445" si="5743">I5437*I5441+J5437*I5442+K5437*I5443</f>
        <v>0</v>
      </c>
    </row>
    <row r="5446" spans="8:13" x14ac:dyDescent="0.35">
      <c r="H5446" s="4"/>
      <c r="I5446">
        <f t="shared" si="5742"/>
        <v>7.8461575132286265</v>
      </c>
      <c r="J5446" t="s">
        <v>16</v>
      </c>
      <c r="K5446">
        <v>0</v>
      </c>
      <c r="L5446" s="5"/>
      <c r="M5446">
        <f t="shared" ref="M5446" si="5744">I5438*I5441+J5438*I5442+K5438* I5443</f>
        <v>0</v>
      </c>
    </row>
    <row r="5447" spans="8:13" x14ac:dyDescent="0.35">
      <c r="H5447" s="4"/>
      <c r="I5447">
        <f t="shared" si="5742"/>
        <v>-2.3298516839062571</v>
      </c>
      <c r="J5447" t="s">
        <v>16</v>
      </c>
      <c r="K5447">
        <v>0</v>
      </c>
      <c r="L5447" s="5"/>
      <c r="M5447">
        <f t="shared" ref="M5447" si="5745">I5439*I5441+J5439*I5442+K5439*I5443</f>
        <v>0</v>
      </c>
    </row>
    <row r="5448" spans="8:13" x14ac:dyDescent="0.35">
      <c r="H5448" s="4"/>
      <c r="L5448" s="5"/>
    </row>
    <row r="5449" spans="8:13" x14ac:dyDescent="0.35">
      <c r="H5449" s="4" t="s">
        <v>99</v>
      </c>
      <c r="I5449">
        <f t="shared" ref="I5449:I5451" si="5746">I5445-K5445</f>
        <v>-6.0300955159643808</v>
      </c>
      <c r="L5449" s="5"/>
    </row>
    <row r="5450" spans="8:13" x14ac:dyDescent="0.35">
      <c r="H5450" s="4" t="s">
        <v>100</v>
      </c>
      <c r="I5450">
        <f t="shared" si="5746"/>
        <v>7.8461575132286265</v>
      </c>
      <c r="L5450" s="5"/>
    </row>
    <row r="5451" spans="8:13" x14ac:dyDescent="0.35">
      <c r="H5451" s="4" t="s">
        <v>101</v>
      </c>
      <c r="I5451">
        <f t="shared" si="5746"/>
        <v>-2.3298516839062571</v>
      </c>
      <c r="L5451" s="5"/>
    </row>
    <row r="5452" spans="8:13" x14ac:dyDescent="0.35">
      <c r="H5452" s="4"/>
      <c r="L5452" s="5"/>
    </row>
    <row r="5453" spans="8:13" x14ac:dyDescent="0.35">
      <c r="H5453" s="4" t="s">
        <v>22</v>
      </c>
      <c r="I5453">
        <f t="shared" ref="I5453:I5455" si="5747">ABS(I5449-I5427)</f>
        <v>0</v>
      </c>
      <c r="L5453" s="5"/>
    </row>
    <row r="5454" spans="8:13" x14ac:dyDescent="0.35">
      <c r="H5454" s="4" t="s">
        <v>24</v>
      </c>
      <c r="I5454">
        <f t="shared" si="5747"/>
        <v>0</v>
      </c>
      <c r="L5454" s="5"/>
    </row>
    <row r="5455" spans="8:13" x14ac:dyDescent="0.35">
      <c r="H5455" s="7" t="s">
        <v>103</v>
      </c>
      <c r="I5455">
        <f t="shared" si="5747"/>
        <v>0</v>
      </c>
      <c r="J5455" s="8" t="s">
        <v>25</v>
      </c>
      <c r="K5455" s="8"/>
      <c r="L5455" s="9">
        <f t="shared" ref="L5455" si="5748">MAX(I5453:I5455)</f>
        <v>0</v>
      </c>
      <c r="M5455" t="str">
        <f t="shared" ref="M5455" si="5749">IF(L5455&gt;$G$6, "Continúa iterando","Listo. Aquí está la solución")</f>
        <v>Listo. Aquí está la solución</v>
      </c>
    </row>
    <row r="5457" spans="8:15" x14ac:dyDescent="0.35">
      <c r="H5457" s="1"/>
      <c r="I5457" s="2" t="s">
        <v>0</v>
      </c>
      <c r="J5457" s="2">
        <f t="shared" ref="J5457" si="5750">J5426+1</f>
        <v>177</v>
      </c>
      <c r="K5457" s="2"/>
      <c r="L5457" s="3"/>
    </row>
    <row r="5458" spans="8:15" x14ac:dyDescent="0.35">
      <c r="H5458" s="4" t="s">
        <v>1</v>
      </c>
      <c r="I5458">
        <f t="shared" ref="I5458:I5460" si="5751">I5449</f>
        <v>-6.0300955159643808</v>
      </c>
      <c r="L5458" s="5"/>
    </row>
    <row r="5459" spans="8:15" x14ac:dyDescent="0.35">
      <c r="H5459" s="4" t="s">
        <v>93</v>
      </c>
      <c r="I5459">
        <f t="shared" si="5751"/>
        <v>7.8461575132286265</v>
      </c>
      <c r="L5459" s="5"/>
    </row>
    <row r="5460" spans="8:15" x14ac:dyDescent="0.35">
      <c r="H5460" s="4" t="s">
        <v>2</v>
      </c>
      <c r="I5460">
        <f t="shared" si="5751"/>
        <v>-2.3298516839062571</v>
      </c>
      <c r="L5460" s="5"/>
    </row>
    <row r="5461" spans="8:15" x14ac:dyDescent="0.35">
      <c r="H5461" s="4"/>
      <c r="L5461" s="5"/>
    </row>
    <row r="5462" spans="8:15" x14ac:dyDescent="0.35">
      <c r="H5462" s="4"/>
      <c r="I5462">
        <f t="shared" ref="I5462" si="5752">1/I5458</f>
        <v>-0.16583485242523097</v>
      </c>
      <c r="J5462">
        <f t="shared" ref="J5462" si="5753">3/I5459-I5460^2</f>
        <v>-5.0458561065254317</v>
      </c>
      <c r="K5462">
        <f t="shared" ref="K5462" si="5754">-2*I5459*I5460</f>
        <v>36.56076658877889</v>
      </c>
      <c r="L5462" s="5"/>
    </row>
    <row r="5463" spans="8:15" x14ac:dyDescent="0.35">
      <c r="H5463" s="4" t="s">
        <v>26</v>
      </c>
      <c r="I5463">
        <f t="shared" ref="I5463" si="5755">(2*I5458/I5460)+4*I5460</f>
        <v>-4.1430295802738764</v>
      </c>
      <c r="J5463">
        <f t="shared" ref="J5463" si="5756">(2*I5459/I5460)</f>
        <v>-6.7353278901201685</v>
      </c>
      <c r="K5463">
        <f t="shared" ref="K5463" si="5757">-(I5459^2+I5458^2)/I5460^2+4*I5458</f>
        <v>-42.160262624325497</v>
      </c>
      <c r="L5463" s="5"/>
    </row>
    <row r="5464" spans="8:15" x14ac:dyDescent="0.35">
      <c r="H5464" s="4"/>
      <c r="I5464">
        <f t="shared" ref="I5464" si="5758">2*I5458*I5459*I5460^3+4*I5460</f>
        <v>1187.4101983644657</v>
      </c>
      <c r="J5464">
        <f t="shared" ref="J5464" si="5759">I5458^2*I5460^3</f>
        <v>-459.86801905066505</v>
      </c>
      <c r="K5464">
        <f t="shared" ref="K5464" si="5760">3*I5458^2*I5459*I5460^2+4*I5458</f>
        <v>4621.9224596655295</v>
      </c>
      <c r="L5464" s="5"/>
    </row>
    <row r="5465" spans="8:15" x14ac:dyDescent="0.35">
      <c r="H5465" s="4"/>
      <c r="L5465" s="5"/>
    </row>
    <row r="5466" spans="8:15" x14ac:dyDescent="0.35">
      <c r="H5466" s="4" t="s">
        <v>6</v>
      </c>
      <c r="I5466">
        <f t="shared" ref="I5466" si="5761">(I5462*J5463*K5464+I5463*J5464*K5462+J5462*K5463*I5464)-(I5464*J5463*K5462+J5464*K5463*I5462+K5464*I5463*J5462)</f>
        <v>526414.62070310838</v>
      </c>
      <c r="J5466" t="str">
        <f t="shared" ref="J5466" si="5762">IF(I5466&lt;&gt;0,"Continuar", "Agregar otros valores")</f>
        <v>Continuar</v>
      </c>
      <c r="L5466" s="5"/>
    </row>
    <row r="5467" spans="8:15" x14ac:dyDescent="0.35">
      <c r="H5467" s="4"/>
      <c r="L5467" s="5"/>
    </row>
    <row r="5468" spans="8:15" x14ac:dyDescent="0.35">
      <c r="H5468" s="4"/>
      <c r="I5468" cm="1">
        <f t="array" ref="I5468:K5470">MINVERSE(I5462:K5464)</f>
        <v>-9.5966786858593264E-2</v>
      </c>
      <c r="J5468">
        <v>1.2363692239668139E-2</v>
      </c>
      <c r="K5468">
        <v>8.7190467637886151E-4</v>
      </c>
      <c r="L5468" s="5"/>
      <c r="M5468">
        <f t="shared" ref="M5468" si="5763">(J5463*K5464-J5464*K5463)/I5466</f>
        <v>-9.596678685859325E-2</v>
      </c>
      <c r="N5468">
        <f t="shared" ref="N5468" si="5764">(J5462*K5464-J5464*K5462)/I5466</f>
        <v>-1.2363692239668137E-2</v>
      </c>
      <c r="O5468">
        <f t="shared" ref="O5468" si="5765">(J5462*K5463-J5463*K5462)/I5466</f>
        <v>8.7190467637886151E-4</v>
      </c>
    </row>
    <row r="5469" spans="8:15" x14ac:dyDescent="0.35">
      <c r="H5469" s="4" t="s">
        <v>9</v>
      </c>
      <c r="I5469">
        <v>-5.87232252334349E-2</v>
      </c>
      <c r="J5469">
        <v>-8.3924536285770956E-2</v>
      </c>
      <c r="K5469">
        <v>-3.0102503265137386E-4</v>
      </c>
      <c r="L5469" s="5"/>
      <c r="M5469">
        <f t="shared" ref="M5469" si="5766">(I5463*K5464-K5463*I5464)/I5466</f>
        <v>5.8723225233434879E-2</v>
      </c>
      <c r="N5469">
        <f t="shared" ref="N5469" si="5767">(I5462*K5464-I5464*K5462)/I5466</f>
        <v>-8.3924536285770943E-2</v>
      </c>
      <c r="O5469">
        <f t="shared" ref="O5469" si="5768">(I5462*K5463-I5463*K5462)/I5466</f>
        <v>3.010250326513738E-4</v>
      </c>
    </row>
    <row r="5470" spans="8:15" x14ac:dyDescent="0.35">
      <c r="H5470" s="4"/>
      <c r="I5470">
        <v>1.8811870800205702E-2</v>
      </c>
      <c r="J5470">
        <v>-1.1526585521765763E-2</v>
      </c>
      <c r="K5470">
        <v>-3.7590481385218048E-5</v>
      </c>
      <c r="L5470" s="5"/>
      <c r="M5470">
        <f t="shared" ref="M5470" si="5769">(I5463*J5464-I5464*J5463)/I5466</f>
        <v>1.8811870800205698E-2</v>
      </c>
      <c r="N5470">
        <f t="shared" ref="N5470" si="5770">(I5462*J5464-I5464*J5462)/I5466</f>
        <v>1.1526585521765761E-2</v>
      </c>
      <c r="O5470">
        <f t="shared" ref="O5470" si="5771">(I5462*J5463-I5463*J5462)/I5466</f>
        <v>-3.7590481385218048E-5</v>
      </c>
    </row>
    <row r="5471" spans="8:15" x14ac:dyDescent="0.35">
      <c r="H5471" s="4"/>
      <c r="L5471" s="5"/>
    </row>
    <row r="5472" spans="8:15" x14ac:dyDescent="0.35">
      <c r="H5472" s="4" t="s">
        <v>564</v>
      </c>
      <c r="I5472">
        <f t="shared" ref="I5472" si="5772">LN(ABS(2*I5458*I5459^3))-I5459*(I5460^2)+33.9206</f>
        <v>0</v>
      </c>
      <c r="L5472" s="5"/>
    </row>
    <row r="5473" spans="8:13" x14ac:dyDescent="0.35">
      <c r="H5473" s="4" t="s">
        <v>565</v>
      </c>
      <c r="I5473">
        <f t="shared" ref="I5473" si="5773">(I5458^2+I5459^2)/I5460+4*I5458*I5460-85/6</f>
        <v>0</v>
      </c>
      <c r="L5473" s="5"/>
    </row>
    <row r="5474" spans="8:13" x14ac:dyDescent="0.35">
      <c r="H5474" s="4" t="s">
        <v>566</v>
      </c>
      <c r="I5474">
        <f t="shared" ref="I5474" si="5774">I5458^2*I5459*I5460^3+4*I5458*I5460+3552</f>
        <v>0</v>
      </c>
      <c r="L5474" s="5"/>
    </row>
    <row r="5475" spans="8:13" x14ac:dyDescent="0.35">
      <c r="H5475" s="4"/>
      <c r="L5475" s="5"/>
    </row>
    <row r="5476" spans="8:13" x14ac:dyDescent="0.35">
      <c r="H5476" s="4"/>
      <c r="I5476">
        <f t="shared" ref="I5476:I5478" si="5775">I5458</f>
        <v>-6.0300955159643808</v>
      </c>
      <c r="J5476" t="s">
        <v>16</v>
      </c>
      <c r="K5476" cm="1">
        <f t="array" ref="K5476:K5478">MMULT(I5468:K5470,I5472:I5474)</f>
        <v>0</v>
      </c>
      <c r="L5476" s="5"/>
      <c r="M5476">
        <f t="shared" ref="M5476" si="5776">I5468*I5472+J5468*I5473+K5468*I5474</f>
        <v>0</v>
      </c>
    </row>
    <row r="5477" spans="8:13" x14ac:dyDescent="0.35">
      <c r="H5477" s="4"/>
      <c r="I5477">
        <f t="shared" si="5775"/>
        <v>7.8461575132286265</v>
      </c>
      <c r="J5477" t="s">
        <v>16</v>
      </c>
      <c r="K5477">
        <v>0</v>
      </c>
      <c r="L5477" s="5"/>
      <c r="M5477">
        <f t="shared" ref="M5477" si="5777">I5469*I5472+J5469*I5473+K5469* I5474</f>
        <v>0</v>
      </c>
    </row>
    <row r="5478" spans="8:13" x14ac:dyDescent="0.35">
      <c r="H5478" s="4"/>
      <c r="I5478">
        <f t="shared" si="5775"/>
        <v>-2.3298516839062571</v>
      </c>
      <c r="J5478" t="s">
        <v>16</v>
      </c>
      <c r="K5478">
        <v>0</v>
      </c>
      <c r="L5478" s="5"/>
      <c r="M5478">
        <f t="shared" ref="M5478" si="5778">I5470*I5472+J5470*I5473+K5470*I5474</f>
        <v>0</v>
      </c>
    </row>
    <row r="5479" spans="8:13" x14ac:dyDescent="0.35">
      <c r="H5479" s="4"/>
      <c r="L5479" s="5"/>
    </row>
    <row r="5480" spans="8:13" x14ac:dyDescent="0.35">
      <c r="H5480" s="4" t="s">
        <v>99</v>
      </c>
      <c r="I5480">
        <f t="shared" ref="I5480:I5482" si="5779">I5476-K5476</f>
        <v>-6.0300955159643808</v>
      </c>
      <c r="L5480" s="5"/>
    </row>
    <row r="5481" spans="8:13" x14ac:dyDescent="0.35">
      <c r="H5481" s="4" t="s">
        <v>100</v>
      </c>
      <c r="I5481">
        <f t="shared" si="5779"/>
        <v>7.8461575132286265</v>
      </c>
      <c r="L5481" s="5"/>
    </row>
    <row r="5482" spans="8:13" x14ac:dyDescent="0.35">
      <c r="H5482" s="4" t="s">
        <v>101</v>
      </c>
      <c r="I5482">
        <f t="shared" si="5779"/>
        <v>-2.3298516839062571</v>
      </c>
      <c r="L5482" s="5"/>
    </row>
    <row r="5483" spans="8:13" x14ac:dyDescent="0.35">
      <c r="H5483" s="4"/>
      <c r="L5483" s="5"/>
    </row>
    <row r="5484" spans="8:13" x14ac:dyDescent="0.35">
      <c r="H5484" s="4" t="s">
        <v>22</v>
      </c>
      <c r="I5484">
        <f t="shared" ref="I5484:I5486" si="5780">ABS(I5480-I5458)</f>
        <v>0</v>
      </c>
      <c r="L5484" s="5"/>
    </row>
    <row r="5485" spans="8:13" x14ac:dyDescent="0.35">
      <c r="H5485" s="4" t="s">
        <v>24</v>
      </c>
      <c r="I5485">
        <f t="shared" si="5780"/>
        <v>0</v>
      </c>
      <c r="L5485" s="5"/>
    </row>
    <row r="5486" spans="8:13" x14ac:dyDescent="0.35">
      <c r="H5486" s="7" t="s">
        <v>103</v>
      </c>
      <c r="I5486">
        <f t="shared" si="5780"/>
        <v>0</v>
      </c>
      <c r="J5486" s="8" t="s">
        <v>25</v>
      </c>
      <c r="K5486" s="8"/>
      <c r="L5486" s="9">
        <f t="shared" ref="L5486" si="5781">MAX(I5484:I5486)</f>
        <v>0</v>
      </c>
      <c r="M5486" t="str">
        <f t="shared" ref="M5486" si="5782">IF(L5486&gt;$G$6, "Continúa iterando","Listo. Aquí está la solución")</f>
        <v>Listo. Aquí está la solución</v>
      </c>
    </row>
    <row r="5488" spans="8:13" x14ac:dyDescent="0.35">
      <c r="H5488" s="1"/>
      <c r="I5488" s="2" t="s">
        <v>0</v>
      </c>
      <c r="J5488" s="2">
        <f t="shared" ref="J5488" si="5783">J5457+1</f>
        <v>178</v>
      </c>
      <c r="K5488" s="2"/>
      <c r="L5488" s="3"/>
    </row>
    <row r="5489" spans="8:15" x14ac:dyDescent="0.35">
      <c r="H5489" s="4" t="s">
        <v>1</v>
      </c>
      <c r="I5489">
        <f t="shared" ref="I5489:I5491" si="5784">I5480</f>
        <v>-6.0300955159643808</v>
      </c>
      <c r="L5489" s="5"/>
    </row>
    <row r="5490" spans="8:15" x14ac:dyDescent="0.35">
      <c r="H5490" s="4" t="s">
        <v>93</v>
      </c>
      <c r="I5490">
        <f t="shared" si="5784"/>
        <v>7.8461575132286265</v>
      </c>
      <c r="L5490" s="5"/>
    </row>
    <row r="5491" spans="8:15" x14ac:dyDescent="0.35">
      <c r="H5491" s="4" t="s">
        <v>2</v>
      </c>
      <c r="I5491">
        <f t="shared" si="5784"/>
        <v>-2.3298516839062571</v>
      </c>
      <c r="L5491" s="5"/>
    </row>
    <row r="5492" spans="8:15" x14ac:dyDescent="0.35">
      <c r="H5492" s="4"/>
      <c r="L5492" s="5"/>
    </row>
    <row r="5493" spans="8:15" x14ac:dyDescent="0.35">
      <c r="H5493" s="4"/>
      <c r="I5493">
        <f t="shared" ref="I5493" si="5785">1/I5489</f>
        <v>-0.16583485242523097</v>
      </c>
      <c r="J5493">
        <f t="shared" ref="J5493" si="5786">3/I5490-I5491^2</f>
        <v>-5.0458561065254317</v>
      </c>
      <c r="K5493">
        <f t="shared" ref="K5493" si="5787">-2*I5490*I5491</f>
        <v>36.56076658877889</v>
      </c>
      <c r="L5493" s="5"/>
    </row>
    <row r="5494" spans="8:15" x14ac:dyDescent="0.35">
      <c r="H5494" s="4" t="s">
        <v>26</v>
      </c>
      <c r="I5494">
        <f t="shared" ref="I5494" si="5788">(2*I5489/I5491)+4*I5491</f>
        <v>-4.1430295802738764</v>
      </c>
      <c r="J5494">
        <f t="shared" ref="J5494" si="5789">(2*I5490/I5491)</f>
        <v>-6.7353278901201685</v>
      </c>
      <c r="K5494">
        <f t="shared" ref="K5494" si="5790">-(I5490^2+I5489^2)/I5491^2+4*I5489</f>
        <v>-42.160262624325497</v>
      </c>
      <c r="L5494" s="5"/>
    </row>
    <row r="5495" spans="8:15" x14ac:dyDescent="0.35">
      <c r="H5495" s="4"/>
      <c r="I5495">
        <f t="shared" ref="I5495" si="5791">2*I5489*I5490*I5491^3+4*I5491</f>
        <v>1187.4101983644657</v>
      </c>
      <c r="J5495">
        <f t="shared" ref="J5495" si="5792">I5489^2*I5491^3</f>
        <v>-459.86801905066505</v>
      </c>
      <c r="K5495">
        <f t="shared" ref="K5495" si="5793">3*I5489^2*I5490*I5491^2+4*I5489</f>
        <v>4621.9224596655295</v>
      </c>
      <c r="L5495" s="5"/>
    </row>
    <row r="5496" spans="8:15" x14ac:dyDescent="0.35">
      <c r="H5496" s="4"/>
      <c r="L5496" s="5"/>
    </row>
    <row r="5497" spans="8:15" x14ac:dyDescent="0.35">
      <c r="H5497" s="4" t="s">
        <v>6</v>
      </c>
      <c r="I5497">
        <f t="shared" ref="I5497" si="5794">(I5493*J5494*K5495+I5494*J5495*K5493+J5493*K5494*I5495)-(I5495*J5494*K5493+J5495*K5494*I5493+K5495*I5494*J5493)</f>
        <v>526414.62070310838</v>
      </c>
      <c r="J5497" t="str">
        <f t="shared" ref="J5497" si="5795">IF(I5497&lt;&gt;0,"Continuar", "Agregar otros valores")</f>
        <v>Continuar</v>
      </c>
      <c r="L5497" s="5"/>
    </row>
    <row r="5498" spans="8:15" x14ac:dyDescent="0.35">
      <c r="H5498" s="4"/>
      <c r="L5498" s="5"/>
    </row>
    <row r="5499" spans="8:15" x14ac:dyDescent="0.35">
      <c r="H5499" s="4"/>
      <c r="I5499" cm="1">
        <f t="array" ref="I5499:K5501">MINVERSE(I5493:K5495)</f>
        <v>-9.5966786858593264E-2</v>
      </c>
      <c r="J5499">
        <v>1.2363692239668139E-2</v>
      </c>
      <c r="K5499">
        <v>8.7190467637886151E-4</v>
      </c>
      <c r="L5499" s="5"/>
      <c r="M5499">
        <f t="shared" ref="M5499" si="5796">(J5494*K5495-J5495*K5494)/I5497</f>
        <v>-9.596678685859325E-2</v>
      </c>
      <c r="N5499">
        <f t="shared" ref="N5499" si="5797">(J5493*K5495-J5495*K5493)/I5497</f>
        <v>-1.2363692239668137E-2</v>
      </c>
      <c r="O5499">
        <f t="shared" ref="O5499" si="5798">(J5493*K5494-J5494*K5493)/I5497</f>
        <v>8.7190467637886151E-4</v>
      </c>
    </row>
    <row r="5500" spans="8:15" x14ac:dyDescent="0.35">
      <c r="H5500" s="4" t="s">
        <v>9</v>
      </c>
      <c r="I5500">
        <v>-5.87232252334349E-2</v>
      </c>
      <c r="J5500">
        <v>-8.3924536285770956E-2</v>
      </c>
      <c r="K5500">
        <v>-3.0102503265137386E-4</v>
      </c>
      <c r="L5500" s="5"/>
      <c r="M5500">
        <f t="shared" ref="M5500" si="5799">(I5494*K5495-K5494*I5495)/I5497</f>
        <v>5.8723225233434879E-2</v>
      </c>
      <c r="N5500">
        <f t="shared" ref="N5500" si="5800">(I5493*K5495-I5495*K5493)/I5497</f>
        <v>-8.3924536285770943E-2</v>
      </c>
      <c r="O5500">
        <f t="shared" ref="O5500" si="5801">(I5493*K5494-I5494*K5493)/I5497</f>
        <v>3.010250326513738E-4</v>
      </c>
    </row>
    <row r="5501" spans="8:15" x14ac:dyDescent="0.35">
      <c r="H5501" s="4"/>
      <c r="I5501">
        <v>1.8811870800205702E-2</v>
      </c>
      <c r="J5501">
        <v>-1.1526585521765763E-2</v>
      </c>
      <c r="K5501">
        <v>-3.7590481385218048E-5</v>
      </c>
      <c r="L5501" s="5"/>
      <c r="M5501">
        <f t="shared" ref="M5501" si="5802">(I5494*J5495-I5495*J5494)/I5497</f>
        <v>1.8811870800205698E-2</v>
      </c>
      <c r="N5501">
        <f t="shared" ref="N5501" si="5803">(I5493*J5495-I5495*J5493)/I5497</f>
        <v>1.1526585521765761E-2</v>
      </c>
      <c r="O5501">
        <f t="shared" ref="O5501" si="5804">(I5493*J5494-I5494*J5493)/I5497</f>
        <v>-3.7590481385218048E-5</v>
      </c>
    </row>
    <row r="5502" spans="8:15" x14ac:dyDescent="0.35">
      <c r="H5502" s="4"/>
      <c r="L5502" s="5"/>
    </row>
    <row r="5503" spans="8:15" x14ac:dyDescent="0.35">
      <c r="H5503" s="4" t="s">
        <v>567</v>
      </c>
      <c r="I5503">
        <f t="shared" ref="I5503" si="5805">LN(ABS(2*I5489*I5490^3))-I5490*(I5491^2)+33.9206</f>
        <v>0</v>
      </c>
      <c r="L5503" s="5"/>
    </row>
    <row r="5504" spans="8:15" x14ac:dyDescent="0.35">
      <c r="H5504" s="4" t="s">
        <v>568</v>
      </c>
      <c r="I5504">
        <f t="shared" ref="I5504" si="5806">(I5489^2+I5490^2)/I5491+4*I5489*I5491-85/6</f>
        <v>0</v>
      </c>
      <c r="L5504" s="5"/>
    </row>
    <row r="5505" spans="8:13" x14ac:dyDescent="0.35">
      <c r="H5505" s="4" t="s">
        <v>569</v>
      </c>
      <c r="I5505">
        <f t="shared" ref="I5505" si="5807">I5489^2*I5490*I5491^3+4*I5489*I5491+3552</f>
        <v>0</v>
      </c>
      <c r="L5505" s="5"/>
    </row>
    <row r="5506" spans="8:13" x14ac:dyDescent="0.35">
      <c r="H5506" s="4"/>
      <c r="L5506" s="5"/>
    </row>
    <row r="5507" spans="8:13" x14ac:dyDescent="0.35">
      <c r="H5507" s="4"/>
      <c r="I5507">
        <f t="shared" ref="I5507:I5509" si="5808">I5489</f>
        <v>-6.0300955159643808</v>
      </c>
      <c r="J5507" t="s">
        <v>16</v>
      </c>
      <c r="K5507" cm="1">
        <f t="array" ref="K5507:K5509">MMULT(I5499:K5501,I5503:I5505)</f>
        <v>0</v>
      </c>
      <c r="L5507" s="5"/>
      <c r="M5507">
        <f t="shared" ref="M5507" si="5809">I5499*I5503+J5499*I5504+K5499*I5505</f>
        <v>0</v>
      </c>
    </row>
    <row r="5508" spans="8:13" x14ac:dyDescent="0.35">
      <c r="H5508" s="4"/>
      <c r="I5508">
        <f t="shared" si="5808"/>
        <v>7.8461575132286265</v>
      </c>
      <c r="J5508" t="s">
        <v>16</v>
      </c>
      <c r="K5508">
        <v>0</v>
      </c>
      <c r="L5508" s="5"/>
      <c r="M5508">
        <f t="shared" ref="M5508" si="5810">I5500*I5503+J5500*I5504+K5500* I5505</f>
        <v>0</v>
      </c>
    </row>
    <row r="5509" spans="8:13" x14ac:dyDescent="0.35">
      <c r="H5509" s="4"/>
      <c r="I5509">
        <f t="shared" si="5808"/>
        <v>-2.3298516839062571</v>
      </c>
      <c r="J5509" t="s">
        <v>16</v>
      </c>
      <c r="K5509">
        <v>0</v>
      </c>
      <c r="L5509" s="5"/>
      <c r="M5509">
        <f t="shared" ref="M5509" si="5811">I5501*I5503+J5501*I5504+K5501*I5505</f>
        <v>0</v>
      </c>
    </row>
    <row r="5510" spans="8:13" x14ac:dyDescent="0.35">
      <c r="H5510" s="4"/>
      <c r="L5510" s="5"/>
    </row>
    <row r="5511" spans="8:13" x14ac:dyDescent="0.35">
      <c r="H5511" s="4" t="s">
        <v>99</v>
      </c>
      <c r="I5511">
        <f t="shared" ref="I5511:I5513" si="5812">I5507-K5507</f>
        <v>-6.0300955159643808</v>
      </c>
      <c r="L5511" s="5"/>
    </row>
    <row r="5512" spans="8:13" x14ac:dyDescent="0.35">
      <c r="H5512" s="4" t="s">
        <v>100</v>
      </c>
      <c r="I5512">
        <f t="shared" si="5812"/>
        <v>7.8461575132286265</v>
      </c>
      <c r="L5512" s="5"/>
    </row>
    <row r="5513" spans="8:13" x14ac:dyDescent="0.35">
      <c r="H5513" s="4" t="s">
        <v>101</v>
      </c>
      <c r="I5513">
        <f t="shared" si="5812"/>
        <v>-2.3298516839062571</v>
      </c>
      <c r="L5513" s="5"/>
    </row>
    <row r="5514" spans="8:13" x14ac:dyDescent="0.35">
      <c r="H5514" s="4"/>
      <c r="L5514" s="5"/>
    </row>
    <row r="5515" spans="8:13" x14ac:dyDescent="0.35">
      <c r="H5515" s="4" t="s">
        <v>22</v>
      </c>
      <c r="I5515">
        <f t="shared" ref="I5515:I5517" si="5813">ABS(I5511-I5489)</f>
        <v>0</v>
      </c>
      <c r="L5515" s="5"/>
    </row>
    <row r="5516" spans="8:13" x14ac:dyDescent="0.35">
      <c r="H5516" s="4" t="s">
        <v>24</v>
      </c>
      <c r="I5516">
        <f t="shared" si="5813"/>
        <v>0</v>
      </c>
      <c r="L5516" s="5"/>
    </row>
    <row r="5517" spans="8:13" x14ac:dyDescent="0.35">
      <c r="H5517" s="7" t="s">
        <v>103</v>
      </c>
      <c r="I5517">
        <f t="shared" si="5813"/>
        <v>0</v>
      </c>
      <c r="J5517" s="8" t="s">
        <v>25</v>
      </c>
      <c r="K5517" s="8"/>
      <c r="L5517" s="9">
        <f t="shared" ref="L5517" si="5814">MAX(I5515:I5517)</f>
        <v>0</v>
      </c>
      <c r="M5517" t="str">
        <f t="shared" ref="M5517" si="5815">IF(L5517&gt;$G$6, "Continúa iterando","Listo. Aquí está la solución")</f>
        <v>Listo. Aquí está la solución</v>
      </c>
    </row>
    <row r="5519" spans="8:13" x14ac:dyDescent="0.35">
      <c r="H5519" s="1"/>
      <c r="I5519" s="2" t="s">
        <v>0</v>
      </c>
      <c r="J5519" s="2">
        <f t="shared" ref="J5519" si="5816">J5488+1</f>
        <v>179</v>
      </c>
      <c r="K5519" s="2"/>
      <c r="L5519" s="3"/>
    </row>
    <row r="5520" spans="8:13" x14ac:dyDescent="0.35">
      <c r="H5520" s="4" t="s">
        <v>1</v>
      </c>
      <c r="I5520">
        <f t="shared" ref="I5520:I5522" si="5817">I5511</f>
        <v>-6.0300955159643808</v>
      </c>
      <c r="L5520" s="5"/>
    </row>
    <row r="5521" spans="8:15" x14ac:dyDescent="0.35">
      <c r="H5521" s="4" t="s">
        <v>93</v>
      </c>
      <c r="I5521">
        <f t="shared" si="5817"/>
        <v>7.8461575132286265</v>
      </c>
      <c r="L5521" s="5"/>
    </row>
    <row r="5522" spans="8:15" x14ac:dyDescent="0.35">
      <c r="H5522" s="4" t="s">
        <v>2</v>
      </c>
      <c r="I5522">
        <f t="shared" si="5817"/>
        <v>-2.3298516839062571</v>
      </c>
      <c r="L5522" s="5"/>
    </row>
    <row r="5523" spans="8:15" x14ac:dyDescent="0.35">
      <c r="H5523" s="4"/>
      <c r="L5523" s="5"/>
    </row>
    <row r="5524" spans="8:15" x14ac:dyDescent="0.35">
      <c r="H5524" s="4"/>
      <c r="I5524">
        <f t="shared" ref="I5524" si="5818">1/I5520</f>
        <v>-0.16583485242523097</v>
      </c>
      <c r="J5524">
        <f t="shared" ref="J5524" si="5819">3/I5521-I5522^2</f>
        <v>-5.0458561065254317</v>
      </c>
      <c r="K5524">
        <f t="shared" ref="K5524" si="5820">-2*I5521*I5522</f>
        <v>36.56076658877889</v>
      </c>
      <c r="L5524" s="5"/>
    </row>
    <row r="5525" spans="8:15" x14ac:dyDescent="0.35">
      <c r="H5525" s="4" t="s">
        <v>26</v>
      </c>
      <c r="I5525">
        <f t="shared" ref="I5525" si="5821">(2*I5520/I5522)+4*I5522</f>
        <v>-4.1430295802738764</v>
      </c>
      <c r="J5525">
        <f t="shared" ref="J5525" si="5822">(2*I5521/I5522)</f>
        <v>-6.7353278901201685</v>
      </c>
      <c r="K5525">
        <f t="shared" ref="K5525" si="5823">-(I5521^2+I5520^2)/I5522^2+4*I5520</f>
        <v>-42.160262624325497</v>
      </c>
      <c r="L5525" s="5"/>
    </row>
    <row r="5526" spans="8:15" x14ac:dyDescent="0.35">
      <c r="H5526" s="4"/>
      <c r="I5526">
        <f t="shared" ref="I5526" si="5824">2*I5520*I5521*I5522^3+4*I5522</f>
        <v>1187.4101983644657</v>
      </c>
      <c r="J5526">
        <f t="shared" ref="J5526" si="5825">I5520^2*I5522^3</f>
        <v>-459.86801905066505</v>
      </c>
      <c r="K5526">
        <f t="shared" ref="K5526" si="5826">3*I5520^2*I5521*I5522^2+4*I5520</f>
        <v>4621.9224596655295</v>
      </c>
      <c r="L5526" s="5"/>
    </row>
    <row r="5527" spans="8:15" x14ac:dyDescent="0.35">
      <c r="H5527" s="4"/>
      <c r="L5527" s="5"/>
    </row>
    <row r="5528" spans="8:15" x14ac:dyDescent="0.35">
      <c r="H5528" s="4" t="s">
        <v>6</v>
      </c>
      <c r="I5528">
        <f t="shared" ref="I5528" si="5827">(I5524*J5525*K5526+I5525*J5526*K5524+J5524*K5525*I5526)-(I5526*J5525*K5524+J5526*K5525*I5524+K5526*I5525*J5524)</f>
        <v>526414.62070310838</v>
      </c>
      <c r="J5528" t="str">
        <f t="shared" ref="J5528" si="5828">IF(I5528&lt;&gt;0,"Continuar", "Agregar otros valores")</f>
        <v>Continuar</v>
      </c>
      <c r="L5528" s="5"/>
    </row>
    <row r="5529" spans="8:15" x14ac:dyDescent="0.35">
      <c r="H5529" s="4"/>
      <c r="L5529" s="5"/>
    </row>
    <row r="5530" spans="8:15" x14ac:dyDescent="0.35">
      <c r="H5530" s="4"/>
      <c r="I5530" cm="1">
        <f t="array" ref="I5530:K5532">MINVERSE(I5524:K5526)</f>
        <v>-9.5966786858593264E-2</v>
      </c>
      <c r="J5530">
        <v>1.2363692239668139E-2</v>
      </c>
      <c r="K5530">
        <v>8.7190467637886151E-4</v>
      </c>
      <c r="L5530" s="5"/>
      <c r="M5530">
        <f t="shared" ref="M5530" si="5829">(J5525*K5526-J5526*K5525)/I5528</f>
        <v>-9.596678685859325E-2</v>
      </c>
      <c r="N5530">
        <f t="shared" ref="N5530" si="5830">(J5524*K5526-J5526*K5524)/I5528</f>
        <v>-1.2363692239668137E-2</v>
      </c>
      <c r="O5530">
        <f t="shared" ref="O5530" si="5831">(J5524*K5525-J5525*K5524)/I5528</f>
        <v>8.7190467637886151E-4</v>
      </c>
    </row>
    <row r="5531" spans="8:15" x14ac:dyDescent="0.35">
      <c r="H5531" s="4" t="s">
        <v>9</v>
      </c>
      <c r="I5531">
        <v>-5.87232252334349E-2</v>
      </c>
      <c r="J5531">
        <v>-8.3924536285770956E-2</v>
      </c>
      <c r="K5531">
        <v>-3.0102503265137386E-4</v>
      </c>
      <c r="L5531" s="5"/>
      <c r="M5531">
        <f t="shared" ref="M5531" si="5832">(I5525*K5526-K5525*I5526)/I5528</f>
        <v>5.8723225233434879E-2</v>
      </c>
      <c r="N5531">
        <f t="shared" ref="N5531" si="5833">(I5524*K5526-I5526*K5524)/I5528</f>
        <v>-8.3924536285770943E-2</v>
      </c>
      <c r="O5531">
        <f t="shared" ref="O5531" si="5834">(I5524*K5525-I5525*K5524)/I5528</f>
        <v>3.010250326513738E-4</v>
      </c>
    </row>
    <row r="5532" spans="8:15" x14ac:dyDescent="0.35">
      <c r="H5532" s="4"/>
      <c r="I5532">
        <v>1.8811870800205702E-2</v>
      </c>
      <c r="J5532">
        <v>-1.1526585521765763E-2</v>
      </c>
      <c r="K5532">
        <v>-3.7590481385218048E-5</v>
      </c>
      <c r="L5532" s="5"/>
      <c r="M5532">
        <f t="shared" ref="M5532" si="5835">(I5525*J5526-I5526*J5525)/I5528</f>
        <v>1.8811870800205698E-2</v>
      </c>
      <c r="N5532">
        <f t="shared" ref="N5532" si="5836">(I5524*J5526-I5526*J5524)/I5528</f>
        <v>1.1526585521765761E-2</v>
      </c>
      <c r="O5532">
        <f t="shared" ref="O5532" si="5837">(I5524*J5525-I5525*J5524)/I5528</f>
        <v>-3.7590481385218048E-5</v>
      </c>
    </row>
    <row r="5533" spans="8:15" x14ac:dyDescent="0.35">
      <c r="H5533" s="4"/>
      <c r="L5533" s="5"/>
    </row>
    <row r="5534" spans="8:15" x14ac:dyDescent="0.35">
      <c r="H5534" s="4" t="s">
        <v>570</v>
      </c>
      <c r="I5534">
        <f t="shared" ref="I5534" si="5838">LN(ABS(2*I5520*I5521^3))-I5521*(I5522^2)+33.9206</f>
        <v>0</v>
      </c>
      <c r="L5534" s="5"/>
    </row>
    <row r="5535" spans="8:15" x14ac:dyDescent="0.35">
      <c r="H5535" s="4" t="s">
        <v>571</v>
      </c>
      <c r="I5535">
        <f t="shared" ref="I5535" si="5839">(I5520^2+I5521^2)/I5522+4*I5520*I5522-85/6</f>
        <v>0</v>
      </c>
      <c r="L5535" s="5"/>
    </row>
    <row r="5536" spans="8:15" x14ac:dyDescent="0.35">
      <c r="H5536" s="4" t="s">
        <v>572</v>
      </c>
      <c r="I5536">
        <f t="shared" ref="I5536" si="5840">I5520^2*I5521*I5522^3+4*I5520*I5522+3552</f>
        <v>0</v>
      </c>
      <c r="L5536" s="5"/>
    </row>
    <row r="5537" spans="8:13" x14ac:dyDescent="0.35">
      <c r="H5537" s="4"/>
      <c r="L5537" s="5"/>
    </row>
    <row r="5538" spans="8:13" x14ac:dyDescent="0.35">
      <c r="H5538" s="4"/>
      <c r="I5538">
        <f t="shared" ref="I5538:I5540" si="5841">I5520</f>
        <v>-6.0300955159643808</v>
      </c>
      <c r="J5538" t="s">
        <v>16</v>
      </c>
      <c r="K5538" cm="1">
        <f t="array" ref="K5538:K5540">MMULT(I5530:K5532,I5534:I5536)</f>
        <v>0</v>
      </c>
      <c r="L5538" s="5"/>
      <c r="M5538">
        <f t="shared" ref="M5538" si="5842">I5530*I5534+J5530*I5535+K5530*I5536</f>
        <v>0</v>
      </c>
    </row>
    <row r="5539" spans="8:13" x14ac:dyDescent="0.35">
      <c r="H5539" s="4"/>
      <c r="I5539">
        <f t="shared" si="5841"/>
        <v>7.8461575132286265</v>
      </c>
      <c r="J5539" t="s">
        <v>16</v>
      </c>
      <c r="K5539">
        <v>0</v>
      </c>
      <c r="L5539" s="5"/>
      <c r="M5539">
        <f t="shared" ref="M5539" si="5843">I5531*I5534+J5531*I5535+K5531* I5536</f>
        <v>0</v>
      </c>
    </row>
    <row r="5540" spans="8:13" x14ac:dyDescent="0.35">
      <c r="H5540" s="4"/>
      <c r="I5540">
        <f t="shared" si="5841"/>
        <v>-2.3298516839062571</v>
      </c>
      <c r="J5540" t="s">
        <v>16</v>
      </c>
      <c r="K5540">
        <v>0</v>
      </c>
      <c r="L5540" s="5"/>
      <c r="M5540">
        <f t="shared" ref="M5540" si="5844">I5532*I5534+J5532*I5535+K5532*I5536</f>
        <v>0</v>
      </c>
    </row>
    <row r="5541" spans="8:13" x14ac:dyDescent="0.35">
      <c r="H5541" s="4"/>
      <c r="L5541" s="5"/>
    </row>
    <row r="5542" spans="8:13" x14ac:dyDescent="0.35">
      <c r="H5542" s="4" t="s">
        <v>99</v>
      </c>
      <c r="I5542">
        <f t="shared" ref="I5542:I5544" si="5845">I5538-K5538</f>
        <v>-6.0300955159643808</v>
      </c>
      <c r="L5542" s="5"/>
    </row>
    <row r="5543" spans="8:13" x14ac:dyDescent="0.35">
      <c r="H5543" s="4" t="s">
        <v>100</v>
      </c>
      <c r="I5543">
        <f t="shared" si="5845"/>
        <v>7.8461575132286265</v>
      </c>
      <c r="L5543" s="5"/>
    </row>
    <row r="5544" spans="8:13" x14ac:dyDescent="0.35">
      <c r="H5544" s="4" t="s">
        <v>101</v>
      </c>
      <c r="I5544">
        <f t="shared" si="5845"/>
        <v>-2.3298516839062571</v>
      </c>
      <c r="L5544" s="5"/>
    </row>
    <row r="5545" spans="8:13" x14ac:dyDescent="0.35">
      <c r="H5545" s="4"/>
      <c r="L5545" s="5"/>
    </row>
    <row r="5546" spans="8:13" x14ac:dyDescent="0.35">
      <c r="H5546" s="4" t="s">
        <v>22</v>
      </c>
      <c r="I5546">
        <f t="shared" ref="I5546:I5548" si="5846">ABS(I5542-I5520)</f>
        <v>0</v>
      </c>
      <c r="L5546" s="5"/>
    </row>
    <row r="5547" spans="8:13" x14ac:dyDescent="0.35">
      <c r="H5547" s="4" t="s">
        <v>24</v>
      </c>
      <c r="I5547">
        <f t="shared" si="5846"/>
        <v>0</v>
      </c>
      <c r="L5547" s="5"/>
    </row>
    <row r="5548" spans="8:13" x14ac:dyDescent="0.35">
      <c r="H5548" s="7" t="s">
        <v>103</v>
      </c>
      <c r="I5548">
        <f t="shared" si="5846"/>
        <v>0</v>
      </c>
      <c r="J5548" s="8" t="s">
        <v>25</v>
      </c>
      <c r="K5548" s="8"/>
      <c r="L5548" s="9">
        <f t="shared" ref="L5548" si="5847">MAX(I5546:I5548)</f>
        <v>0</v>
      </c>
      <c r="M5548" t="str">
        <f t="shared" ref="M5548" si="5848">IF(L5548&gt;$G$6, "Continúa iterando","Listo. Aquí está la solución")</f>
        <v>Listo. Aquí está la solución</v>
      </c>
    </row>
    <row r="5550" spans="8:13" x14ac:dyDescent="0.35">
      <c r="H5550" s="1"/>
      <c r="I5550" s="2" t="s">
        <v>0</v>
      </c>
      <c r="J5550" s="2">
        <f t="shared" ref="J5550" si="5849">J5519+1</f>
        <v>180</v>
      </c>
      <c r="K5550" s="2"/>
      <c r="L5550" s="3"/>
    </row>
    <row r="5551" spans="8:13" x14ac:dyDescent="0.35">
      <c r="H5551" s="4" t="s">
        <v>1</v>
      </c>
      <c r="I5551">
        <f t="shared" ref="I5551:I5553" si="5850">I5542</f>
        <v>-6.0300955159643808</v>
      </c>
      <c r="L5551" s="5"/>
    </row>
    <row r="5552" spans="8:13" x14ac:dyDescent="0.35">
      <c r="H5552" s="4" t="s">
        <v>93</v>
      </c>
      <c r="I5552">
        <f t="shared" si="5850"/>
        <v>7.8461575132286265</v>
      </c>
      <c r="L5552" s="5"/>
    </row>
    <row r="5553" spans="8:15" x14ac:dyDescent="0.35">
      <c r="H5553" s="4" t="s">
        <v>2</v>
      </c>
      <c r="I5553">
        <f t="shared" si="5850"/>
        <v>-2.3298516839062571</v>
      </c>
      <c r="L5553" s="5"/>
    </row>
    <row r="5554" spans="8:15" x14ac:dyDescent="0.35">
      <c r="H5554" s="4"/>
      <c r="L5554" s="5"/>
    </row>
    <row r="5555" spans="8:15" x14ac:dyDescent="0.35">
      <c r="H5555" s="4"/>
      <c r="I5555">
        <f t="shared" ref="I5555" si="5851">1/I5551</f>
        <v>-0.16583485242523097</v>
      </c>
      <c r="J5555">
        <f t="shared" ref="J5555" si="5852">3/I5552-I5553^2</f>
        <v>-5.0458561065254317</v>
      </c>
      <c r="K5555">
        <f t="shared" ref="K5555" si="5853">-2*I5552*I5553</f>
        <v>36.56076658877889</v>
      </c>
      <c r="L5555" s="5"/>
    </row>
    <row r="5556" spans="8:15" x14ac:dyDescent="0.35">
      <c r="H5556" s="4" t="s">
        <v>26</v>
      </c>
      <c r="I5556">
        <f t="shared" ref="I5556" si="5854">(2*I5551/I5553)+4*I5553</f>
        <v>-4.1430295802738764</v>
      </c>
      <c r="J5556">
        <f t="shared" ref="J5556" si="5855">(2*I5552/I5553)</f>
        <v>-6.7353278901201685</v>
      </c>
      <c r="K5556">
        <f t="shared" ref="K5556" si="5856">-(I5552^2+I5551^2)/I5553^2+4*I5551</f>
        <v>-42.160262624325497</v>
      </c>
      <c r="L5556" s="5"/>
    </row>
    <row r="5557" spans="8:15" x14ac:dyDescent="0.35">
      <c r="H5557" s="4"/>
      <c r="I5557">
        <f t="shared" ref="I5557" si="5857">2*I5551*I5552*I5553^3+4*I5553</f>
        <v>1187.4101983644657</v>
      </c>
      <c r="J5557">
        <f t="shared" ref="J5557" si="5858">I5551^2*I5553^3</f>
        <v>-459.86801905066505</v>
      </c>
      <c r="K5557">
        <f t="shared" ref="K5557" si="5859">3*I5551^2*I5552*I5553^2+4*I5551</f>
        <v>4621.9224596655295</v>
      </c>
      <c r="L5557" s="5"/>
    </row>
    <row r="5558" spans="8:15" x14ac:dyDescent="0.35">
      <c r="H5558" s="4"/>
      <c r="L5558" s="5"/>
    </row>
    <row r="5559" spans="8:15" x14ac:dyDescent="0.35">
      <c r="H5559" s="4" t="s">
        <v>6</v>
      </c>
      <c r="I5559">
        <f t="shared" ref="I5559" si="5860">(I5555*J5556*K5557+I5556*J5557*K5555+J5555*K5556*I5557)-(I5557*J5556*K5555+J5557*K5556*I5555+K5557*I5556*J5555)</f>
        <v>526414.62070310838</v>
      </c>
      <c r="J5559" t="str">
        <f t="shared" ref="J5559" si="5861">IF(I5559&lt;&gt;0,"Continuar", "Agregar otros valores")</f>
        <v>Continuar</v>
      </c>
      <c r="L5559" s="5"/>
    </row>
    <row r="5560" spans="8:15" x14ac:dyDescent="0.35">
      <c r="H5560" s="4"/>
      <c r="L5560" s="5"/>
    </row>
    <row r="5561" spans="8:15" x14ac:dyDescent="0.35">
      <c r="H5561" s="4"/>
      <c r="I5561" cm="1">
        <f t="array" ref="I5561:K5563">MINVERSE(I5555:K5557)</f>
        <v>-9.5966786858593264E-2</v>
      </c>
      <c r="J5561">
        <v>1.2363692239668139E-2</v>
      </c>
      <c r="K5561">
        <v>8.7190467637886151E-4</v>
      </c>
      <c r="L5561" s="5"/>
      <c r="M5561">
        <f t="shared" ref="M5561" si="5862">(J5556*K5557-J5557*K5556)/I5559</f>
        <v>-9.596678685859325E-2</v>
      </c>
      <c r="N5561">
        <f t="shared" ref="N5561" si="5863">(J5555*K5557-J5557*K5555)/I5559</f>
        <v>-1.2363692239668137E-2</v>
      </c>
      <c r="O5561">
        <f t="shared" ref="O5561" si="5864">(J5555*K5556-J5556*K5555)/I5559</f>
        <v>8.7190467637886151E-4</v>
      </c>
    </row>
    <row r="5562" spans="8:15" x14ac:dyDescent="0.35">
      <c r="H5562" s="4" t="s">
        <v>9</v>
      </c>
      <c r="I5562">
        <v>-5.87232252334349E-2</v>
      </c>
      <c r="J5562">
        <v>-8.3924536285770956E-2</v>
      </c>
      <c r="K5562">
        <v>-3.0102503265137386E-4</v>
      </c>
      <c r="L5562" s="5"/>
      <c r="M5562">
        <f t="shared" ref="M5562" si="5865">(I5556*K5557-K5556*I5557)/I5559</f>
        <v>5.8723225233434879E-2</v>
      </c>
      <c r="N5562">
        <f t="shared" ref="N5562" si="5866">(I5555*K5557-I5557*K5555)/I5559</f>
        <v>-8.3924536285770943E-2</v>
      </c>
      <c r="O5562">
        <f t="shared" ref="O5562" si="5867">(I5555*K5556-I5556*K5555)/I5559</f>
        <v>3.010250326513738E-4</v>
      </c>
    </row>
    <row r="5563" spans="8:15" x14ac:dyDescent="0.35">
      <c r="H5563" s="4"/>
      <c r="I5563">
        <v>1.8811870800205702E-2</v>
      </c>
      <c r="J5563">
        <v>-1.1526585521765763E-2</v>
      </c>
      <c r="K5563">
        <v>-3.7590481385218048E-5</v>
      </c>
      <c r="L5563" s="5"/>
      <c r="M5563">
        <f t="shared" ref="M5563" si="5868">(I5556*J5557-I5557*J5556)/I5559</f>
        <v>1.8811870800205698E-2</v>
      </c>
      <c r="N5563">
        <f t="shared" ref="N5563" si="5869">(I5555*J5557-I5557*J5555)/I5559</f>
        <v>1.1526585521765761E-2</v>
      </c>
      <c r="O5563">
        <f t="shared" ref="O5563" si="5870">(I5555*J5556-I5556*J5555)/I5559</f>
        <v>-3.7590481385218048E-5</v>
      </c>
    </row>
    <row r="5564" spans="8:15" x14ac:dyDescent="0.35">
      <c r="H5564" s="4"/>
      <c r="L5564" s="5"/>
    </row>
    <row r="5565" spans="8:15" x14ac:dyDescent="0.35">
      <c r="H5565" s="4" t="s">
        <v>573</v>
      </c>
      <c r="I5565">
        <f t="shared" ref="I5565" si="5871">LN(ABS(2*I5551*I5552^3))-I5552*(I5553^2)+33.9206</f>
        <v>0</v>
      </c>
      <c r="L5565" s="5"/>
    </row>
    <row r="5566" spans="8:15" x14ac:dyDescent="0.35">
      <c r="H5566" s="4" t="s">
        <v>574</v>
      </c>
      <c r="I5566">
        <f t="shared" ref="I5566" si="5872">(I5551^2+I5552^2)/I5553+4*I5551*I5553-85/6</f>
        <v>0</v>
      </c>
      <c r="L5566" s="5"/>
    </row>
    <row r="5567" spans="8:15" x14ac:dyDescent="0.35">
      <c r="H5567" s="4" t="s">
        <v>575</v>
      </c>
      <c r="I5567">
        <f t="shared" ref="I5567" si="5873">I5551^2*I5552*I5553^3+4*I5551*I5553+3552</f>
        <v>0</v>
      </c>
      <c r="L5567" s="5"/>
    </row>
    <row r="5568" spans="8:15" x14ac:dyDescent="0.35">
      <c r="H5568" s="4"/>
      <c r="L5568" s="5"/>
    </row>
    <row r="5569" spans="8:13" x14ac:dyDescent="0.35">
      <c r="H5569" s="4"/>
      <c r="I5569">
        <f t="shared" ref="I5569:I5571" si="5874">I5551</f>
        <v>-6.0300955159643808</v>
      </c>
      <c r="J5569" t="s">
        <v>16</v>
      </c>
      <c r="K5569" cm="1">
        <f t="array" ref="K5569:K5571">MMULT(I5561:K5563,I5565:I5567)</f>
        <v>0</v>
      </c>
      <c r="L5569" s="5"/>
      <c r="M5569">
        <f t="shared" ref="M5569" si="5875">I5561*I5565+J5561*I5566+K5561*I5567</f>
        <v>0</v>
      </c>
    </row>
    <row r="5570" spans="8:13" x14ac:dyDescent="0.35">
      <c r="H5570" s="4"/>
      <c r="I5570">
        <f t="shared" si="5874"/>
        <v>7.8461575132286265</v>
      </c>
      <c r="J5570" t="s">
        <v>16</v>
      </c>
      <c r="K5570">
        <v>0</v>
      </c>
      <c r="L5570" s="5"/>
      <c r="M5570">
        <f t="shared" ref="M5570" si="5876">I5562*I5565+J5562*I5566+K5562* I5567</f>
        <v>0</v>
      </c>
    </row>
    <row r="5571" spans="8:13" x14ac:dyDescent="0.35">
      <c r="H5571" s="4"/>
      <c r="I5571">
        <f t="shared" si="5874"/>
        <v>-2.3298516839062571</v>
      </c>
      <c r="J5571" t="s">
        <v>16</v>
      </c>
      <c r="K5571">
        <v>0</v>
      </c>
      <c r="L5571" s="5"/>
      <c r="M5571">
        <f t="shared" ref="M5571" si="5877">I5563*I5565+J5563*I5566+K5563*I5567</f>
        <v>0</v>
      </c>
    </row>
    <row r="5572" spans="8:13" x14ac:dyDescent="0.35">
      <c r="H5572" s="4"/>
      <c r="L5572" s="5"/>
    </row>
    <row r="5573" spans="8:13" x14ac:dyDescent="0.35">
      <c r="H5573" s="4" t="s">
        <v>99</v>
      </c>
      <c r="I5573">
        <f t="shared" ref="I5573:I5575" si="5878">I5569-K5569</f>
        <v>-6.0300955159643808</v>
      </c>
      <c r="L5573" s="5"/>
    </row>
    <row r="5574" spans="8:13" x14ac:dyDescent="0.35">
      <c r="H5574" s="4" t="s">
        <v>100</v>
      </c>
      <c r="I5574">
        <f t="shared" si="5878"/>
        <v>7.8461575132286265</v>
      </c>
      <c r="L5574" s="5"/>
    </row>
    <row r="5575" spans="8:13" x14ac:dyDescent="0.35">
      <c r="H5575" s="4" t="s">
        <v>101</v>
      </c>
      <c r="I5575">
        <f t="shared" si="5878"/>
        <v>-2.3298516839062571</v>
      </c>
      <c r="L5575" s="5"/>
    </row>
    <row r="5576" spans="8:13" x14ac:dyDescent="0.35">
      <c r="H5576" s="4"/>
      <c r="L5576" s="5"/>
    </row>
    <row r="5577" spans="8:13" x14ac:dyDescent="0.35">
      <c r="H5577" s="4" t="s">
        <v>22</v>
      </c>
      <c r="I5577">
        <f t="shared" ref="I5577:I5579" si="5879">ABS(I5573-I5551)</f>
        <v>0</v>
      </c>
      <c r="L5577" s="5"/>
    </row>
    <row r="5578" spans="8:13" x14ac:dyDescent="0.35">
      <c r="H5578" s="4" t="s">
        <v>24</v>
      </c>
      <c r="I5578">
        <f t="shared" si="5879"/>
        <v>0</v>
      </c>
      <c r="L5578" s="5"/>
    </row>
    <row r="5579" spans="8:13" x14ac:dyDescent="0.35">
      <c r="H5579" s="7" t="s">
        <v>103</v>
      </c>
      <c r="I5579">
        <f t="shared" si="5879"/>
        <v>0</v>
      </c>
      <c r="J5579" s="8" t="s">
        <v>25</v>
      </c>
      <c r="K5579" s="8"/>
      <c r="L5579" s="9">
        <f t="shared" ref="L5579" si="5880">MAX(I5577:I5579)</f>
        <v>0</v>
      </c>
      <c r="M5579" t="str">
        <f t="shared" ref="M5579" si="5881">IF(L5579&gt;$G$6, "Continúa iterando","Listo. Aquí está la solución")</f>
        <v>Listo. Aquí está la solución</v>
      </c>
    </row>
    <row r="5581" spans="8:13" x14ac:dyDescent="0.35">
      <c r="H5581" s="1"/>
      <c r="I5581" s="2" t="s">
        <v>0</v>
      </c>
      <c r="J5581" s="2">
        <f t="shared" ref="J5581" si="5882">J5550+1</f>
        <v>181</v>
      </c>
      <c r="K5581" s="2"/>
      <c r="L5581" s="3"/>
    </row>
    <row r="5582" spans="8:13" x14ac:dyDescent="0.35">
      <c r="H5582" s="4" t="s">
        <v>1</v>
      </c>
      <c r="I5582">
        <f t="shared" ref="I5582:I5584" si="5883">I5573</f>
        <v>-6.0300955159643808</v>
      </c>
      <c r="L5582" s="5"/>
    </row>
    <row r="5583" spans="8:13" x14ac:dyDescent="0.35">
      <c r="H5583" s="4" t="s">
        <v>93</v>
      </c>
      <c r="I5583">
        <f t="shared" si="5883"/>
        <v>7.8461575132286265</v>
      </c>
      <c r="L5583" s="5"/>
    </row>
    <row r="5584" spans="8:13" x14ac:dyDescent="0.35">
      <c r="H5584" s="4" t="s">
        <v>2</v>
      </c>
      <c r="I5584">
        <f t="shared" si="5883"/>
        <v>-2.3298516839062571</v>
      </c>
      <c r="L5584" s="5"/>
    </row>
    <row r="5585" spans="8:15" x14ac:dyDescent="0.35">
      <c r="H5585" s="4"/>
      <c r="L5585" s="5"/>
    </row>
    <row r="5586" spans="8:15" x14ac:dyDescent="0.35">
      <c r="H5586" s="4"/>
      <c r="I5586">
        <f t="shared" ref="I5586" si="5884">1/I5582</f>
        <v>-0.16583485242523097</v>
      </c>
      <c r="J5586">
        <f t="shared" ref="J5586" si="5885">3/I5583-I5584^2</f>
        <v>-5.0458561065254317</v>
      </c>
      <c r="K5586">
        <f t="shared" ref="K5586" si="5886">-2*I5583*I5584</f>
        <v>36.56076658877889</v>
      </c>
      <c r="L5586" s="5"/>
    </row>
    <row r="5587" spans="8:15" x14ac:dyDescent="0.35">
      <c r="H5587" s="4" t="s">
        <v>26</v>
      </c>
      <c r="I5587">
        <f t="shared" ref="I5587" si="5887">(2*I5582/I5584)+4*I5584</f>
        <v>-4.1430295802738764</v>
      </c>
      <c r="J5587">
        <f t="shared" ref="J5587" si="5888">(2*I5583/I5584)</f>
        <v>-6.7353278901201685</v>
      </c>
      <c r="K5587">
        <f t="shared" ref="K5587" si="5889">-(I5583^2+I5582^2)/I5584^2+4*I5582</f>
        <v>-42.160262624325497</v>
      </c>
      <c r="L5587" s="5"/>
    </row>
    <row r="5588" spans="8:15" x14ac:dyDescent="0.35">
      <c r="H5588" s="4"/>
      <c r="I5588">
        <f t="shared" ref="I5588" si="5890">2*I5582*I5583*I5584^3+4*I5584</f>
        <v>1187.4101983644657</v>
      </c>
      <c r="J5588">
        <f t="shared" ref="J5588" si="5891">I5582^2*I5584^3</f>
        <v>-459.86801905066505</v>
      </c>
      <c r="K5588">
        <f t="shared" ref="K5588" si="5892">3*I5582^2*I5583*I5584^2+4*I5582</f>
        <v>4621.9224596655295</v>
      </c>
      <c r="L5588" s="5"/>
    </row>
    <row r="5589" spans="8:15" x14ac:dyDescent="0.35">
      <c r="H5589" s="4"/>
      <c r="L5589" s="5"/>
    </row>
    <row r="5590" spans="8:15" x14ac:dyDescent="0.35">
      <c r="H5590" s="4" t="s">
        <v>6</v>
      </c>
      <c r="I5590">
        <f t="shared" ref="I5590" si="5893">(I5586*J5587*K5588+I5587*J5588*K5586+J5586*K5587*I5588)-(I5588*J5587*K5586+J5588*K5587*I5586+K5588*I5587*J5586)</f>
        <v>526414.62070310838</v>
      </c>
      <c r="J5590" t="str">
        <f t="shared" ref="J5590" si="5894">IF(I5590&lt;&gt;0,"Continuar", "Agregar otros valores")</f>
        <v>Continuar</v>
      </c>
      <c r="L5590" s="5"/>
    </row>
    <row r="5591" spans="8:15" x14ac:dyDescent="0.35">
      <c r="H5591" s="4"/>
      <c r="L5591" s="5"/>
    </row>
    <row r="5592" spans="8:15" x14ac:dyDescent="0.35">
      <c r="H5592" s="4"/>
      <c r="I5592" cm="1">
        <f t="array" ref="I5592:K5594">MINVERSE(I5586:K5588)</f>
        <v>-9.5966786858593264E-2</v>
      </c>
      <c r="J5592">
        <v>1.2363692239668139E-2</v>
      </c>
      <c r="K5592">
        <v>8.7190467637886151E-4</v>
      </c>
      <c r="L5592" s="5"/>
      <c r="M5592">
        <f t="shared" ref="M5592" si="5895">(J5587*K5588-J5588*K5587)/I5590</f>
        <v>-9.596678685859325E-2</v>
      </c>
      <c r="N5592">
        <f t="shared" ref="N5592" si="5896">(J5586*K5588-J5588*K5586)/I5590</f>
        <v>-1.2363692239668137E-2</v>
      </c>
      <c r="O5592">
        <f t="shared" ref="O5592" si="5897">(J5586*K5587-J5587*K5586)/I5590</f>
        <v>8.7190467637886151E-4</v>
      </c>
    </row>
    <row r="5593" spans="8:15" x14ac:dyDescent="0.35">
      <c r="H5593" s="4" t="s">
        <v>9</v>
      </c>
      <c r="I5593">
        <v>-5.87232252334349E-2</v>
      </c>
      <c r="J5593">
        <v>-8.3924536285770956E-2</v>
      </c>
      <c r="K5593">
        <v>-3.0102503265137386E-4</v>
      </c>
      <c r="L5593" s="5"/>
      <c r="M5593">
        <f t="shared" ref="M5593" si="5898">(I5587*K5588-K5587*I5588)/I5590</f>
        <v>5.8723225233434879E-2</v>
      </c>
      <c r="N5593">
        <f t="shared" ref="N5593" si="5899">(I5586*K5588-I5588*K5586)/I5590</f>
        <v>-8.3924536285770943E-2</v>
      </c>
      <c r="O5593">
        <f t="shared" ref="O5593" si="5900">(I5586*K5587-I5587*K5586)/I5590</f>
        <v>3.010250326513738E-4</v>
      </c>
    </row>
    <row r="5594" spans="8:15" x14ac:dyDescent="0.35">
      <c r="H5594" s="4"/>
      <c r="I5594">
        <v>1.8811870800205702E-2</v>
      </c>
      <c r="J5594">
        <v>-1.1526585521765763E-2</v>
      </c>
      <c r="K5594">
        <v>-3.7590481385218048E-5</v>
      </c>
      <c r="L5594" s="5"/>
      <c r="M5594">
        <f t="shared" ref="M5594" si="5901">(I5587*J5588-I5588*J5587)/I5590</f>
        <v>1.8811870800205698E-2</v>
      </c>
      <c r="N5594">
        <f t="shared" ref="N5594" si="5902">(I5586*J5588-I5588*J5586)/I5590</f>
        <v>1.1526585521765761E-2</v>
      </c>
      <c r="O5594">
        <f t="shared" ref="O5594" si="5903">(I5586*J5587-I5587*J5586)/I5590</f>
        <v>-3.7590481385218048E-5</v>
      </c>
    </row>
    <row r="5595" spans="8:15" x14ac:dyDescent="0.35">
      <c r="H5595" s="4"/>
      <c r="L5595" s="5"/>
    </row>
    <row r="5596" spans="8:15" x14ac:dyDescent="0.35">
      <c r="H5596" s="4" t="s">
        <v>576</v>
      </c>
      <c r="I5596">
        <f t="shared" ref="I5596" si="5904">LN(ABS(2*I5582*I5583^3))-I5583*(I5584^2)+33.9206</f>
        <v>0</v>
      </c>
      <c r="L5596" s="5"/>
    </row>
    <row r="5597" spans="8:15" x14ac:dyDescent="0.35">
      <c r="H5597" s="4" t="s">
        <v>577</v>
      </c>
      <c r="I5597">
        <f t="shared" ref="I5597" si="5905">(I5582^2+I5583^2)/I5584+4*I5582*I5584-85/6</f>
        <v>0</v>
      </c>
      <c r="L5597" s="5"/>
    </row>
    <row r="5598" spans="8:15" x14ac:dyDescent="0.35">
      <c r="H5598" s="4" t="s">
        <v>578</v>
      </c>
      <c r="I5598">
        <f t="shared" ref="I5598" si="5906">I5582^2*I5583*I5584^3+4*I5582*I5584+3552</f>
        <v>0</v>
      </c>
      <c r="L5598" s="5"/>
    </row>
    <row r="5599" spans="8:15" x14ac:dyDescent="0.35">
      <c r="H5599" s="4"/>
      <c r="L5599" s="5"/>
    </row>
    <row r="5600" spans="8:15" x14ac:dyDescent="0.35">
      <c r="H5600" s="4"/>
      <c r="I5600">
        <f t="shared" ref="I5600:I5602" si="5907">I5582</f>
        <v>-6.0300955159643808</v>
      </c>
      <c r="J5600" t="s">
        <v>16</v>
      </c>
      <c r="K5600" cm="1">
        <f t="array" ref="K5600:K5602">MMULT(I5592:K5594,I5596:I5598)</f>
        <v>0</v>
      </c>
      <c r="L5600" s="5"/>
      <c r="M5600">
        <f t="shared" ref="M5600" si="5908">I5592*I5596+J5592*I5597+K5592*I5598</f>
        <v>0</v>
      </c>
    </row>
    <row r="5601" spans="8:13" x14ac:dyDescent="0.35">
      <c r="H5601" s="4"/>
      <c r="I5601">
        <f t="shared" si="5907"/>
        <v>7.8461575132286265</v>
      </c>
      <c r="J5601" t="s">
        <v>16</v>
      </c>
      <c r="K5601">
        <v>0</v>
      </c>
      <c r="L5601" s="5"/>
      <c r="M5601">
        <f t="shared" ref="M5601" si="5909">I5593*I5596+J5593*I5597+K5593* I5598</f>
        <v>0</v>
      </c>
    </row>
    <row r="5602" spans="8:13" x14ac:dyDescent="0.35">
      <c r="H5602" s="4"/>
      <c r="I5602">
        <f t="shared" si="5907"/>
        <v>-2.3298516839062571</v>
      </c>
      <c r="J5602" t="s">
        <v>16</v>
      </c>
      <c r="K5602">
        <v>0</v>
      </c>
      <c r="L5602" s="5"/>
      <c r="M5602">
        <f t="shared" ref="M5602" si="5910">I5594*I5596+J5594*I5597+K5594*I5598</f>
        <v>0</v>
      </c>
    </row>
    <row r="5603" spans="8:13" x14ac:dyDescent="0.35">
      <c r="H5603" s="4"/>
      <c r="L5603" s="5"/>
    </row>
    <row r="5604" spans="8:13" x14ac:dyDescent="0.35">
      <c r="H5604" s="4" t="s">
        <v>99</v>
      </c>
      <c r="I5604">
        <f t="shared" ref="I5604:I5606" si="5911">I5600-K5600</f>
        <v>-6.0300955159643808</v>
      </c>
      <c r="L5604" s="5"/>
    </row>
    <row r="5605" spans="8:13" x14ac:dyDescent="0.35">
      <c r="H5605" s="4" t="s">
        <v>100</v>
      </c>
      <c r="I5605">
        <f t="shared" si="5911"/>
        <v>7.8461575132286265</v>
      </c>
      <c r="L5605" s="5"/>
    </row>
    <row r="5606" spans="8:13" x14ac:dyDescent="0.35">
      <c r="H5606" s="4" t="s">
        <v>101</v>
      </c>
      <c r="I5606">
        <f t="shared" si="5911"/>
        <v>-2.3298516839062571</v>
      </c>
      <c r="L5606" s="5"/>
    </row>
    <row r="5607" spans="8:13" x14ac:dyDescent="0.35">
      <c r="H5607" s="4"/>
      <c r="L5607" s="5"/>
    </row>
    <row r="5608" spans="8:13" x14ac:dyDescent="0.35">
      <c r="H5608" s="4" t="s">
        <v>22</v>
      </c>
      <c r="I5608">
        <f t="shared" ref="I5608:I5610" si="5912">ABS(I5604-I5582)</f>
        <v>0</v>
      </c>
      <c r="L5608" s="5"/>
    </row>
    <row r="5609" spans="8:13" x14ac:dyDescent="0.35">
      <c r="H5609" s="4" t="s">
        <v>24</v>
      </c>
      <c r="I5609">
        <f t="shared" si="5912"/>
        <v>0</v>
      </c>
      <c r="L5609" s="5"/>
    </row>
    <row r="5610" spans="8:13" x14ac:dyDescent="0.35">
      <c r="H5610" s="7" t="s">
        <v>103</v>
      </c>
      <c r="I5610">
        <f t="shared" si="5912"/>
        <v>0</v>
      </c>
      <c r="J5610" s="8" t="s">
        <v>25</v>
      </c>
      <c r="K5610" s="8"/>
      <c r="L5610" s="9">
        <f t="shared" ref="L5610" si="5913">MAX(I5608:I5610)</f>
        <v>0</v>
      </c>
      <c r="M5610" t="str">
        <f t="shared" ref="M5610" si="5914">IF(L5610&gt;$G$6, "Continúa iterando","Listo. Aquí está la solución")</f>
        <v>Listo. Aquí está la solución</v>
      </c>
    </row>
    <row r="5612" spans="8:13" x14ac:dyDescent="0.35">
      <c r="H5612" s="1"/>
      <c r="I5612" s="2" t="s">
        <v>0</v>
      </c>
      <c r="J5612" s="2">
        <f t="shared" ref="J5612" si="5915">J5581+1</f>
        <v>182</v>
      </c>
      <c r="K5612" s="2"/>
      <c r="L5612" s="3"/>
    </row>
    <row r="5613" spans="8:13" x14ac:dyDescent="0.35">
      <c r="H5613" s="4" t="s">
        <v>1</v>
      </c>
      <c r="I5613">
        <f t="shared" ref="I5613:I5615" si="5916">I5604</f>
        <v>-6.0300955159643808</v>
      </c>
      <c r="L5613" s="5"/>
    </row>
    <row r="5614" spans="8:13" x14ac:dyDescent="0.35">
      <c r="H5614" s="4" t="s">
        <v>93</v>
      </c>
      <c r="I5614">
        <f t="shared" si="5916"/>
        <v>7.8461575132286265</v>
      </c>
      <c r="L5614" s="5"/>
    </row>
    <row r="5615" spans="8:13" x14ac:dyDescent="0.35">
      <c r="H5615" s="4" t="s">
        <v>2</v>
      </c>
      <c r="I5615">
        <f t="shared" si="5916"/>
        <v>-2.3298516839062571</v>
      </c>
      <c r="L5615" s="5"/>
    </row>
    <row r="5616" spans="8:13" x14ac:dyDescent="0.35">
      <c r="H5616" s="4"/>
      <c r="L5616" s="5"/>
    </row>
    <row r="5617" spans="8:15" x14ac:dyDescent="0.35">
      <c r="H5617" s="4"/>
      <c r="I5617">
        <f t="shared" ref="I5617" si="5917">1/I5613</f>
        <v>-0.16583485242523097</v>
      </c>
      <c r="J5617">
        <f t="shared" ref="J5617" si="5918">3/I5614-I5615^2</f>
        <v>-5.0458561065254317</v>
      </c>
      <c r="K5617">
        <f t="shared" ref="K5617" si="5919">-2*I5614*I5615</f>
        <v>36.56076658877889</v>
      </c>
      <c r="L5617" s="5"/>
    </row>
    <row r="5618" spans="8:15" x14ac:dyDescent="0.35">
      <c r="H5618" s="4" t="s">
        <v>26</v>
      </c>
      <c r="I5618">
        <f t="shared" ref="I5618" si="5920">(2*I5613/I5615)+4*I5615</f>
        <v>-4.1430295802738764</v>
      </c>
      <c r="J5618">
        <f t="shared" ref="J5618" si="5921">(2*I5614/I5615)</f>
        <v>-6.7353278901201685</v>
      </c>
      <c r="K5618">
        <f t="shared" ref="K5618" si="5922">-(I5614^2+I5613^2)/I5615^2+4*I5613</f>
        <v>-42.160262624325497</v>
      </c>
      <c r="L5618" s="5"/>
    </row>
    <row r="5619" spans="8:15" x14ac:dyDescent="0.35">
      <c r="H5619" s="4"/>
      <c r="I5619">
        <f t="shared" ref="I5619" si="5923">2*I5613*I5614*I5615^3+4*I5615</f>
        <v>1187.4101983644657</v>
      </c>
      <c r="J5619">
        <f t="shared" ref="J5619" si="5924">I5613^2*I5615^3</f>
        <v>-459.86801905066505</v>
      </c>
      <c r="K5619">
        <f t="shared" ref="K5619" si="5925">3*I5613^2*I5614*I5615^2+4*I5613</f>
        <v>4621.9224596655295</v>
      </c>
      <c r="L5619" s="5"/>
    </row>
    <row r="5620" spans="8:15" x14ac:dyDescent="0.35">
      <c r="H5620" s="4"/>
      <c r="L5620" s="5"/>
    </row>
    <row r="5621" spans="8:15" x14ac:dyDescent="0.35">
      <c r="H5621" s="4" t="s">
        <v>6</v>
      </c>
      <c r="I5621">
        <f t="shared" ref="I5621" si="5926">(I5617*J5618*K5619+I5618*J5619*K5617+J5617*K5618*I5619)-(I5619*J5618*K5617+J5619*K5618*I5617+K5619*I5618*J5617)</f>
        <v>526414.62070310838</v>
      </c>
      <c r="J5621" t="str">
        <f t="shared" ref="J5621" si="5927">IF(I5621&lt;&gt;0,"Continuar", "Agregar otros valores")</f>
        <v>Continuar</v>
      </c>
      <c r="L5621" s="5"/>
    </row>
    <row r="5622" spans="8:15" x14ac:dyDescent="0.35">
      <c r="H5622" s="4"/>
      <c r="L5622" s="5"/>
    </row>
    <row r="5623" spans="8:15" x14ac:dyDescent="0.35">
      <c r="H5623" s="4"/>
      <c r="I5623" cm="1">
        <f t="array" ref="I5623:K5625">MINVERSE(I5617:K5619)</f>
        <v>-9.5966786858593264E-2</v>
      </c>
      <c r="J5623">
        <v>1.2363692239668139E-2</v>
      </c>
      <c r="K5623">
        <v>8.7190467637886151E-4</v>
      </c>
      <c r="L5623" s="5"/>
      <c r="M5623">
        <f t="shared" ref="M5623" si="5928">(J5618*K5619-J5619*K5618)/I5621</f>
        <v>-9.596678685859325E-2</v>
      </c>
      <c r="N5623">
        <f t="shared" ref="N5623" si="5929">(J5617*K5619-J5619*K5617)/I5621</f>
        <v>-1.2363692239668137E-2</v>
      </c>
      <c r="O5623">
        <f t="shared" ref="O5623" si="5930">(J5617*K5618-J5618*K5617)/I5621</f>
        <v>8.7190467637886151E-4</v>
      </c>
    </row>
    <row r="5624" spans="8:15" x14ac:dyDescent="0.35">
      <c r="H5624" s="4" t="s">
        <v>9</v>
      </c>
      <c r="I5624">
        <v>-5.87232252334349E-2</v>
      </c>
      <c r="J5624">
        <v>-8.3924536285770956E-2</v>
      </c>
      <c r="K5624">
        <v>-3.0102503265137386E-4</v>
      </c>
      <c r="L5624" s="5"/>
      <c r="M5624">
        <f t="shared" ref="M5624" si="5931">(I5618*K5619-K5618*I5619)/I5621</f>
        <v>5.8723225233434879E-2</v>
      </c>
      <c r="N5624">
        <f t="shared" ref="N5624" si="5932">(I5617*K5619-I5619*K5617)/I5621</f>
        <v>-8.3924536285770943E-2</v>
      </c>
      <c r="O5624">
        <f t="shared" ref="O5624" si="5933">(I5617*K5618-I5618*K5617)/I5621</f>
        <v>3.010250326513738E-4</v>
      </c>
    </row>
    <row r="5625" spans="8:15" x14ac:dyDescent="0.35">
      <c r="H5625" s="4"/>
      <c r="I5625">
        <v>1.8811870800205702E-2</v>
      </c>
      <c r="J5625">
        <v>-1.1526585521765763E-2</v>
      </c>
      <c r="K5625">
        <v>-3.7590481385218048E-5</v>
      </c>
      <c r="L5625" s="5"/>
      <c r="M5625">
        <f t="shared" ref="M5625" si="5934">(I5618*J5619-I5619*J5618)/I5621</f>
        <v>1.8811870800205698E-2</v>
      </c>
      <c r="N5625">
        <f t="shared" ref="N5625" si="5935">(I5617*J5619-I5619*J5617)/I5621</f>
        <v>1.1526585521765761E-2</v>
      </c>
      <c r="O5625">
        <f t="shared" ref="O5625" si="5936">(I5617*J5618-I5618*J5617)/I5621</f>
        <v>-3.7590481385218048E-5</v>
      </c>
    </row>
    <row r="5626" spans="8:15" x14ac:dyDescent="0.35">
      <c r="H5626" s="4"/>
      <c r="L5626" s="5"/>
    </row>
    <row r="5627" spans="8:15" x14ac:dyDescent="0.35">
      <c r="H5627" s="4" t="s">
        <v>579</v>
      </c>
      <c r="I5627">
        <f t="shared" ref="I5627" si="5937">LN(ABS(2*I5613*I5614^3))-I5614*(I5615^2)+33.9206</f>
        <v>0</v>
      </c>
      <c r="L5627" s="5"/>
    </row>
    <row r="5628" spans="8:15" x14ac:dyDescent="0.35">
      <c r="H5628" s="4" t="s">
        <v>580</v>
      </c>
      <c r="I5628">
        <f t="shared" ref="I5628" si="5938">(I5613^2+I5614^2)/I5615+4*I5613*I5615-85/6</f>
        <v>0</v>
      </c>
      <c r="L5628" s="5"/>
    </row>
    <row r="5629" spans="8:15" x14ac:dyDescent="0.35">
      <c r="H5629" s="4" t="s">
        <v>581</v>
      </c>
      <c r="I5629">
        <f t="shared" ref="I5629" si="5939">I5613^2*I5614*I5615^3+4*I5613*I5615+3552</f>
        <v>0</v>
      </c>
      <c r="L5629" s="5"/>
    </row>
    <row r="5630" spans="8:15" x14ac:dyDescent="0.35">
      <c r="H5630" s="4"/>
      <c r="L5630" s="5"/>
    </row>
    <row r="5631" spans="8:15" x14ac:dyDescent="0.35">
      <c r="H5631" s="4"/>
      <c r="I5631">
        <f t="shared" ref="I5631:I5633" si="5940">I5613</f>
        <v>-6.0300955159643808</v>
      </c>
      <c r="J5631" t="s">
        <v>16</v>
      </c>
      <c r="K5631" cm="1">
        <f t="array" ref="K5631:K5633">MMULT(I5623:K5625,I5627:I5629)</f>
        <v>0</v>
      </c>
      <c r="L5631" s="5"/>
      <c r="M5631">
        <f t="shared" ref="M5631" si="5941">I5623*I5627+J5623*I5628+K5623*I5629</f>
        <v>0</v>
      </c>
    </row>
    <row r="5632" spans="8:15" x14ac:dyDescent="0.35">
      <c r="H5632" s="4"/>
      <c r="I5632">
        <f t="shared" si="5940"/>
        <v>7.8461575132286265</v>
      </c>
      <c r="J5632" t="s">
        <v>16</v>
      </c>
      <c r="K5632">
        <v>0</v>
      </c>
      <c r="L5632" s="5"/>
      <c r="M5632">
        <f t="shared" ref="M5632" si="5942">I5624*I5627+J5624*I5628+K5624* I5629</f>
        <v>0</v>
      </c>
    </row>
    <row r="5633" spans="8:13" x14ac:dyDescent="0.35">
      <c r="H5633" s="4"/>
      <c r="I5633">
        <f t="shared" si="5940"/>
        <v>-2.3298516839062571</v>
      </c>
      <c r="J5633" t="s">
        <v>16</v>
      </c>
      <c r="K5633">
        <v>0</v>
      </c>
      <c r="L5633" s="5"/>
      <c r="M5633">
        <f t="shared" ref="M5633" si="5943">I5625*I5627+J5625*I5628+K5625*I5629</f>
        <v>0</v>
      </c>
    </row>
    <row r="5634" spans="8:13" x14ac:dyDescent="0.35">
      <c r="H5634" s="4"/>
      <c r="L5634" s="5"/>
    </row>
    <row r="5635" spans="8:13" x14ac:dyDescent="0.35">
      <c r="H5635" s="4" t="s">
        <v>99</v>
      </c>
      <c r="I5635">
        <f t="shared" ref="I5635:I5637" si="5944">I5631-K5631</f>
        <v>-6.0300955159643808</v>
      </c>
      <c r="L5635" s="5"/>
    </row>
    <row r="5636" spans="8:13" x14ac:dyDescent="0.35">
      <c r="H5636" s="4" t="s">
        <v>100</v>
      </c>
      <c r="I5636">
        <f t="shared" si="5944"/>
        <v>7.8461575132286265</v>
      </c>
      <c r="L5636" s="5"/>
    </row>
    <row r="5637" spans="8:13" x14ac:dyDescent="0.35">
      <c r="H5637" s="4" t="s">
        <v>101</v>
      </c>
      <c r="I5637">
        <f t="shared" si="5944"/>
        <v>-2.3298516839062571</v>
      </c>
      <c r="L5637" s="5"/>
    </row>
    <row r="5638" spans="8:13" x14ac:dyDescent="0.35">
      <c r="H5638" s="4"/>
      <c r="L5638" s="5"/>
    </row>
    <row r="5639" spans="8:13" x14ac:dyDescent="0.35">
      <c r="H5639" s="4" t="s">
        <v>22</v>
      </c>
      <c r="I5639">
        <f t="shared" ref="I5639:I5641" si="5945">ABS(I5635-I5613)</f>
        <v>0</v>
      </c>
      <c r="L5639" s="5"/>
    </row>
    <row r="5640" spans="8:13" x14ac:dyDescent="0.35">
      <c r="H5640" s="4" t="s">
        <v>24</v>
      </c>
      <c r="I5640">
        <f t="shared" si="5945"/>
        <v>0</v>
      </c>
      <c r="L5640" s="5"/>
    </row>
    <row r="5641" spans="8:13" x14ac:dyDescent="0.35">
      <c r="H5641" s="7" t="s">
        <v>103</v>
      </c>
      <c r="I5641">
        <f t="shared" si="5945"/>
        <v>0</v>
      </c>
      <c r="J5641" s="8" t="s">
        <v>25</v>
      </c>
      <c r="K5641" s="8"/>
      <c r="L5641" s="9">
        <f t="shared" ref="L5641" si="5946">MAX(I5639:I5641)</f>
        <v>0</v>
      </c>
      <c r="M5641" t="str">
        <f t="shared" ref="M5641" si="5947">IF(L5641&gt;$G$6, "Continúa iterando","Listo. Aquí está la solución")</f>
        <v>Listo. Aquí está la solución</v>
      </c>
    </row>
    <row r="5643" spans="8:13" x14ac:dyDescent="0.35">
      <c r="H5643" s="1"/>
      <c r="I5643" s="2" t="s">
        <v>0</v>
      </c>
      <c r="J5643" s="2">
        <f t="shared" ref="J5643" si="5948">J5612+1</f>
        <v>183</v>
      </c>
      <c r="K5643" s="2"/>
      <c r="L5643" s="3"/>
    </row>
    <row r="5644" spans="8:13" x14ac:dyDescent="0.35">
      <c r="H5644" s="4" t="s">
        <v>1</v>
      </c>
      <c r="I5644">
        <f t="shared" ref="I5644:I5646" si="5949">I5635</f>
        <v>-6.0300955159643808</v>
      </c>
      <c r="L5644" s="5"/>
    </row>
    <row r="5645" spans="8:13" x14ac:dyDescent="0.35">
      <c r="H5645" s="4" t="s">
        <v>93</v>
      </c>
      <c r="I5645">
        <f t="shared" si="5949"/>
        <v>7.8461575132286265</v>
      </c>
      <c r="L5645" s="5"/>
    </row>
    <row r="5646" spans="8:13" x14ac:dyDescent="0.35">
      <c r="H5646" s="4" t="s">
        <v>2</v>
      </c>
      <c r="I5646">
        <f t="shared" si="5949"/>
        <v>-2.3298516839062571</v>
      </c>
      <c r="L5646" s="5"/>
    </row>
    <row r="5647" spans="8:13" x14ac:dyDescent="0.35">
      <c r="H5647" s="4"/>
      <c r="L5647" s="5"/>
    </row>
    <row r="5648" spans="8:13" x14ac:dyDescent="0.35">
      <c r="H5648" s="4"/>
      <c r="I5648">
        <f t="shared" ref="I5648" si="5950">1/I5644</f>
        <v>-0.16583485242523097</v>
      </c>
      <c r="J5648">
        <f t="shared" ref="J5648" si="5951">3/I5645-I5646^2</f>
        <v>-5.0458561065254317</v>
      </c>
      <c r="K5648">
        <f t="shared" ref="K5648" si="5952">-2*I5645*I5646</f>
        <v>36.56076658877889</v>
      </c>
      <c r="L5648" s="5"/>
    </row>
    <row r="5649" spans="8:15" x14ac:dyDescent="0.35">
      <c r="H5649" s="4" t="s">
        <v>26</v>
      </c>
      <c r="I5649">
        <f t="shared" ref="I5649" si="5953">(2*I5644/I5646)+4*I5646</f>
        <v>-4.1430295802738764</v>
      </c>
      <c r="J5649">
        <f t="shared" ref="J5649" si="5954">(2*I5645/I5646)</f>
        <v>-6.7353278901201685</v>
      </c>
      <c r="K5649">
        <f t="shared" ref="K5649" si="5955">-(I5645^2+I5644^2)/I5646^2+4*I5644</f>
        <v>-42.160262624325497</v>
      </c>
      <c r="L5649" s="5"/>
    </row>
    <row r="5650" spans="8:15" x14ac:dyDescent="0.35">
      <c r="H5650" s="4"/>
      <c r="I5650">
        <f t="shared" ref="I5650" si="5956">2*I5644*I5645*I5646^3+4*I5646</f>
        <v>1187.4101983644657</v>
      </c>
      <c r="J5650">
        <f t="shared" ref="J5650" si="5957">I5644^2*I5646^3</f>
        <v>-459.86801905066505</v>
      </c>
      <c r="K5650">
        <f t="shared" ref="K5650" si="5958">3*I5644^2*I5645*I5646^2+4*I5644</f>
        <v>4621.9224596655295</v>
      </c>
      <c r="L5650" s="5"/>
    </row>
    <row r="5651" spans="8:15" x14ac:dyDescent="0.35">
      <c r="H5651" s="4"/>
      <c r="L5651" s="5"/>
    </row>
    <row r="5652" spans="8:15" x14ac:dyDescent="0.35">
      <c r="H5652" s="4" t="s">
        <v>6</v>
      </c>
      <c r="I5652">
        <f t="shared" ref="I5652" si="5959">(I5648*J5649*K5650+I5649*J5650*K5648+J5648*K5649*I5650)-(I5650*J5649*K5648+J5650*K5649*I5648+K5650*I5649*J5648)</f>
        <v>526414.62070310838</v>
      </c>
      <c r="J5652" t="str">
        <f t="shared" ref="J5652" si="5960">IF(I5652&lt;&gt;0,"Continuar", "Agregar otros valores")</f>
        <v>Continuar</v>
      </c>
      <c r="L5652" s="5"/>
    </row>
    <row r="5653" spans="8:15" x14ac:dyDescent="0.35">
      <c r="H5653" s="4"/>
      <c r="L5653" s="5"/>
    </row>
    <row r="5654" spans="8:15" x14ac:dyDescent="0.35">
      <c r="H5654" s="4"/>
      <c r="I5654" cm="1">
        <f t="array" ref="I5654:K5656">MINVERSE(I5648:K5650)</f>
        <v>-9.5966786858593264E-2</v>
      </c>
      <c r="J5654">
        <v>1.2363692239668139E-2</v>
      </c>
      <c r="K5654">
        <v>8.7190467637886151E-4</v>
      </c>
      <c r="L5654" s="5"/>
      <c r="M5654">
        <f t="shared" ref="M5654" si="5961">(J5649*K5650-J5650*K5649)/I5652</f>
        <v>-9.596678685859325E-2</v>
      </c>
      <c r="N5654">
        <f t="shared" ref="N5654" si="5962">(J5648*K5650-J5650*K5648)/I5652</f>
        <v>-1.2363692239668137E-2</v>
      </c>
      <c r="O5654">
        <f t="shared" ref="O5654" si="5963">(J5648*K5649-J5649*K5648)/I5652</f>
        <v>8.7190467637886151E-4</v>
      </c>
    </row>
    <row r="5655" spans="8:15" x14ac:dyDescent="0.35">
      <c r="H5655" s="4" t="s">
        <v>9</v>
      </c>
      <c r="I5655">
        <v>-5.87232252334349E-2</v>
      </c>
      <c r="J5655">
        <v>-8.3924536285770956E-2</v>
      </c>
      <c r="K5655">
        <v>-3.0102503265137386E-4</v>
      </c>
      <c r="L5655" s="5"/>
      <c r="M5655">
        <f t="shared" ref="M5655" si="5964">(I5649*K5650-K5649*I5650)/I5652</f>
        <v>5.8723225233434879E-2</v>
      </c>
      <c r="N5655">
        <f t="shared" ref="N5655" si="5965">(I5648*K5650-I5650*K5648)/I5652</f>
        <v>-8.3924536285770943E-2</v>
      </c>
      <c r="O5655">
        <f t="shared" ref="O5655" si="5966">(I5648*K5649-I5649*K5648)/I5652</f>
        <v>3.010250326513738E-4</v>
      </c>
    </row>
    <row r="5656" spans="8:15" x14ac:dyDescent="0.35">
      <c r="H5656" s="4"/>
      <c r="I5656">
        <v>1.8811870800205702E-2</v>
      </c>
      <c r="J5656">
        <v>-1.1526585521765763E-2</v>
      </c>
      <c r="K5656">
        <v>-3.7590481385218048E-5</v>
      </c>
      <c r="L5656" s="5"/>
      <c r="M5656">
        <f t="shared" ref="M5656" si="5967">(I5649*J5650-I5650*J5649)/I5652</f>
        <v>1.8811870800205698E-2</v>
      </c>
      <c r="N5656">
        <f t="shared" ref="N5656" si="5968">(I5648*J5650-I5650*J5648)/I5652</f>
        <v>1.1526585521765761E-2</v>
      </c>
      <c r="O5656">
        <f t="shared" ref="O5656" si="5969">(I5648*J5649-I5649*J5648)/I5652</f>
        <v>-3.7590481385218048E-5</v>
      </c>
    </row>
    <row r="5657" spans="8:15" x14ac:dyDescent="0.35">
      <c r="H5657" s="4"/>
      <c r="L5657" s="5"/>
    </row>
    <row r="5658" spans="8:15" x14ac:dyDescent="0.35">
      <c r="H5658" s="4" t="s">
        <v>582</v>
      </c>
      <c r="I5658">
        <f t="shared" ref="I5658" si="5970">LN(ABS(2*I5644*I5645^3))-I5645*(I5646^2)+33.9206</f>
        <v>0</v>
      </c>
      <c r="L5658" s="5"/>
    </row>
    <row r="5659" spans="8:15" x14ac:dyDescent="0.35">
      <c r="H5659" s="4" t="s">
        <v>583</v>
      </c>
      <c r="I5659">
        <f t="shared" ref="I5659" si="5971">(I5644^2+I5645^2)/I5646+4*I5644*I5646-85/6</f>
        <v>0</v>
      </c>
      <c r="L5659" s="5"/>
    </row>
    <row r="5660" spans="8:15" x14ac:dyDescent="0.35">
      <c r="H5660" s="4" t="s">
        <v>584</v>
      </c>
      <c r="I5660">
        <f t="shared" ref="I5660" si="5972">I5644^2*I5645*I5646^3+4*I5644*I5646+3552</f>
        <v>0</v>
      </c>
      <c r="L5660" s="5"/>
    </row>
    <row r="5661" spans="8:15" x14ac:dyDescent="0.35">
      <c r="H5661" s="4"/>
      <c r="L5661" s="5"/>
    </row>
    <row r="5662" spans="8:15" x14ac:dyDescent="0.35">
      <c r="H5662" s="4"/>
      <c r="I5662">
        <f t="shared" ref="I5662:I5664" si="5973">I5644</f>
        <v>-6.0300955159643808</v>
      </c>
      <c r="J5662" t="s">
        <v>16</v>
      </c>
      <c r="K5662" cm="1">
        <f t="array" ref="K5662:K5664">MMULT(I5654:K5656,I5658:I5660)</f>
        <v>0</v>
      </c>
      <c r="L5662" s="5"/>
      <c r="M5662">
        <f t="shared" ref="M5662" si="5974">I5654*I5658+J5654*I5659+K5654*I5660</f>
        <v>0</v>
      </c>
    </row>
    <row r="5663" spans="8:15" x14ac:dyDescent="0.35">
      <c r="H5663" s="4"/>
      <c r="I5663">
        <f t="shared" si="5973"/>
        <v>7.8461575132286265</v>
      </c>
      <c r="J5663" t="s">
        <v>16</v>
      </c>
      <c r="K5663">
        <v>0</v>
      </c>
      <c r="L5663" s="5"/>
      <c r="M5663">
        <f t="shared" ref="M5663" si="5975">I5655*I5658+J5655*I5659+K5655* I5660</f>
        <v>0</v>
      </c>
    </row>
    <row r="5664" spans="8:15" x14ac:dyDescent="0.35">
      <c r="H5664" s="4"/>
      <c r="I5664">
        <f t="shared" si="5973"/>
        <v>-2.3298516839062571</v>
      </c>
      <c r="J5664" t="s">
        <v>16</v>
      </c>
      <c r="K5664">
        <v>0</v>
      </c>
      <c r="L5664" s="5"/>
      <c r="M5664">
        <f t="shared" ref="M5664" si="5976">I5656*I5658+J5656*I5659+K5656*I5660</f>
        <v>0</v>
      </c>
    </row>
    <row r="5665" spans="8:13" x14ac:dyDescent="0.35">
      <c r="H5665" s="4"/>
      <c r="L5665" s="5"/>
    </row>
    <row r="5666" spans="8:13" x14ac:dyDescent="0.35">
      <c r="H5666" s="4" t="s">
        <v>99</v>
      </c>
      <c r="I5666">
        <f t="shared" ref="I5666:I5668" si="5977">I5662-K5662</f>
        <v>-6.0300955159643808</v>
      </c>
      <c r="L5666" s="5"/>
    </row>
    <row r="5667" spans="8:13" x14ac:dyDescent="0.35">
      <c r="H5667" s="4" t="s">
        <v>100</v>
      </c>
      <c r="I5667">
        <f t="shared" si="5977"/>
        <v>7.8461575132286265</v>
      </c>
      <c r="L5667" s="5"/>
    </row>
    <row r="5668" spans="8:13" x14ac:dyDescent="0.35">
      <c r="H5668" s="4" t="s">
        <v>101</v>
      </c>
      <c r="I5668">
        <f t="shared" si="5977"/>
        <v>-2.3298516839062571</v>
      </c>
      <c r="L5668" s="5"/>
    </row>
    <row r="5669" spans="8:13" x14ac:dyDescent="0.35">
      <c r="H5669" s="4"/>
      <c r="L5669" s="5"/>
    </row>
    <row r="5670" spans="8:13" x14ac:dyDescent="0.35">
      <c r="H5670" s="4" t="s">
        <v>22</v>
      </c>
      <c r="I5670">
        <f t="shared" ref="I5670:I5672" si="5978">ABS(I5666-I5644)</f>
        <v>0</v>
      </c>
      <c r="L5670" s="5"/>
    </row>
    <row r="5671" spans="8:13" x14ac:dyDescent="0.35">
      <c r="H5671" s="4" t="s">
        <v>24</v>
      </c>
      <c r="I5671">
        <f t="shared" si="5978"/>
        <v>0</v>
      </c>
      <c r="L5671" s="5"/>
    </row>
    <row r="5672" spans="8:13" x14ac:dyDescent="0.35">
      <c r="H5672" s="7" t="s">
        <v>103</v>
      </c>
      <c r="I5672">
        <f t="shared" si="5978"/>
        <v>0</v>
      </c>
      <c r="J5672" s="8" t="s">
        <v>25</v>
      </c>
      <c r="K5672" s="8"/>
      <c r="L5672" s="9">
        <f t="shared" ref="L5672" si="5979">MAX(I5670:I5672)</f>
        <v>0</v>
      </c>
      <c r="M5672" t="str">
        <f t="shared" ref="M5672" si="5980">IF(L5672&gt;$G$6, "Continúa iterando","Listo. Aquí está la solución")</f>
        <v>Listo. Aquí está la solución</v>
      </c>
    </row>
    <row r="5674" spans="8:13" x14ac:dyDescent="0.35">
      <c r="H5674" s="1"/>
      <c r="I5674" s="2" t="s">
        <v>0</v>
      </c>
      <c r="J5674" s="2">
        <f t="shared" ref="J5674" si="5981">J5643+1</f>
        <v>184</v>
      </c>
      <c r="K5674" s="2"/>
      <c r="L5674" s="3"/>
    </row>
    <row r="5675" spans="8:13" x14ac:dyDescent="0.35">
      <c r="H5675" s="4" t="s">
        <v>1</v>
      </c>
      <c r="I5675">
        <f t="shared" ref="I5675:I5677" si="5982">I5666</f>
        <v>-6.0300955159643808</v>
      </c>
      <c r="L5675" s="5"/>
    </row>
    <row r="5676" spans="8:13" x14ac:dyDescent="0.35">
      <c r="H5676" s="4" t="s">
        <v>93</v>
      </c>
      <c r="I5676">
        <f t="shared" si="5982"/>
        <v>7.8461575132286265</v>
      </c>
      <c r="L5676" s="5"/>
    </row>
    <row r="5677" spans="8:13" x14ac:dyDescent="0.35">
      <c r="H5677" s="4" t="s">
        <v>2</v>
      </c>
      <c r="I5677">
        <f t="shared" si="5982"/>
        <v>-2.3298516839062571</v>
      </c>
      <c r="L5677" s="5"/>
    </row>
    <row r="5678" spans="8:13" x14ac:dyDescent="0.35">
      <c r="H5678" s="4"/>
      <c r="L5678" s="5"/>
    </row>
    <row r="5679" spans="8:13" x14ac:dyDescent="0.35">
      <c r="H5679" s="4"/>
      <c r="I5679">
        <f t="shared" ref="I5679" si="5983">1/I5675</f>
        <v>-0.16583485242523097</v>
      </c>
      <c r="J5679">
        <f t="shared" ref="J5679" si="5984">3/I5676-I5677^2</f>
        <v>-5.0458561065254317</v>
      </c>
      <c r="K5679">
        <f t="shared" ref="K5679" si="5985">-2*I5676*I5677</f>
        <v>36.56076658877889</v>
      </c>
      <c r="L5679" s="5"/>
    </row>
    <row r="5680" spans="8:13" x14ac:dyDescent="0.35">
      <c r="H5680" s="4" t="s">
        <v>26</v>
      </c>
      <c r="I5680">
        <f t="shared" ref="I5680" si="5986">(2*I5675/I5677)+4*I5677</f>
        <v>-4.1430295802738764</v>
      </c>
      <c r="J5680">
        <f t="shared" ref="J5680" si="5987">(2*I5676/I5677)</f>
        <v>-6.7353278901201685</v>
      </c>
      <c r="K5680">
        <f t="shared" ref="K5680" si="5988">-(I5676^2+I5675^2)/I5677^2+4*I5675</f>
        <v>-42.160262624325497</v>
      </c>
      <c r="L5680" s="5"/>
    </row>
    <row r="5681" spans="8:15" x14ac:dyDescent="0.35">
      <c r="H5681" s="4"/>
      <c r="I5681">
        <f t="shared" ref="I5681" si="5989">2*I5675*I5676*I5677^3+4*I5677</f>
        <v>1187.4101983644657</v>
      </c>
      <c r="J5681">
        <f t="shared" ref="J5681" si="5990">I5675^2*I5677^3</f>
        <v>-459.86801905066505</v>
      </c>
      <c r="K5681">
        <f t="shared" ref="K5681" si="5991">3*I5675^2*I5676*I5677^2+4*I5675</f>
        <v>4621.9224596655295</v>
      </c>
      <c r="L5681" s="5"/>
    </row>
    <row r="5682" spans="8:15" x14ac:dyDescent="0.35">
      <c r="H5682" s="4"/>
      <c r="L5682" s="5"/>
    </row>
    <row r="5683" spans="8:15" x14ac:dyDescent="0.35">
      <c r="H5683" s="4" t="s">
        <v>6</v>
      </c>
      <c r="I5683">
        <f t="shared" ref="I5683" si="5992">(I5679*J5680*K5681+I5680*J5681*K5679+J5679*K5680*I5681)-(I5681*J5680*K5679+J5681*K5680*I5679+K5681*I5680*J5679)</f>
        <v>526414.62070310838</v>
      </c>
      <c r="J5683" t="str">
        <f t="shared" ref="J5683" si="5993">IF(I5683&lt;&gt;0,"Continuar", "Agregar otros valores")</f>
        <v>Continuar</v>
      </c>
      <c r="L5683" s="5"/>
    </row>
    <row r="5684" spans="8:15" x14ac:dyDescent="0.35">
      <c r="H5684" s="4"/>
      <c r="L5684" s="5"/>
    </row>
    <row r="5685" spans="8:15" x14ac:dyDescent="0.35">
      <c r="H5685" s="4"/>
      <c r="I5685" cm="1">
        <f t="array" ref="I5685:K5687">MINVERSE(I5679:K5681)</f>
        <v>-9.5966786858593264E-2</v>
      </c>
      <c r="J5685">
        <v>1.2363692239668139E-2</v>
      </c>
      <c r="K5685">
        <v>8.7190467637886151E-4</v>
      </c>
      <c r="L5685" s="5"/>
      <c r="M5685">
        <f t="shared" ref="M5685" si="5994">(J5680*K5681-J5681*K5680)/I5683</f>
        <v>-9.596678685859325E-2</v>
      </c>
      <c r="N5685">
        <f t="shared" ref="N5685" si="5995">(J5679*K5681-J5681*K5679)/I5683</f>
        <v>-1.2363692239668137E-2</v>
      </c>
      <c r="O5685">
        <f t="shared" ref="O5685" si="5996">(J5679*K5680-J5680*K5679)/I5683</f>
        <v>8.7190467637886151E-4</v>
      </c>
    </row>
    <row r="5686" spans="8:15" x14ac:dyDescent="0.35">
      <c r="H5686" s="4" t="s">
        <v>9</v>
      </c>
      <c r="I5686">
        <v>-5.87232252334349E-2</v>
      </c>
      <c r="J5686">
        <v>-8.3924536285770956E-2</v>
      </c>
      <c r="K5686">
        <v>-3.0102503265137386E-4</v>
      </c>
      <c r="L5686" s="5"/>
      <c r="M5686">
        <f t="shared" ref="M5686" si="5997">(I5680*K5681-K5680*I5681)/I5683</f>
        <v>5.8723225233434879E-2</v>
      </c>
      <c r="N5686">
        <f t="shared" ref="N5686" si="5998">(I5679*K5681-I5681*K5679)/I5683</f>
        <v>-8.3924536285770943E-2</v>
      </c>
      <c r="O5686">
        <f t="shared" ref="O5686" si="5999">(I5679*K5680-I5680*K5679)/I5683</f>
        <v>3.010250326513738E-4</v>
      </c>
    </row>
    <row r="5687" spans="8:15" x14ac:dyDescent="0.35">
      <c r="H5687" s="4"/>
      <c r="I5687">
        <v>1.8811870800205702E-2</v>
      </c>
      <c r="J5687">
        <v>-1.1526585521765763E-2</v>
      </c>
      <c r="K5687">
        <v>-3.7590481385218048E-5</v>
      </c>
      <c r="L5687" s="5"/>
      <c r="M5687">
        <f t="shared" ref="M5687" si="6000">(I5680*J5681-I5681*J5680)/I5683</f>
        <v>1.8811870800205698E-2</v>
      </c>
      <c r="N5687">
        <f t="shared" ref="N5687" si="6001">(I5679*J5681-I5681*J5679)/I5683</f>
        <v>1.1526585521765761E-2</v>
      </c>
      <c r="O5687">
        <f t="shared" ref="O5687" si="6002">(I5679*J5680-I5680*J5679)/I5683</f>
        <v>-3.7590481385218048E-5</v>
      </c>
    </row>
    <row r="5688" spans="8:15" x14ac:dyDescent="0.35">
      <c r="H5688" s="4"/>
      <c r="L5688" s="5"/>
    </row>
    <row r="5689" spans="8:15" x14ac:dyDescent="0.35">
      <c r="H5689" s="4" t="s">
        <v>585</v>
      </c>
      <c r="I5689">
        <f t="shared" ref="I5689" si="6003">LN(ABS(2*I5675*I5676^3))-I5676*(I5677^2)+33.9206</f>
        <v>0</v>
      </c>
      <c r="L5689" s="5"/>
    </row>
    <row r="5690" spans="8:15" x14ac:dyDescent="0.35">
      <c r="H5690" s="4" t="s">
        <v>586</v>
      </c>
      <c r="I5690">
        <f t="shared" ref="I5690" si="6004">(I5675^2+I5676^2)/I5677+4*I5675*I5677-85/6</f>
        <v>0</v>
      </c>
      <c r="L5690" s="5"/>
    </row>
    <row r="5691" spans="8:15" x14ac:dyDescent="0.35">
      <c r="H5691" s="4" t="s">
        <v>587</v>
      </c>
      <c r="I5691">
        <f t="shared" ref="I5691" si="6005">I5675^2*I5676*I5677^3+4*I5675*I5677+3552</f>
        <v>0</v>
      </c>
      <c r="L5691" s="5"/>
    </row>
    <row r="5692" spans="8:15" x14ac:dyDescent="0.35">
      <c r="H5692" s="4"/>
      <c r="L5692" s="5"/>
    </row>
    <row r="5693" spans="8:15" x14ac:dyDescent="0.35">
      <c r="H5693" s="4"/>
      <c r="I5693">
        <f t="shared" ref="I5693:I5695" si="6006">I5675</f>
        <v>-6.0300955159643808</v>
      </c>
      <c r="J5693" t="s">
        <v>16</v>
      </c>
      <c r="K5693" cm="1">
        <f t="array" ref="K5693:K5695">MMULT(I5685:K5687,I5689:I5691)</f>
        <v>0</v>
      </c>
      <c r="L5693" s="5"/>
      <c r="M5693">
        <f t="shared" ref="M5693" si="6007">I5685*I5689+J5685*I5690+K5685*I5691</f>
        <v>0</v>
      </c>
    </row>
    <row r="5694" spans="8:15" x14ac:dyDescent="0.35">
      <c r="H5694" s="4"/>
      <c r="I5694">
        <f t="shared" si="6006"/>
        <v>7.8461575132286265</v>
      </c>
      <c r="J5694" t="s">
        <v>16</v>
      </c>
      <c r="K5694">
        <v>0</v>
      </c>
      <c r="L5694" s="5"/>
      <c r="M5694">
        <f t="shared" ref="M5694" si="6008">I5686*I5689+J5686*I5690+K5686* I5691</f>
        <v>0</v>
      </c>
    </row>
    <row r="5695" spans="8:15" x14ac:dyDescent="0.35">
      <c r="H5695" s="4"/>
      <c r="I5695">
        <f t="shared" si="6006"/>
        <v>-2.3298516839062571</v>
      </c>
      <c r="J5695" t="s">
        <v>16</v>
      </c>
      <c r="K5695">
        <v>0</v>
      </c>
      <c r="L5695" s="5"/>
      <c r="M5695">
        <f t="shared" ref="M5695" si="6009">I5687*I5689+J5687*I5690+K5687*I5691</f>
        <v>0</v>
      </c>
    </row>
    <row r="5696" spans="8:15" x14ac:dyDescent="0.35">
      <c r="H5696" s="4"/>
      <c r="L5696" s="5"/>
    </row>
    <row r="5697" spans="8:13" x14ac:dyDescent="0.35">
      <c r="H5697" s="4" t="s">
        <v>99</v>
      </c>
      <c r="I5697">
        <f t="shared" ref="I5697:I5699" si="6010">I5693-K5693</f>
        <v>-6.0300955159643808</v>
      </c>
      <c r="L5697" s="5"/>
    </row>
    <row r="5698" spans="8:13" x14ac:dyDescent="0.35">
      <c r="H5698" s="4" t="s">
        <v>100</v>
      </c>
      <c r="I5698">
        <f t="shared" si="6010"/>
        <v>7.8461575132286265</v>
      </c>
      <c r="L5698" s="5"/>
    </row>
    <row r="5699" spans="8:13" x14ac:dyDescent="0.35">
      <c r="H5699" s="4" t="s">
        <v>101</v>
      </c>
      <c r="I5699">
        <f t="shared" si="6010"/>
        <v>-2.3298516839062571</v>
      </c>
      <c r="L5699" s="5"/>
    </row>
    <row r="5700" spans="8:13" x14ac:dyDescent="0.35">
      <c r="H5700" s="4"/>
      <c r="L5700" s="5"/>
    </row>
    <row r="5701" spans="8:13" x14ac:dyDescent="0.35">
      <c r="H5701" s="4" t="s">
        <v>22</v>
      </c>
      <c r="I5701">
        <f t="shared" ref="I5701:I5703" si="6011">ABS(I5697-I5675)</f>
        <v>0</v>
      </c>
      <c r="L5701" s="5"/>
    </row>
    <row r="5702" spans="8:13" x14ac:dyDescent="0.35">
      <c r="H5702" s="4" t="s">
        <v>24</v>
      </c>
      <c r="I5702">
        <f t="shared" si="6011"/>
        <v>0</v>
      </c>
      <c r="L5702" s="5"/>
    </row>
    <row r="5703" spans="8:13" x14ac:dyDescent="0.35">
      <c r="H5703" s="7" t="s">
        <v>103</v>
      </c>
      <c r="I5703">
        <f t="shared" si="6011"/>
        <v>0</v>
      </c>
      <c r="J5703" s="8" t="s">
        <v>25</v>
      </c>
      <c r="K5703" s="8"/>
      <c r="L5703" s="9">
        <f t="shared" ref="L5703" si="6012">MAX(I5701:I5703)</f>
        <v>0</v>
      </c>
      <c r="M5703" t="str">
        <f t="shared" ref="M5703" si="6013">IF(L5703&gt;$G$6, "Continúa iterando","Listo. Aquí está la solución")</f>
        <v>Listo. Aquí está la solución</v>
      </c>
    </row>
    <row r="5705" spans="8:13" x14ac:dyDescent="0.35">
      <c r="H5705" s="1"/>
      <c r="I5705" s="2" t="s">
        <v>0</v>
      </c>
      <c r="J5705" s="2">
        <f t="shared" ref="J5705" si="6014">J5674+1</f>
        <v>185</v>
      </c>
      <c r="K5705" s="2"/>
      <c r="L5705" s="3"/>
    </row>
    <row r="5706" spans="8:13" x14ac:dyDescent="0.35">
      <c r="H5706" s="4" t="s">
        <v>1</v>
      </c>
      <c r="I5706">
        <f t="shared" ref="I5706:I5708" si="6015">I5697</f>
        <v>-6.0300955159643808</v>
      </c>
      <c r="L5706" s="5"/>
    </row>
    <row r="5707" spans="8:13" x14ac:dyDescent="0.35">
      <c r="H5707" s="4" t="s">
        <v>93</v>
      </c>
      <c r="I5707">
        <f t="shared" si="6015"/>
        <v>7.8461575132286265</v>
      </c>
      <c r="L5707" s="5"/>
    </row>
    <row r="5708" spans="8:13" x14ac:dyDescent="0.35">
      <c r="H5708" s="4" t="s">
        <v>2</v>
      </c>
      <c r="I5708">
        <f t="shared" si="6015"/>
        <v>-2.3298516839062571</v>
      </c>
      <c r="L5708" s="5"/>
    </row>
    <row r="5709" spans="8:13" x14ac:dyDescent="0.35">
      <c r="H5709" s="4"/>
      <c r="L5709" s="5"/>
    </row>
    <row r="5710" spans="8:13" x14ac:dyDescent="0.35">
      <c r="H5710" s="4"/>
      <c r="I5710">
        <f t="shared" ref="I5710" si="6016">1/I5706</f>
        <v>-0.16583485242523097</v>
      </c>
      <c r="J5710">
        <f t="shared" ref="J5710" si="6017">3/I5707-I5708^2</f>
        <v>-5.0458561065254317</v>
      </c>
      <c r="K5710">
        <f t="shared" ref="K5710" si="6018">-2*I5707*I5708</f>
        <v>36.56076658877889</v>
      </c>
      <c r="L5710" s="5"/>
    </row>
    <row r="5711" spans="8:13" x14ac:dyDescent="0.35">
      <c r="H5711" s="4" t="s">
        <v>26</v>
      </c>
      <c r="I5711">
        <f t="shared" ref="I5711" si="6019">(2*I5706/I5708)+4*I5708</f>
        <v>-4.1430295802738764</v>
      </c>
      <c r="J5711">
        <f t="shared" ref="J5711" si="6020">(2*I5707/I5708)</f>
        <v>-6.7353278901201685</v>
      </c>
      <c r="K5711">
        <f t="shared" ref="K5711" si="6021">-(I5707^2+I5706^2)/I5708^2+4*I5706</f>
        <v>-42.160262624325497</v>
      </c>
      <c r="L5711" s="5"/>
    </row>
    <row r="5712" spans="8:13" x14ac:dyDescent="0.35">
      <c r="H5712" s="4"/>
      <c r="I5712">
        <f t="shared" ref="I5712" si="6022">2*I5706*I5707*I5708^3+4*I5708</f>
        <v>1187.4101983644657</v>
      </c>
      <c r="J5712">
        <f t="shared" ref="J5712" si="6023">I5706^2*I5708^3</f>
        <v>-459.86801905066505</v>
      </c>
      <c r="K5712">
        <f t="shared" ref="K5712" si="6024">3*I5706^2*I5707*I5708^2+4*I5706</f>
        <v>4621.9224596655295</v>
      </c>
      <c r="L5712" s="5"/>
    </row>
    <row r="5713" spans="8:15" x14ac:dyDescent="0.35">
      <c r="H5713" s="4"/>
      <c r="L5713" s="5"/>
    </row>
    <row r="5714" spans="8:15" x14ac:dyDescent="0.35">
      <c r="H5714" s="4" t="s">
        <v>6</v>
      </c>
      <c r="I5714">
        <f t="shared" ref="I5714" si="6025">(I5710*J5711*K5712+I5711*J5712*K5710+J5710*K5711*I5712)-(I5712*J5711*K5710+J5712*K5711*I5710+K5712*I5711*J5710)</f>
        <v>526414.62070310838</v>
      </c>
      <c r="J5714" t="str">
        <f t="shared" ref="J5714" si="6026">IF(I5714&lt;&gt;0,"Continuar", "Agregar otros valores")</f>
        <v>Continuar</v>
      </c>
      <c r="L5714" s="5"/>
    </row>
    <row r="5715" spans="8:15" x14ac:dyDescent="0.35">
      <c r="H5715" s="4"/>
      <c r="L5715" s="5"/>
    </row>
    <row r="5716" spans="8:15" x14ac:dyDescent="0.35">
      <c r="H5716" s="4"/>
      <c r="I5716" cm="1">
        <f t="array" ref="I5716:K5718">MINVERSE(I5710:K5712)</f>
        <v>-9.5966786858593264E-2</v>
      </c>
      <c r="J5716">
        <v>1.2363692239668139E-2</v>
      </c>
      <c r="K5716">
        <v>8.7190467637886151E-4</v>
      </c>
      <c r="L5716" s="5"/>
      <c r="M5716">
        <f t="shared" ref="M5716" si="6027">(J5711*K5712-J5712*K5711)/I5714</f>
        <v>-9.596678685859325E-2</v>
      </c>
      <c r="N5716">
        <f t="shared" ref="N5716" si="6028">(J5710*K5712-J5712*K5710)/I5714</f>
        <v>-1.2363692239668137E-2</v>
      </c>
      <c r="O5716">
        <f t="shared" ref="O5716" si="6029">(J5710*K5711-J5711*K5710)/I5714</f>
        <v>8.7190467637886151E-4</v>
      </c>
    </row>
    <row r="5717" spans="8:15" x14ac:dyDescent="0.35">
      <c r="H5717" s="4" t="s">
        <v>9</v>
      </c>
      <c r="I5717">
        <v>-5.87232252334349E-2</v>
      </c>
      <c r="J5717">
        <v>-8.3924536285770956E-2</v>
      </c>
      <c r="K5717">
        <v>-3.0102503265137386E-4</v>
      </c>
      <c r="L5717" s="5"/>
      <c r="M5717">
        <f t="shared" ref="M5717" si="6030">(I5711*K5712-K5711*I5712)/I5714</f>
        <v>5.8723225233434879E-2</v>
      </c>
      <c r="N5717">
        <f t="shared" ref="N5717" si="6031">(I5710*K5712-I5712*K5710)/I5714</f>
        <v>-8.3924536285770943E-2</v>
      </c>
      <c r="O5717">
        <f t="shared" ref="O5717" si="6032">(I5710*K5711-I5711*K5710)/I5714</f>
        <v>3.010250326513738E-4</v>
      </c>
    </row>
    <row r="5718" spans="8:15" x14ac:dyDescent="0.35">
      <c r="H5718" s="4"/>
      <c r="I5718">
        <v>1.8811870800205702E-2</v>
      </c>
      <c r="J5718">
        <v>-1.1526585521765763E-2</v>
      </c>
      <c r="K5718">
        <v>-3.7590481385218048E-5</v>
      </c>
      <c r="L5718" s="5"/>
      <c r="M5718">
        <f t="shared" ref="M5718" si="6033">(I5711*J5712-I5712*J5711)/I5714</f>
        <v>1.8811870800205698E-2</v>
      </c>
      <c r="N5718">
        <f t="shared" ref="N5718" si="6034">(I5710*J5712-I5712*J5710)/I5714</f>
        <v>1.1526585521765761E-2</v>
      </c>
      <c r="O5718">
        <f t="shared" ref="O5718" si="6035">(I5710*J5711-I5711*J5710)/I5714</f>
        <v>-3.7590481385218048E-5</v>
      </c>
    </row>
    <row r="5719" spans="8:15" x14ac:dyDescent="0.35">
      <c r="H5719" s="4"/>
      <c r="L5719" s="5"/>
    </row>
    <row r="5720" spans="8:15" x14ac:dyDescent="0.35">
      <c r="H5720" s="4" t="s">
        <v>588</v>
      </c>
      <c r="I5720">
        <f t="shared" ref="I5720" si="6036">LN(ABS(2*I5706*I5707^3))-I5707*(I5708^2)+33.9206</f>
        <v>0</v>
      </c>
      <c r="L5720" s="5"/>
    </row>
    <row r="5721" spans="8:15" x14ac:dyDescent="0.35">
      <c r="H5721" s="4" t="s">
        <v>589</v>
      </c>
      <c r="I5721">
        <f t="shared" ref="I5721" si="6037">(I5706^2+I5707^2)/I5708+4*I5706*I5708-85/6</f>
        <v>0</v>
      </c>
      <c r="L5721" s="5"/>
    </row>
    <row r="5722" spans="8:15" x14ac:dyDescent="0.35">
      <c r="H5722" s="4" t="s">
        <v>590</v>
      </c>
      <c r="I5722">
        <f t="shared" ref="I5722" si="6038">I5706^2*I5707*I5708^3+4*I5706*I5708+3552</f>
        <v>0</v>
      </c>
      <c r="L5722" s="5"/>
    </row>
    <row r="5723" spans="8:15" x14ac:dyDescent="0.35">
      <c r="H5723" s="4"/>
      <c r="L5723" s="5"/>
    </row>
    <row r="5724" spans="8:15" x14ac:dyDescent="0.35">
      <c r="H5724" s="4"/>
      <c r="I5724">
        <f t="shared" ref="I5724:I5726" si="6039">I5706</f>
        <v>-6.0300955159643808</v>
      </c>
      <c r="J5724" t="s">
        <v>16</v>
      </c>
      <c r="K5724" cm="1">
        <f t="array" ref="K5724:K5726">MMULT(I5716:K5718,I5720:I5722)</f>
        <v>0</v>
      </c>
      <c r="L5724" s="5"/>
      <c r="M5724">
        <f t="shared" ref="M5724" si="6040">I5716*I5720+J5716*I5721+K5716*I5722</f>
        <v>0</v>
      </c>
    </row>
    <row r="5725" spans="8:15" x14ac:dyDescent="0.35">
      <c r="H5725" s="4"/>
      <c r="I5725">
        <f t="shared" si="6039"/>
        <v>7.8461575132286265</v>
      </c>
      <c r="J5725" t="s">
        <v>16</v>
      </c>
      <c r="K5725">
        <v>0</v>
      </c>
      <c r="L5725" s="5"/>
      <c r="M5725">
        <f t="shared" ref="M5725" si="6041">I5717*I5720+J5717*I5721+K5717* I5722</f>
        <v>0</v>
      </c>
    </row>
    <row r="5726" spans="8:15" x14ac:dyDescent="0.35">
      <c r="H5726" s="4"/>
      <c r="I5726">
        <f t="shared" si="6039"/>
        <v>-2.3298516839062571</v>
      </c>
      <c r="J5726" t="s">
        <v>16</v>
      </c>
      <c r="K5726">
        <v>0</v>
      </c>
      <c r="L5726" s="5"/>
      <c r="M5726">
        <f t="shared" ref="M5726" si="6042">I5718*I5720+J5718*I5721+K5718*I5722</f>
        <v>0</v>
      </c>
    </row>
    <row r="5727" spans="8:15" x14ac:dyDescent="0.35">
      <c r="H5727" s="4"/>
      <c r="L5727" s="5"/>
    </row>
    <row r="5728" spans="8:15" x14ac:dyDescent="0.35">
      <c r="H5728" s="4" t="s">
        <v>99</v>
      </c>
      <c r="I5728">
        <f t="shared" ref="I5728:I5730" si="6043">I5724-K5724</f>
        <v>-6.0300955159643808</v>
      </c>
      <c r="L5728" s="5"/>
    </row>
    <row r="5729" spans="8:13" x14ac:dyDescent="0.35">
      <c r="H5729" s="4" t="s">
        <v>100</v>
      </c>
      <c r="I5729">
        <f t="shared" si="6043"/>
        <v>7.8461575132286265</v>
      </c>
      <c r="L5729" s="5"/>
    </row>
    <row r="5730" spans="8:13" x14ac:dyDescent="0.35">
      <c r="H5730" s="4" t="s">
        <v>101</v>
      </c>
      <c r="I5730">
        <f t="shared" si="6043"/>
        <v>-2.3298516839062571</v>
      </c>
      <c r="L5730" s="5"/>
    </row>
    <row r="5731" spans="8:13" x14ac:dyDescent="0.35">
      <c r="H5731" s="4"/>
      <c r="L5731" s="5"/>
    </row>
    <row r="5732" spans="8:13" x14ac:dyDescent="0.35">
      <c r="H5732" s="4" t="s">
        <v>22</v>
      </c>
      <c r="I5732">
        <f t="shared" ref="I5732:I5734" si="6044">ABS(I5728-I5706)</f>
        <v>0</v>
      </c>
      <c r="L5732" s="5"/>
    </row>
    <row r="5733" spans="8:13" x14ac:dyDescent="0.35">
      <c r="H5733" s="4" t="s">
        <v>24</v>
      </c>
      <c r="I5733">
        <f t="shared" si="6044"/>
        <v>0</v>
      </c>
      <c r="L5733" s="5"/>
    </row>
    <row r="5734" spans="8:13" x14ac:dyDescent="0.35">
      <c r="H5734" s="7" t="s">
        <v>103</v>
      </c>
      <c r="I5734">
        <f t="shared" si="6044"/>
        <v>0</v>
      </c>
      <c r="J5734" s="8" t="s">
        <v>25</v>
      </c>
      <c r="K5734" s="8"/>
      <c r="L5734" s="9">
        <f t="shared" ref="L5734" si="6045">MAX(I5732:I5734)</f>
        <v>0</v>
      </c>
      <c r="M5734" t="str">
        <f t="shared" ref="M5734" si="6046">IF(L5734&gt;$G$6, "Continúa iterando","Listo. Aquí está la solución")</f>
        <v>Listo. Aquí está la solución</v>
      </c>
    </row>
    <row r="5736" spans="8:13" x14ac:dyDescent="0.35">
      <c r="H5736" s="1"/>
      <c r="I5736" s="2" t="s">
        <v>0</v>
      </c>
      <c r="J5736" s="2">
        <f t="shared" ref="J5736" si="6047">J5705+1</f>
        <v>186</v>
      </c>
      <c r="K5736" s="2"/>
      <c r="L5736" s="3"/>
    </row>
    <row r="5737" spans="8:13" x14ac:dyDescent="0.35">
      <c r="H5737" s="4" t="s">
        <v>1</v>
      </c>
      <c r="I5737">
        <f t="shared" ref="I5737:I5739" si="6048">I5728</f>
        <v>-6.0300955159643808</v>
      </c>
      <c r="L5737" s="5"/>
    </row>
    <row r="5738" spans="8:13" x14ac:dyDescent="0.35">
      <c r="H5738" s="4" t="s">
        <v>93</v>
      </c>
      <c r="I5738">
        <f t="shared" si="6048"/>
        <v>7.8461575132286265</v>
      </c>
      <c r="L5738" s="5"/>
    </row>
    <row r="5739" spans="8:13" x14ac:dyDescent="0.35">
      <c r="H5739" s="4" t="s">
        <v>2</v>
      </c>
      <c r="I5739">
        <f t="shared" si="6048"/>
        <v>-2.3298516839062571</v>
      </c>
      <c r="L5739" s="5"/>
    </row>
    <row r="5740" spans="8:13" x14ac:dyDescent="0.35">
      <c r="H5740" s="4"/>
      <c r="L5740" s="5"/>
    </row>
    <row r="5741" spans="8:13" x14ac:dyDescent="0.35">
      <c r="H5741" s="4"/>
      <c r="I5741">
        <f t="shared" ref="I5741" si="6049">1/I5737</f>
        <v>-0.16583485242523097</v>
      </c>
      <c r="J5741">
        <f t="shared" ref="J5741" si="6050">3/I5738-I5739^2</f>
        <v>-5.0458561065254317</v>
      </c>
      <c r="K5741">
        <f t="shared" ref="K5741" si="6051">-2*I5738*I5739</f>
        <v>36.56076658877889</v>
      </c>
      <c r="L5741" s="5"/>
    </row>
    <row r="5742" spans="8:13" x14ac:dyDescent="0.35">
      <c r="H5742" s="4" t="s">
        <v>26</v>
      </c>
      <c r="I5742">
        <f t="shared" ref="I5742" si="6052">(2*I5737/I5739)+4*I5739</f>
        <v>-4.1430295802738764</v>
      </c>
      <c r="J5742">
        <f t="shared" ref="J5742" si="6053">(2*I5738/I5739)</f>
        <v>-6.7353278901201685</v>
      </c>
      <c r="K5742">
        <f t="shared" ref="K5742" si="6054">-(I5738^2+I5737^2)/I5739^2+4*I5737</f>
        <v>-42.160262624325497</v>
      </c>
      <c r="L5742" s="5"/>
    </row>
    <row r="5743" spans="8:13" x14ac:dyDescent="0.35">
      <c r="H5743" s="4"/>
      <c r="I5743">
        <f t="shared" ref="I5743" si="6055">2*I5737*I5738*I5739^3+4*I5739</f>
        <v>1187.4101983644657</v>
      </c>
      <c r="J5743">
        <f t="shared" ref="J5743" si="6056">I5737^2*I5739^3</f>
        <v>-459.86801905066505</v>
      </c>
      <c r="K5743">
        <f t="shared" ref="K5743" si="6057">3*I5737^2*I5738*I5739^2+4*I5737</f>
        <v>4621.9224596655295</v>
      </c>
      <c r="L5743" s="5"/>
    </row>
    <row r="5744" spans="8:13" x14ac:dyDescent="0.35">
      <c r="H5744" s="4"/>
      <c r="L5744" s="5"/>
    </row>
    <row r="5745" spans="8:15" x14ac:dyDescent="0.35">
      <c r="H5745" s="4" t="s">
        <v>6</v>
      </c>
      <c r="I5745">
        <f t="shared" ref="I5745" si="6058">(I5741*J5742*K5743+I5742*J5743*K5741+J5741*K5742*I5743)-(I5743*J5742*K5741+J5743*K5742*I5741+K5743*I5742*J5741)</f>
        <v>526414.62070310838</v>
      </c>
      <c r="J5745" t="str">
        <f t="shared" ref="J5745" si="6059">IF(I5745&lt;&gt;0,"Continuar", "Agregar otros valores")</f>
        <v>Continuar</v>
      </c>
      <c r="L5745" s="5"/>
    </row>
    <row r="5746" spans="8:15" x14ac:dyDescent="0.35">
      <c r="H5746" s="4"/>
      <c r="L5746" s="5"/>
    </row>
    <row r="5747" spans="8:15" x14ac:dyDescent="0.35">
      <c r="H5747" s="4"/>
      <c r="I5747" cm="1">
        <f t="array" ref="I5747:K5749">MINVERSE(I5741:K5743)</f>
        <v>-9.5966786858593264E-2</v>
      </c>
      <c r="J5747">
        <v>1.2363692239668139E-2</v>
      </c>
      <c r="K5747">
        <v>8.7190467637886151E-4</v>
      </c>
      <c r="L5747" s="5"/>
      <c r="M5747">
        <f t="shared" ref="M5747" si="6060">(J5742*K5743-J5743*K5742)/I5745</f>
        <v>-9.596678685859325E-2</v>
      </c>
      <c r="N5747">
        <f t="shared" ref="N5747" si="6061">(J5741*K5743-J5743*K5741)/I5745</f>
        <v>-1.2363692239668137E-2</v>
      </c>
      <c r="O5747">
        <f t="shared" ref="O5747" si="6062">(J5741*K5742-J5742*K5741)/I5745</f>
        <v>8.7190467637886151E-4</v>
      </c>
    </row>
    <row r="5748" spans="8:15" x14ac:dyDescent="0.35">
      <c r="H5748" s="4" t="s">
        <v>9</v>
      </c>
      <c r="I5748">
        <v>-5.87232252334349E-2</v>
      </c>
      <c r="J5748">
        <v>-8.3924536285770956E-2</v>
      </c>
      <c r="K5748">
        <v>-3.0102503265137386E-4</v>
      </c>
      <c r="L5748" s="5"/>
      <c r="M5748">
        <f t="shared" ref="M5748" si="6063">(I5742*K5743-K5742*I5743)/I5745</f>
        <v>5.8723225233434879E-2</v>
      </c>
      <c r="N5748">
        <f t="shared" ref="N5748" si="6064">(I5741*K5743-I5743*K5741)/I5745</f>
        <v>-8.3924536285770943E-2</v>
      </c>
      <c r="O5748">
        <f t="shared" ref="O5748" si="6065">(I5741*K5742-I5742*K5741)/I5745</f>
        <v>3.010250326513738E-4</v>
      </c>
    </row>
    <row r="5749" spans="8:15" x14ac:dyDescent="0.35">
      <c r="H5749" s="4"/>
      <c r="I5749">
        <v>1.8811870800205702E-2</v>
      </c>
      <c r="J5749">
        <v>-1.1526585521765763E-2</v>
      </c>
      <c r="K5749">
        <v>-3.7590481385218048E-5</v>
      </c>
      <c r="L5749" s="5"/>
      <c r="M5749">
        <f t="shared" ref="M5749" si="6066">(I5742*J5743-I5743*J5742)/I5745</f>
        <v>1.8811870800205698E-2</v>
      </c>
      <c r="N5749">
        <f t="shared" ref="N5749" si="6067">(I5741*J5743-I5743*J5741)/I5745</f>
        <v>1.1526585521765761E-2</v>
      </c>
      <c r="O5749">
        <f t="shared" ref="O5749" si="6068">(I5741*J5742-I5742*J5741)/I5745</f>
        <v>-3.7590481385218048E-5</v>
      </c>
    </row>
    <row r="5750" spans="8:15" x14ac:dyDescent="0.35">
      <c r="H5750" s="4"/>
      <c r="L5750" s="5"/>
    </row>
    <row r="5751" spans="8:15" x14ac:dyDescent="0.35">
      <c r="H5751" s="4" t="s">
        <v>591</v>
      </c>
      <c r="I5751">
        <f t="shared" ref="I5751" si="6069">LN(ABS(2*I5737*I5738^3))-I5738*(I5739^2)+33.9206</f>
        <v>0</v>
      </c>
      <c r="L5751" s="5"/>
    </row>
    <row r="5752" spans="8:15" x14ac:dyDescent="0.35">
      <c r="H5752" s="4" t="s">
        <v>592</v>
      </c>
      <c r="I5752">
        <f t="shared" ref="I5752" si="6070">(I5737^2+I5738^2)/I5739+4*I5737*I5739-85/6</f>
        <v>0</v>
      </c>
      <c r="L5752" s="5"/>
    </row>
    <row r="5753" spans="8:15" x14ac:dyDescent="0.35">
      <c r="H5753" s="4" t="s">
        <v>593</v>
      </c>
      <c r="I5753">
        <f t="shared" ref="I5753" si="6071">I5737^2*I5738*I5739^3+4*I5737*I5739+3552</f>
        <v>0</v>
      </c>
      <c r="L5753" s="5"/>
    </row>
    <row r="5754" spans="8:15" x14ac:dyDescent="0.35">
      <c r="H5754" s="4"/>
      <c r="L5754" s="5"/>
    </row>
    <row r="5755" spans="8:15" x14ac:dyDescent="0.35">
      <c r="H5755" s="4"/>
      <c r="I5755">
        <f t="shared" ref="I5755:I5757" si="6072">I5737</f>
        <v>-6.0300955159643808</v>
      </c>
      <c r="J5755" t="s">
        <v>16</v>
      </c>
      <c r="K5755" cm="1">
        <f t="array" ref="K5755:K5757">MMULT(I5747:K5749,I5751:I5753)</f>
        <v>0</v>
      </c>
      <c r="L5755" s="5"/>
      <c r="M5755">
        <f t="shared" ref="M5755" si="6073">I5747*I5751+J5747*I5752+K5747*I5753</f>
        <v>0</v>
      </c>
    </row>
    <row r="5756" spans="8:15" x14ac:dyDescent="0.35">
      <c r="H5756" s="4"/>
      <c r="I5756">
        <f t="shared" si="6072"/>
        <v>7.8461575132286265</v>
      </c>
      <c r="J5756" t="s">
        <v>16</v>
      </c>
      <c r="K5756">
        <v>0</v>
      </c>
      <c r="L5756" s="5"/>
      <c r="M5756">
        <f t="shared" ref="M5756" si="6074">I5748*I5751+J5748*I5752+K5748* I5753</f>
        <v>0</v>
      </c>
    </row>
    <row r="5757" spans="8:15" x14ac:dyDescent="0.35">
      <c r="H5757" s="4"/>
      <c r="I5757">
        <f t="shared" si="6072"/>
        <v>-2.3298516839062571</v>
      </c>
      <c r="J5757" t="s">
        <v>16</v>
      </c>
      <c r="K5757">
        <v>0</v>
      </c>
      <c r="L5757" s="5"/>
      <c r="M5757">
        <f t="shared" ref="M5757" si="6075">I5749*I5751+J5749*I5752+K5749*I5753</f>
        <v>0</v>
      </c>
    </row>
    <row r="5758" spans="8:15" x14ac:dyDescent="0.35">
      <c r="H5758" s="4"/>
      <c r="L5758" s="5"/>
    </row>
    <row r="5759" spans="8:15" x14ac:dyDescent="0.35">
      <c r="H5759" s="4" t="s">
        <v>99</v>
      </c>
      <c r="I5759">
        <f t="shared" ref="I5759:I5761" si="6076">I5755-K5755</f>
        <v>-6.0300955159643808</v>
      </c>
      <c r="L5759" s="5"/>
    </row>
    <row r="5760" spans="8:15" x14ac:dyDescent="0.35">
      <c r="H5760" s="4" t="s">
        <v>100</v>
      </c>
      <c r="I5760">
        <f t="shared" si="6076"/>
        <v>7.8461575132286265</v>
      </c>
      <c r="L5760" s="5"/>
    </row>
    <row r="5761" spans="8:13" x14ac:dyDescent="0.35">
      <c r="H5761" s="4" t="s">
        <v>101</v>
      </c>
      <c r="I5761">
        <f t="shared" si="6076"/>
        <v>-2.3298516839062571</v>
      </c>
      <c r="L5761" s="5"/>
    </row>
    <row r="5762" spans="8:13" x14ac:dyDescent="0.35">
      <c r="H5762" s="4"/>
      <c r="L5762" s="5"/>
    </row>
    <row r="5763" spans="8:13" x14ac:dyDescent="0.35">
      <c r="H5763" s="4" t="s">
        <v>22</v>
      </c>
      <c r="I5763">
        <f t="shared" ref="I5763:I5765" si="6077">ABS(I5759-I5737)</f>
        <v>0</v>
      </c>
      <c r="L5763" s="5"/>
    </row>
    <row r="5764" spans="8:13" x14ac:dyDescent="0.35">
      <c r="H5764" s="4" t="s">
        <v>24</v>
      </c>
      <c r="I5764">
        <f t="shared" si="6077"/>
        <v>0</v>
      </c>
      <c r="L5764" s="5"/>
    </row>
    <row r="5765" spans="8:13" x14ac:dyDescent="0.35">
      <c r="H5765" s="7" t="s">
        <v>103</v>
      </c>
      <c r="I5765">
        <f t="shared" si="6077"/>
        <v>0</v>
      </c>
      <c r="J5765" s="8" t="s">
        <v>25</v>
      </c>
      <c r="K5765" s="8"/>
      <c r="L5765" s="9">
        <f t="shared" ref="L5765" si="6078">MAX(I5763:I5765)</f>
        <v>0</v>
      </c>
      <c r="M5765" t="str">
        <f t="shared" ref="M5765" si="6079">IF(L5765&gt;$G$6, "Continúa iterando","Listo. Aquí está la solución")</f>
        <v>Listo. Aquí está la solución</v>
      </c>
    </row>
    <row r="5767" spans="8:13" x14ac:dyDescent="0.35">
      <c r="H5767" s="1"/>
      <c r="I5767" s="2" t="s">
        <v>0</v>
      </c>
      <c r="J5767" s="2">
        <f t="shared" ref="J5767" si="6080">J5736+1</f>
        <v>187</v>
      </c>
      <c r="K5767" s="2"/>
      <c r="L5767" s="3"/>
    </row>
    <row r="5768" spans="8:13" x14ac:dyDescent="0.35">
      <c r="H5768" s="4" t="s">
        <v>1</v>
      </c>
      <c r="I5768">
        <f t="shared" ref="I5768:I5770" si="6081">I5759</f>
        <v>-6.0300955159643808</v>
      </c>
      <c r="L5768" s="5"/>
    </row>
    <row r="5769" spans="8:13" x14ac:dyDescent="0.35">
      <c r="H5769" s="4" t="s">
        <v>93</v>
      </c>
      <c r="I5769">
        <f t="shared" si="6081"/>
        <v>7.8461575132286265</v>
      </c>
      <c r="L5769" s="5"/>
    </row>
    <row r="5770" spans="8:13" x14ac:dyDescent="0.35">
      <c r="H5770" s="4" t="s">
        <v>2</v>
      </c>
      <c r="I5770">
        <f t="shared" si="6081"/>
        <v>-2.3298516839062571</v>
      </c>
      <c r="L5770" s="5"/>
    </row>
    <row r="5771" spans="8:13" x14ac:dyDescent="0.35">
      <c r="H5771" s="4"/>
      <c r="L5771" s="5"/>
    </row>
    <row r="5772" spans="8:13" x14ac:dyDescent="0.35">
      <c r="H5772" s="4"/>
      <c r="I5772">
        <f t="shared" ref="I5772" si="6082">1/I5768</f>
        <v>-0.16583485242523097</v>
      </c>
      <c r="J5772">
        <f t="shared" ref="J5772" si="6083">3/I5769-I5770^2</f>
        <v>-5.0458561065254317</v>
      </c>
      <c r="K5772">
        <f t="shared" ref="K5772" si="6084">-2*I5769*I5770</f>
        <v>36.56076658877889</v>
      </c>
      <c r="L5772" s="5"/>
    </row>
    <row r="5773" spans="8:13" x14ac:dyDescent="0.35">
      <c r="H5773" s="4" t="s">
        <v>26</v>
      </c>
      <c r="I5773">
        <f t="shared" ref="I5773" si="6085">(2*I5768/I5770)+4*I5770</f>
        <v>-4.1430295802738764</v>
      </c>
      <c r="J5773">
        <f t="shared" ref="J5773" si="6086">(2*I5769/I5770)</f>
        <v>-6.7353278901201685</v>
      </c>
      <c r="K5773">
        <f t="shared" ref="K5773" si="6087">-(I5769^2+I5768^2)/I5770^2+4*I5768</f>
        <v>-42.160262624325497</v>
      </c>
      <c r="L5773" s="5"/>
    </row>
    <row r="5774" spans="8:13" x14ac:dyDescent="0.35">
      <c r="H5774" s="4"/>
      <c r="I5774">
        <f t="shared" ref="I5774" si="6088">2*I5768*I5769*I5770^3+4*I5770</f>
        <v>1187.4101983644657</v>
      </c>
      <c r="J5774">
        <f t="shared" ref="J5774" si="6089">I5768^2*I5770^3</f>
        <v>-459.86801905066505</v>
      </c>
      <c r="K5774">
        <f t="shared" ref="K5774" si="6090">3*I5768^2*I5769*I5770^2+4*I5768</f>
        <v>4621.9224596655295</v>
      </c>
      <c r="L5774" s="5"/>
    </row>
    <row r="5775" spans="8:13" x14ac:dyDescent="0.35">
      <c r="H5775" s="4"/>
      <c r="L5775" s="5"/>
    </row>
    <row r="5776" spans="8:13" x14ac:dyDescent="0.35">
      <c r="H5776" s="4" t="s">
        <v>6</v>
      </c>
      <c r="I5776">
        <f t="shared" ref="I5776" si="6091">(I5772*J5773*K5774+I5773*J5774*K5772+J5772*K5773*I5774)-(I5774*J5773*K5772+J5774*K5773*I5772+K5774*I5773*J5772)</f>
        <v>526414.62070310838</v>
      </c>
      <c r="J5776" t="str">
        <f t="shared" ref="J5776" si="6092">IF(I5776&lt;&gt;0,"Continuar", "Agregar otros valores")</f>
        <v>Continuar</v>
      </c>
      <c r="L5776" s="5"/>
    </row>
    <row r="5777" spans="8:15" x14ac:dyDescent="0.35">
      <c r="H5777" s="4"/>
      <c r="L5777" s="5"/>
    </row>
    <row r="5778" spans="8:15" x14ac:dyDescent="0.35">
      <c r="H5778" s="4"/>
      <c r="I5778" cm="1">
        <f t="array" ref="I5778:K5780">MINVERSE(I5772:K5774)</f>
        <v>-9.5966786858593264E-2</v>
      </c>
      <c r="J5778">
        <v>1.2363692239668139E-2</v>
      </c>
      <c r="K5778">
        <v>8.7190467637886151E-4</v>
      </c>
      <c r="L5778" s="5"/>
      <c r="M5778">
        <f t="shared" ref="M5778" si="6093">(J5773*K5774-J5774*K5773)/I5776</f>
        <v>-9.596678685859325E-2</v>
      </c>
      <c r="N5778">
        <f t="shared" ref="N5778" si="6094">(J5772*K5774-J5774*K5772)/I5776</f>
        <v>-1.2363692239668137E-2</v>
      </c>
      <c r="O5778">
        <f t="shared" ref="O5778" si="6095">(J5772*K5773-J5773*K5772)/I5776</f>
        <v>8.7190467637886151E-4</v>
      </c>
    </row>
    <row r="5779" spans="8:15" x14ac:dyDescent="0.35">
      <c r="H5779" s="4" t="s">
        <v>9</v>
      </c>
      <c r="I5779">
        <v>-5.87232252334349E-2</v>
      </c>
      <c r="J5779">
        <v>-8.3924536285770956E-2</v>
      </c>
      <c r="K5779">
        <v>-3.0102503265137386E-4</v>
      </c>
      <c r="L5779" s="5"/>
      <c r="M5779">
        <f t="shared" ref="M5779" si="6096">(I5773*K5774-K5773*I5774)/I5776</f>
        <v>5.8723225233434879E-2</v>
      </c>
      <c r="N5779">
        <f t="shared" ref="N5779" si="6097">(I5772*K5774-I5774*K5772)/I5776</f>
        <v>-8.3924536285770943E-2</v>
      </c>
      <c r="O5779">
        <f t="shared" ref="O5779" si="6098">(I5772*K5773-I5773*K5772)/I5776</f>
        <v>3.010250326513738E-4</v>
      </c>
    </row>
    <row r="5780" spans="8:15" x14ac:dyDescent="0.35">
      <c r="H5780" s="4"/>
      <c r="I5780">
        <v>1.8811870800205702E-2</v>
      </c>
      <c r="J5780">
        <v>-1.1526585521765763E-2</v>
      </c>
      <c r="K5780">
        <v>-3.7590481385218048E-5</v>
      </c>
      <c r="L5780" s="5"/>
      <c r="M5780">
        <f t="shared" ref="M5780" si="6099">(I5773*J5774-I5774*J5773)/I5776</f>
        <v>1.8811870800205698E-2</v>
      </c>
      <c r="N5780">
        <f t="shared" ref="N5780" si="6100">(I5772*J5774-I5774*J5772)/I5776</f>
        <v>1.1526585521765761E-2</v>
      </c>
      <c r="O5780">
        <f t="shared" ref="O5780" si="6101">(I5772*J5773-I5773*J5772)/I5776</f>
        <v>-3.7590481385218048E-5</v>
      </c>
    </row>
    <row r="5781" spans="8:15" x14ac:dyDescent="0.35">
      <c r="H5781" s="4"/>
      <c r="L5781" s="5"/>
    </row>
    <row r="5782" spans="8:15" x14ac:dyDescent="0.35">
      <c r="H5782" s="4" t="s">
        <v>594</v>
      </c>
      <c r="I5782">
        <f t="shared" ref="I5782" si="6102">LN(ABS(2*I5768*I5769^3))-I5769*(I5770^2)+33.9206</f>
        <v>0</v>
      </c>
      <c r="L5782" s="5"/>
    </row>
    <row r="5783" spans="8:15" x14ac:dyDescent="0.35">
      <c r="H5783" s="4" t="s">
        <v>595</v>
      </c>
      <c r="I5783">
        <f t="shared" ref="I5783" si="6103">(I5768^2+I5769^2)/I5770+4*I5768*I5770-85/6</f>
        <v>0</v>
      </c>
      <c r="L5783" s="5"/>
    </row>
    <row r="5784" spans="8:15" x14ac:dyDescent="0.35">
      <c r="H5784" s="4" t="s">
        <v>596</v>
      </c>
      <c r="I5784">
        <f t="shared" ref="I5784" si="6104">I5768^2*I5769*I5770^3+4*I5768*I5770+3552</f>
        <v>0</v>
      </c>
      <c r="L5784" s="5"/>
    </row>
    <row r="5785" spans="8:15" x14ac:dyDescent="0.35">
      <c r="H5785" s="4"/>
      <c r="L5785" s="5"/>
    </row>
    <row r="5786" spans="8:15" x14ac:dyDescent="0.35">
      <c r="H5786" s="4"/>
      <c r="I5786">
        <f t="shared" ref="I5786:I5788" si="6105">I5768</f>
        <v>-6.0300955159643808</v>
      </c>
      <c r="J5786" t="s">
        <v>16</v>
      </c>
      <c r="K5786" cm="1">
        <f t="array" ref="K5786:K5788">MMULT(I5778:K5780,I5782:I5784)</f>
        <v>0</v>
      </c>
      <c r="L5786" s="5"/>
      <c r="M5786">
        <f t="shared" ref="M5786" si="6106">I5778*I5782+J5778*I5783+K5778*I5784</f>
        <v>0</v>
      </c>
    </row>
    <row r="5787" spans="8:15" x14ac:dyDescent="0.35">
      <c r="H5787" s="4"/>
      <c r="I5787">
        <f t="shared" si="6105"/>
        <v>7.8461575132286265</v>
      </c>
      <c r="J5787" t="s">
        <v>16</v>
      </c>
      <c r="K5787">
        <v>0</v>
      </c>
      <c r="L5787" s="5"/>
      <c r="M5787">
        <f t="shared" ref="M5787" si="6107">I5779*I5782+J5779*I5783+K5779* I5784</f>
        <v>0</v>
      </c>
    </row>
    <row r="5788" spans="8:15" x14ac:dyDescent="0.35">
      <c r="H5788" s="4"/>
      <c r="I5788">
        <f t="shared" si="6105"/>
        <v>-2.3298516839062571</v>
      </c>
      <c r="J5788" t="s">
        <v>16</v>
      </c>
      <c r="K5788">
        <v>0</v>
      </c>
      <c r="L5788" s="5"/>
      <c r="M5788">
        <f t="shared" ref="M5788" si="6108">I5780*I5782+J5780*I5783+K5780*I5784</f>
        <v>0</v>
      </c>
    </row>
    <row r="5789" spans="8:15" x14ac:dyDescent="0.35">
      <c r="H5789" s="4"/>
      <c r="L5789" s="5"/>
    </row>
    <row r="5790" spans="8:15" x14ac:dyDescent="0.35">
      <c r="H5790" s="4" t="s">
        <v>99</v>
      </c>
      <c r="I5790">
        <f t="shared" ref="I5790:I5792" si="6109">I5786-K5786</f>
        <v>-6.0300955159643808</v>
      </c>
      <c r="L5790" s="5"/>
    </row>
    <row r="5791" spans="8:15" x14ac:dyDescent="0.35">
      <c r="H5791" s="4" t="s">
        <v>100</v>
      </c>
      <c r="I5791">
        <f t="shared" si="6109"/>
        <v>7.8461575132286265</v>
      </c>
      <c r="L5791" s="5"/>
    </row>
    <row r="5792" spans="8:15" x14ac:dyDescent="0.35">
      <c r="H5792" s="4" t="s">
        <v>101</v>
      </c>
      <c r="I5792">
        <f t="shared" si="6109"/>
        <v>-2.3298516839062571</v>
      </c>
      <c r="L5792" s="5"/>
    </row>
    <row r="5793" spans="8:13" x14ac:dyDescent="0.35">
      <c r="H5793" s="4"/>
      <c r="L5793" s="5"/>
    </row>
    <row r="5794" spans="8:13" x14ac:dyDescent="0.35">
      <c r="H5794" s="4" t="s">
        <v>22</v>
      </c>
      <c r="I5794">
        <f t="shared" ref="I5794:I5796" si="6110">ABS(I5790-I5768)</f>
        <v>0</v>
      </c>
      <c r="L5794" s="5"/>
    </row>
    <row r="5795" spans="8:13" x14ac:dyDescent="0.35">
      <c r="H5795" s="4" t="s">
        <v>24</v>
      </c>
      <c r="I5795">
        <f t="shared" si="6110"/>
        <v>0</v>
      </c>
      <c r="L5795" s="5"/>
    </row>
    <row r="5796" spans="8:13" x14ac:dyDescent="0.35">
      <c r="H5796" s="7" t="s">
        <v>103</v>
      </c>
      <c r="I5796">
        <f t="shared" si="6110"/>
        <v>0</v>
      </c>
      <c r="J5796" s="8" t="s">
        <v>25</v>
      </c>
      <c r="K5796" s="8"/>
      <c r="L5796" s="9">
        <f t="shared" ref="L5796" si="6111">MAX(I5794:I5796)</f>
        <v>0</v>
      </c>
      <c r="M5796" t="str">
        <f t="shared" ref="M5796" si="6112">IF(L5796&gt;$G$6, "Continúa iterando","Listo. Aquí está la solución")</f>
        <v>Listo. Aquí está la solución</v>
      </c>
    </row>
    <row r="5798" spans="8:13" x14ac:dyDescent="0.35">
      <c r="H5798" s="1"/>
      <c r="I5798" s="2" t="s">
        <v>0</v>
      </c>
      <c r="J5798" s="2">
        <f t="shared" ref="J5798" si="6113">J5767+1</f>
        <v>188</v>
      </c>
      <c r="K5798" s="2"/>
      <c r="L5798" s="3"/>
    </row>
    <row r="5799" spans="8:13" x14ac:dyDescent="0.35">
      <c r="H5799" s="4" t="s">
        <v>1</v>
      </c>
      <c r="I5799">
        <f t="shared" ref="I5799:I5801" si="6114">I5790</f>
        <v>-6.0300955159643808</v>
      </c>
      <c r="L5799" s="5"/>
    </row>
    <row r="5800" spans="8:13" x14ac:dyDescent="0.35">
      <c r="H5800" s="4" t="s">
        <v>93</v>
      </c>
      <c r="I5800">
        <f t="shared" si="6114"/>
        <v>7.8461575132286265</v>
      </c>
      <c r="L5800" s="5"/>
    </row>
    <row r="5801" spans="8:13" x14ac:dyDescent="0.35">
      <c r="H5801" s="4" t="s">
        <v>2</v>
      </c>
      <c r="I5801">
        <f t="shared" si="6114"/>
        <v>-2.3298516839062571</v>
      </c>
      <c r="L5801" s="5"/>
    </row>
    <row r="5802" spans="8:13" x14ac:dyDescent="0.35">
      <c r="H5802" s="4"/>
      <c r="L5802" s="5"/>
    </row>
    <row r="5803" spans="8:13" x14ac:dyDescent="0.35">
      <c r="H5803" s="4"/>
      <c r="I5803">
        <f t="shared" ref="I5803" si="6115">1/I5799</f>
        <v>-0.16583485242523097</v>
      </c>
      <c r="J5803">
        <f t="shared" ref="J5803" si="6116">3/I5800-I5801^2</f>
        <v>-5.0458561065254317</v>
      </c>
      <c r="K5803">
        <f t="shared" ref="K5803" si="6117">-2*I5800*I5801</f>
        <v>36.56076658877889</v>
      </c>
      <c r="L5803" s="5"/>
    </row>
    <row r="5804" spans="8:13" x14ac:dyDescent="0.35">
      <c r="H5804" s="4" t="s">
        <v>26</v>
      </c>
      <c r="I5804">
        <f t="shared" ref="I5804" si="6118">(2*I5799/I5801)+4*I5801</f>
        <v>-4.1430295802738764</v>
      </c>
      <c r="J5804">
        <f t="shared" ref="J5804" si="6119">(2*I5800/I5801)</f>
        <v>-6.7353278901201685</v>
      </c>
      <c r="K5804">
        <f t="shared" ref="K5804" si="6120">-(I5800^2+I5799^2)/I5801^2+4*I5799</f>
        <v>-42.160262624325497</v>
      </c>
      <c r="L5804" s="5"/>
    </row>
    <row r="5805" spans="8:13" x14ac:dyDescent="0.35">
      <c r="H5805" s="4"/>
      <c r="I5805">
        <f t="shared" ref="I5805" si="6121">2*I5799*I5800*I5801^3+4*I5801</f>
        <v>1187.4101983644657</v>
      </c>
      <c r="J5805">
        <f t="shared" ref="J5805" si="6122">I5799^2*I5801^3</f>
        <v>-459.86801905066505</v>
      </c>
      <c r="K5805">
        <f t="shared" ref="K5805" si="6123">3*I5799^2*I5800*I5801^2+4*I5799</f>
        <v>4621.9224596655295</v>
      </c>
      <c r="L5805" s="5"/>
    </row>
    <row r="5806" spans="8:13" x14ac:dyDescent="0.35">
      <c r="H5806" s="4"/>
      <c r="L5806" s="5"/>
    </row>
    <row r="5807" spans="8:13" x14ac:dyDescent="0.35">
      <c r="H5807" s="4" t="s">
        <v>6</v>
      </c>
      <c r="I5807">
        <f t="shared" ref="I5807" si="6124">(I5803*J5804*K5805+I5804*J5805*K5803+J5803*K5804*I5805)-(I5805*J5804*K5803+J5805*K5804*I5803+K5805*I5804*J5803)</f>
        <v>526414.62070310838</v>
      </c>
      <c r="J5807" t="str">
        <f t="shared" ref="J5807" si="6125">IF(I5807&lt;&gt;0,"Continuar", "Agregar otros valores")</f>
        <v>Continuar</v>
      </c>
      <c r="L5807" s="5"/>
    </row>
    <row r="5808" spans="8:13" x14ac:dyDescent="0.35">
      <c r="H5808" s="4"/>
      <c r="L5808" s="5"/>
    </row>
    <row r="5809" spans="8:15" x14ac:dyDescent="0.35">
      <c r="H5809" s="4"/>
      <c r="I5809" cm="1">
        <f t="array" ref="I5809:K5811">MINVERSE(I5803:K5805)</f>
        <v>-9.5966786858593264E-2</v>
      </c>
      <c r="J5809">
        <v>1.2363692239668139E-2</v>
      </c>
      <c r="K5809">
        <v>8.7190467637886151E-4</v>
      </c>
      <c r="L5809" s="5"/>
      <c r="M5809">
        <f t="shared" ref="M5809" si="6126">(J5804*K5805-J5805*K5804)/I5807</f>
        <v>-9.596678685859325E-2</v>
      </c>
      <c r="N5809">
        <f t="shared" ref="N5809" si="6127">(J5803*K5805-J5805*K5803)/I5807</f>
        <v>-1.2363692239668137E-2</v>
      </c>
      <c r="O5809">
        <f t="shared" ref="O5809" si="6128">(J5803*K5804-J5804*K5803)/I5807</f>
        <v>8.7190467637886151E-4</v>
      </c>
    </row>
    <row r="5810" spans="8:15" x14ac:dyDescent="0.35">
      <c r="H5810" s="4" t="s">
        <v>9</v>
      </c>
      <c r="I5810">
        <v>-5.87232252334349E-2</v>
      </c>
      <c r="J5810">
        <v>-8.3924536285770956E-2</v>
      </c>
      <c r="K5810">
        <v>-3.0102503265137386E-4</v>
      </c>
      <c r="L5810" s="5"/>
      <c r="M5810">
        <f t="shared" ref="M5810" si="6129">(I5804*K5805-K5804*I5805)/I5807</f>
        <v>5.8723225233434879E-2</v>
      </c>
      <c r="N5810">
        <f t="shared" ref="N5810" si="6130">(I5803*K5805-I5805*K5803)/I5807</f>
        <v>-8.3924536285770943E-2</v>
      </c>
      <c r="O5810">
        <f t="shared" ref="O5810" si="6131">(I5803*K5804-I5804*K5803)/I5807</f>
        <v>3.010250326513738E-4</v>
      </c>
    </row>
    <row r="5811" spans="8:15" x14ac:dyDescent="0.35">
      <c r="H5811" s="4"/>
      <c r="I5811">
        <v>1.8811870800205702E-2</v>
      </c>
      <c r="J5811">
        <v>-1.1526585521765763E-2</v>
      </c>
      <c r="K5811">
        <v>-3.7590481385218048E-5</v>
      </c>
      <c r="L5811" s="5"/>
      <c r="M5811">
        <f t="shared" ref="M5811" si="6132">(I5804*J5805-I5805*J5804)/I5807</f>
        <v>1.8811870800205698E-2</v>
      </c>
      <c r="N5811">
        <f t="shared" ref="N5811" si="6133">(I5803*J5805-I5805*J5803)/I5807</f>
        <v>1.1526585521765761E-2</v>
      </c>
      <c r="O5811">
        <f t="shared" ref="O5811" si="6134">(I5803*J5804-I5804*J5803)/I5807</f>
        <v>-3.7590481385218048E-5</v>
      </c>
    </row>
    <row r="5812" spans="8:15" x14ac:dyDescent="0.35">
      <c r="H5812" s="4"/>
      <c r="L5812" s="5"/>
    </row>
    <row r="5813" spans="8:15" x14ac:dyDescent="0.35">
      <c r="H5813" s="4" t="s">
        <v>597</v>
      </c>
      <c r="I5813">
        <f t="shared" ref="I5813" si="6135">LN(ABS(2*I5799*I5800^3))-I5800*(I5801^2)+33.9206</f>
        <v>0</v>
      </c>
      <c r="L5813" s="5"/>
    </row>
    <row r="5814" spans="8:15" x14ac:dyDescent="0.35">
      <c r="H5814" s="4" t="s">
        <v>598</v>
      </c>
      <c r="I5814">
        <f t="shared" ref="I5814" si="6136">(I5799^2+I5800^2)/I5801+4*I5799*I5801-85/6</f>
        <v>0</v>
      </c>
      <c r="L5814" s="5"/>
    </row>
    <row r="5815" spans="8:15" x14ac:dyDescent="0.35">
      <c r="H5815" s="4" t="s">
        <v>599</v>
      </c>
      <c r="I5815">
        <f t="shared" ref="I5815" si="6137">I5799^2*I5800*I5801^3+4*I5799*I5801+3552</f>
        <v>0</v>
      </c>
      <c r="L5815" s="5"/>
    </row>
    <row r="5816" spans="8:15" x14ac:dyDescent="0.35">
      <c r="H5816" s="4"/>
      <c r="L5816" s="5"/>
    </row>
    <row r="5817" spans="8:15" x14ac:dyDescent="0.35">
      <c r="H5817" s="4"/>
      <c r="I5817">
        <f t="shared" ref="I5817:I5819" si="6138">I5799</f>
        <v>-6.0300955159643808</v>
      </c>
      <c r="J5817" t="s">
        <v>16</v>
      </c>
      <c r="K5817" cm="1">
        <f t="array" ref="K5817:K5819">MMULT(I5809:K5811,I5813:I5815)</f>
        <v>0</v>
      </c>
      <c r="L5817" s="5"/>
      <c r="M5817">
        <f t="shared" ref="M5817" si="6139">I5809*I5813+J5809*I5814+K5809*I5815</f>
        <v>0</v>
      </c>
    </row>
    <row r="5818" spans="8:15" x14ac:dyDescent="0.35">
      <c r="H5818" s="4"/>
      <c r="I5818">
        <f t="shared" si="6138"/>
        <v>7.8461575132286265</v>
      </c>
      <c r="J5818" t="s">
        <v>16</v>
      </c>
      <c r="K5818">
        <v>0</v>
      </c>
      <c r="L5818" s="5"/>
      <c r="M5818">
        <f t="shared" ref="M5818" si="6140">I5810*I5813+J5810*I5814+K5810* I5815</f>
        <v>0</v>
      </c>
    </row>
    <row r="5819" spans="8:15" x14ac:dyDescent="0.35">
      <c r="H5819" s="4"/>
      <c r="I5819">
        <f t="shared" si="6138"/>
        <v>-2.3298516839062571</v>
      </c>
      <c r="J5819" t="s">
        <v>16</v>
      </c>
      <c r="K5819">
        <v>0</v>
      </c>
      <c r="L5819" s="5"/>
      <c r="M5819">
        <f t="shared" ref="M5819" si="6141">I5811*I5813+J5811*I5814+K5811*I5815</f>
        <v>0</v>
      </c>
    </row>
    <row r="5820" spans="8:15" x14ac:dyDescent="0.35">
      <c r="H5820" s="4"/>
      <c r="L5820" s="5"/>
    </row>
    <row r="5821" spans="8:15" x14ac:dyDescent="0.35">
      <c r="H5821" s="4" t="s">
        <v>99</v>
      </c>
      <c r="I5821">
        <f t="shared" ref="I5821:I5823" si="6142">I5817-K5817</f>
        <v>-6.0300955159643808</v>
      </c>
      <c r="L5821" s="5"/>
    </row>
    <row r="5822" spans="8:15" x14ac:dyDescent="0.35">
      <c r="H5822" s="4" t="s">
        <v>100</v>
      </c>
      <c r="I5822">
        <f t="shared" si="6142"/>
        <v>7.8461575132286265</v>
      </c>
      <c r="L5822" s="5"/>
    </row>
    <row r="5823" spans="8:15" x14ac:dyDescent="0.35">
      <c r="H5823" s="4" t="s">
        <v>101</v>
      </c>
      <c r="I5823">
        <f t="shared" si="6142"/>
        <v>-2.3298516839062571</v>
      </c>
      <c r="L5823" s="5"/>
    </row>
    <row r="5824" spans="8:15" x14ac:dyDescent="0.35">
      <c r="H5824" s="4"/>
      <c r="L5824" s="5"/>
    </row>
    <row r="5825" spans="8:15" x14ac:dyDescent="0.35">
      <c r="H5825" s="4" t="s">
        <v>22</v>
      </c>
      <c r="I5825">
        <f t="shared" ref="I5825:I5827" si="6143">ABS(I5821-I5799)</f>
        <v>0</v>
      </c>
      <c r="L5825" s="5"/>
    </row>
    <row r="5826" spans="8:15" x14ac:dyDescent="0.35">
      <c r="H5826" s="4" t="s">
        <v>24</v>
      </c>
      <c r="I5826">
        <f t="shared" si="6143"/>
        <v>0</v>
      </c>
      <c r="L5826" s="5"/>
    </row>
    <row r="5827" spans="8:15" x14ac:dyDescent="0.35">
      <c r="H5827" s="7" t="s">
        <v>103</v>
      </c>
      <c r="I5827">
        <f t="shared" si="6143"/>
        <v>0</v>
      </c>
      <c r="J5827" s="8" t="s">
        <v>25</v>
      </c>
      <c r="K5827" s="8"/>
      <c r="L5827" s="9">
        <f t="shared" ref="L5827" si="6144">MAX(I5825:I5827)</f>
        <v>0</v>
      </c>
      <c r="M5827" t="str">
        <f t="shared" ref="M5827" si="6145">IF(L5827&gt;$G$6, "Continúa iterando","Listo. Aquí está la solución")</f>
        <v>Listo. Aquí está la solución</v>
      </c>
    </row>
    <row r="5829" spans="8:15" x14ac:dyDescent="0.35">
      <c r="H5829" s="1"/>
      <c r="I5829" s="2" t="s">
        <v>0</v>
      </c>
      <c r="J5829" s="2">
        <f t="shared" ref="J5829" si="6146">J5798+1</f>
        <v>189</v>
      </c>
      <c r="K5829" s="2"/>
      <c r="L5829" s="3"/>
    </row>
    <row r="5830" spans="8:15" x14ac:dyDescent="0.35">
      <c r="H5830" s="4" t="s">
        <v>1</v>
      </c>
      <c r="I5830">
        <f t="shared" ref="I5830:I5832" si="6147">I5821</f>
        <v>-6.0300955159643808</v>
      </c>
      <c r="L5830" s="5"/>
    </row>
    <row r="5831" spans="8:15" x14ac:dyDescent="0.35">
      <c r="H5831" s="4" t="s">
        <v>93</v>
      </c>
      <c r="I5831">
        <f t="shared" si="6147"/>
        <v>7.8461575132286265</v>
      </c>
      <c r="L5831" s="5"/>
    </row>
    <row r="5832" spans="8:15" x14ac:dyDescent="0.35">
      <c r="H5832" s="4" t="s">
        <v>2</v>
      </c>
      <c r="I5832">
        <f t="shared" si="6147"/>
        <v>-2.3298516839062571</v>
      </c>
      <c r="L5832" s="5"/>
    </row>
    <row r="5833" spans="8:15" x14ac:dyDescent="0.35">
      <c r="H5833" s="4"/>
      <c r="L5833" s="5"/>
    </row>
    <row r="5834" spans="8:15" x14ac:dyDescent="0.35">
      <c r="H5834" s="4"/>
      <c r="I5834">
        <f t="shared" ref="I5834" si="6148">1/I5830</f>
        <v>-0.16583485242523097</v>
      </c>
      <c r="J5834">
        <f t="shared" ref="J5834" si="6149">3/I5831-I5832^2</f>
        <v>-5.0458561065254317</v>
      </c>
      <c r="K5834">
        <f t="shared" ref="K5834" si="6150">-2*I5831*I5832</f>
        <v>36.56076658877889</v>
      </c>
      <c r="L5834" s="5"/>
    </row>
    <row r="5835" spans="8:15" x14ac:dyDescent="0.35">
      <c r="H5835" s="4" t="s">
        <v>26</v>
      </c>
      <c r="I5835">
        <f t="shared" ref="I5835" si="6151">(2*I5830/I5832)+4*I5832</f>
        <v>-4.1430295802738764</v>
      </c>
      <c r="J5835">
        <f t="shared" ref="J5835" si="6152">(2*I5831/I5832)</f>
        <v>-6.7353278901201685</v>
      </c>
      <c r="K5835">
        <f t="shared" ref="K5835" si="6153">-(I5831^2+I5830^2)/I5832^2+4*I5830</f>
        <v>-42.160262624325497</v>
      </c>
      <c r="L5835" s="5"/>
    </row>
    <row r="5836" spans="8:15" x14ac:dyDescent="0.35">
      <c r="H5836" s="4"/>
      <c r="I5836">
        <f t="shared" ref="I5836" si="6154">2*I5830*I5831*I5832^3+4*I5832</f>
        <v>1187.4101983644657</v>
      </c>
      <c r="J5836">
        <f t="shared" ref="J5836" si="6155">I5830^2*I5832^3</f>
        <v>-459.86801905066505</v>
      </c>
      <c r="K5836">
        <f t="shared" ref="K5836" si="6156">3*I5830^2*I5831*I5832^2+4*I5830</f>
        <v>4621.9224596655295</v>
      </c>
      <c r="L5836" s="5"/>
    </row>
    <row r="5837" spans="8:15" x14ac:dyDescent="0.35">
      <c r="H5837" s="4"/>
      <c r="L5837" s="5"/>
    </row>
    <row r="5838" spans="8:15" x14ac:dyDescent="0.35">
      <c r="H5838" s="4" t="s">
        <v>6</v>
      </c>
      <c r="I5838">
        <f t="shared" ref="I5838" si="6157">(I5834*J5835*K5836+I5835*J5836*K5834+J5834*K5835*I5836)-(I5836*J5835*K5834+J5836*K5835*I5834+K5836*I5835*J5834)</f>
        <v>526414.62070310838</v>
      </c>
      <c r="J5838" t="str">
        <f t="shared" ref="J5838" si="6158">IF(I5838&lt;&gt;0,"Continuar", "Agregar otros valores")</f>
        <v>Continuar</v>
      </c>
      <c r="L5838" s="5"/>
    </row>
    <row r="5839" spans="8:15" x14ac:dyDescent="0.35">
      <c r="H5839" s="4"/>
      <c r="L5839" s="5"/>
    </row>
    <row r="5840" spans="8:15" x14ac:dyDescent="0.35">
      <c r="H5840" s="4"/>
      <c r="I5840" cm="1">
        <f t="array" ref="I5840:K5842">MINVERSE(I5834:K5836)</f>
        <v>-9.5966786858593264E-2</v>
      </c>
      <c r="J5840">
        <v>1.2363692239668139E-2</v>
      </c>
      <c r="K5840">
        <v>8.7190467637886151E-4</v>
      </c>
      <c r="L5840" s="5"/>
      <c r="M5840">
        <f t="shared" ref="M5840" si="6159">(J5835*K5836-J5836*K5835)/I5838</f>
        <v>-9.596678685859325E-2</v>
      </c>
      <c r="N5840">
        <f t="shared" ref="N5840" si="6160">(J5834*K5836-J5836*K5834)/I5838</f>
        <v>-1.2363692239668137E-2</v>
      </c>
      <c r="O5840">
        <f t="shared" ref="O5840" si="6161">(J5834*K5835-J5835*K5834)/I5838</f>
        <v>8.7190467637886151E-4</v>
      </c>
    </row>
    <row r="5841" spans="8:15" x14ac:dyDescent="0.35">
      <c r="H5841" s="4" t="s">
        <v>9</v>
      </c>
      <c r="I5841">
        <v>-5.87232252334349E-2</v>
      </c>
      <c r="J5841">
        <v>-8.3924536285770956E-2</v>
      </c>
      <c r="K5841">
        <v>-3.0102503265137386E-4</v>
      </c>
      <c r="L5841" s="5"/>
      <c r="M5841">
        <f t="shared" ref="M5841" si="6162">(I5835*K5836-K5835*I5836)/I5838</f>
        <v>5.8723225233434879E-2</v>
      </c>
      <c r="N5841">
        <f t="shared" ref="N5841" si="6163">(I5834*K5836-I5836*K5834)/I5838</f>
        <v>-8.3924536285770943E-2</v>
      </c>
      <c r="O5841">
        <f t="shared" ref="O5841" si="6164">(I5834*K5835-I5835*K5834)/I5838</f>
        <v>3.010250326513738E-4</v>
      </c>
    </row>
    <row r="5842" spans="8:15" x14ac:dyDescent="0.35">
      <c r="H5842" s="4"/>
      <c r="I5842">
        <v>1.8811870800205702E-2</v>
      </c>
      <c r="J5842">
        <v>-1.1526585521765763E-2</v>
      </c>
      <c r="K5842">
        <v>-3.7590481385218048E-5</v>
      </c>
      <c r="L5842" s="5"/>
      <c r="M5842">
        <f t="shared" ref="M5842" si="6165">(I5835*J5836-I5836*J5835)/I5838</f>
        <v>1.8811870800205698E-2</v>
      </c>
      <c r="N5842">
        <f t="shared" ref="N5842" si="6166">(I5834*J5836-I5836*J5834)/I5838</f>
        <v>1.1526585521765761E-2</v>
      </c>
      <c r="O5842">
        <f t="shared" ref="O5842" si="6167">(I5834*J5835-I5835*J5834)/I5838</f>
        <v>-3.7590481385218048E-5</v>
      </c>
    </row>
    <row r="5843" spans="8:15" x14ac:dyDescent="0.35">
      <c r="H5843" s="4"/>
      <c r="L5843" s="5"/>
    </row>
    <row r="5844" spans="8:15" x14ac:dyDescent="0.35">
      <c r="H5844" s="4" t="s">
        <v>600</v>
      </c>
      <c r="I5844">
        <f t="shared" ref="I5844" si="6168">LN(ABS(2*I5830*I5831^3))-I5831*(I5832^2)+33.9206</f>
        <v>0</v>
      </c>
      <c r="L5844" s="5"/>
    </row>
    <row r="5845" spans="8:15" x14ac:dyDescent="0.35">
      <c r="H5845" s="4" t="s">
        <v>601</v>
      </c>
      <c r="I5845">
        <f t="shared" ref="I5845" si="6169">(I5830^2+I5831^2)/I5832+4*I5830*I5832-85/6</f>
        <v>0</v>
      </c>
      <c r="L5845" s="5"/>
    </row>
    <row r="5846" spans="8:15" x14ac:dyDescent="0.35">
      <c r="H5846" s="4" t="s">
        <v>602</v>
      </c>
      <c r="I5846">
        <f t="shared" ref="I5846" si="6170">I5830^2*I5831*I5832^3+4*I5830*I5832+3552</f>
        <v>0</v>
      </c>
      <c r="L5846" s="5"/>
    </row>
    <row r="5847" spans="8:15" x14ac:dyDescent="0.35">
      <c r="H5847" s="4"/>
      <c r="L5847" s="5"/>
    </row>
    <row r="5848" spans="8:15" x14ac:dyDescent="0.35">
      <c r="H5848" s="4"/>
      <c r="I5848">
        <f t="shared" ref="I5848:I5850" si="6171">I5830</f>
        <v>-6.0300955159643808</v>
      </c>
      <c r="J5848" t="s">
        <v>16</v>
      </c>
      <c r="K5848" cm="1">
        <f t="array" ref="K5848:K5850">MMULT(I5840:K5842,I5844:I5846)</f>
        <v>0</v>
      </c>
      <c r="L5848" s="5"/>
      <c r="M5848">
        <f t="shared" ref="M5848" si="6172">I5840*I5844+J5840*I5845+K5840*I5846</f>
        <v>0</v>
      </c>
    </row>
    <row r="5849" spans="8:15" x14ac:dyDescent="0.35">
      <c r="H5849" s="4"/>
      <c r="I5849">
        <f t="shared" si="6171"/>
        <v>7.8461575132286265</v>
      </c>
      <c r="J5849" t="s">
        <v>16</v>
      </c>
      <c r="K5849">
        <v>0</v>
      </c>
      <c r="L5849" s="5"/>
      <c r="M5849">
        <f t="shared" ref="M5849" si="6173">I5841*I5844+J5841*I5845+K5841* I5846</f>
        <v>0</v>
      </c>
    </row>
    <row r="5850" spans="8:15" x14ac:dyDescent="0.35">
      <c r="H5850" s="4"/>
      <c r="I5850">
        <f t="shared" si="6171"/>
        <v>-2.3298516839062571</v>
      </c>
      <c r="J5850" t="s">
        <v>16</v>
      </c>
      <c r="K5850">
        <v>0</v>
      </c>
      <c r="L5850" s="5"/>
      <c r="M5850">
        <f t="shared" ref="M5850" si="6174">I5842*I5844+J5842*I5845+K5842*I5846</f>
        <v>0</v>
      </c>
    </row>
    <row r="5851" spans="8:15" x14ac:dyDescent="0.35">
      <c r="H5851" s="4"/>
      <c r="L5851" s="5"/>
    </row>
    <row r="5852" spans="8:15" x14ac:dyDescent="0.35">
      <c r="H5852" s="4" t="s">
        <v>99</v>
      </c>
      <c r="I5852">
        <f t="shared" ref="I5852:I5854" si="6175">I5848-K5848</f>
        <v>-6.0300955159643808</v>
      </c>
      <c r="L5852" s="5"/>
    </row>
    <row r="5853" spans="8:15" x14ac:dyDescent="0.35">
      <c r="H5853" s="4" t="s">
        <v>100</v>
      </c>
      <c r="I5853">
        <f t="shared" si="6175"/>
        <v>7.8461575132286265</v>
      </c>
      <c r="L5853" s="5"/>
    </row>
    <row r="5854" spans="8:15" x14ac:dyDescent="0.35">
      <c r="H5854" s="4" t="s">
        <v>101</v>
      </c>
      <c r="I5854">
        <f t="shared" si="6175"/>
        <v>-2.3298516839062571</v>
      </c>
      <c r="L5854" s="5"/>
    </row>
    <row r="5855" spans="8:15" x14ac:dyDescent="0.35">
      <c r="H5855" s="4"/>
      <c r="L5855" s="5"/>
    </row>
    <row r="5856" spans="8:15" x14ac:dyDescent="0.35">
      <c r="H5856" s="4" t="s">
        <v>22</v>
      </c>
      <c r="I5856">
        <f t="shared" ref="I5856:I5858" si="6176">ABS(I5852-I5830)</f>
        <v>0</v>
      </c>
      <c r="L5856" s="5"/>
    </row>
    <row r="5857" spans="8:15" x14ac:dyDescent="0.35">
      <c r="H5857" s="4" t="s">
        <v>24</v>
      </c>
      <c r="I5857">
        <f t="shared" si="6176"/>
        <v>0</v>
      </c>
      <c r="L5857" s="5"/>
    </row>
    <row r="5858" spans="8:15" x14ac:dyDescent="0.35">
      <c r="H5858" s="7" t="s">
        <v>103</v>
      </c>
      <c r="I5858">
        <f t="shared" si="6176"/>
        <v>0</v>
      </c>
      <c r="J5858" s="8" t="s">
        <v>25</v>
      </c>
      <c r="K5858" s="8"/>
      <c r="L5858" s="9">
        <f t="shared" ref="L5858" si="6177">MAX(I5856:I5858)</f>
        <v>0</v>
      </c>
      <c r="M5858" t="str">
        <f t="shared" ref="M5858" si="6178">IF(L5858&gt;$G$6, "Continúa iterando","Listo. Aquí está la solución")</f>
        <v>Listo. Aquí está la solución</v>
      </c>
    </row>
    <row r="5860" spans="8:15" x14ac:dyDescent="0.35">
      <c r="H5860" s="1"/>
      <c r="I5860" s="2" t="s">
        <v>0</v>
      </c>
      <c r="J5860" s="2">
        <f t="shared" ref="J5860" si="6179">J5829+1</f>
        <v>190</v>
      </c>
      <c r="K5860" s="2"/>
      <c r="L5860" s="3"/>
    </row>
    <row r="5861" spans="8:15" x14ac:dyDescent="0.35">
      <c r="H5861" s="4" t="s">
        <v>1</v>
      </c>
      <c r="I5861">
        <f t="shared" ref="I5861:I5863" si="6180">I5852</f>
        <v>-6.0300955159643808</v>
      </c>
      <c r="L5861" s="5"/>
    </row>
    <row r="5862" spans="8:15" x14ac:dyDescent="0.35">
      <c r="H5862" s="4" t="s">
        <v>93</v>
      </c>
      <c r="I5862">
        <f t="shared" si="6180"/>
        <v>7.8461575132286265</v>
      </c>
      <c r="L5862" s="5"/>
    </row>
    <row r="5863" spans="8:15" x14ac:dyDescent="0.35">
      <c r="H5863" s="4" t="s">
        <v>2</v>
      </c>
      <c r="I5863">
        <f t="shared" si="6180"/>
        <v>-2.3298516839062571</v>
      </c>
      <c r="L5863" s="5"/>
    </row>
    <row r="5864" spans="8:15" x14ac:dyDescent="0.35">
      <c r="H5864" s="4"/>
      <c r="L5864" s="5"/>
    </row>
    <row r="5865" spans="8:15" x14ac:dyDescent="0.35">
      <c r="H5865" s="4"/>
      <c r="I5865">
        <f t="shared" ref="I5865" si="6181">1/I5861</f>
        <v>-0.16583485242523097</v>
      </c>
      <c r="J5865">
        <f t="shared" ref="J5865" si="6182">3/I5862-I5863^2</f>
        <v>-5.0458561065254317</v>
      </c>
      <c r="K5865">
        <f t="shared" ref="K5865" si="6183">-2*I5862*I5863</f>
        <v>36.56076658877889</v>
      </c>
      <c r="L5865" s="5"/>
    </row>
    <row r="5866" spans="8:15" x14ac:dyDescent="0.35">
      <c r="H5866" s="4" t="s">
        <v>26</v>
      </c>
      <c r="I5866">
        <f t="shared" ref="I5866" si="6184">(2*I5861/I5863)+4*I5863</f>
        <v>-4.1430295802738764</v>
      </c>
      <c r="J5866">
        <f t="shared" ref="J5866" si="6185">(2*I5862/I5863)</f>
        <v>-6.7353278901201685</v>
      </c>
      <c r="K5866">
        <f t="shared" ref="K5866" si="6186">-(I5862^2+I5861^2)/I5863^2+4*I5861</f>
        <v>-42.160262624325497</v>
      </c>
      <c r="L5866" s="5"/>
    </row>
    <row r="5867" spans="8:15" x14ac:dyDescent="0.35">
      <c r="H5867" s="4"/>
      <c r="I5867">
        <f t="shared" ref="I5867" si="6187">2*I5861*I5862*I5863^3+4*I5863</f>
        <v>1187.4101983644657</v>
      </c>
      <c r="J5867">
        <f t="shared" ref="J5867" si="6188">I5861^2*I5863^3</f>
        <v>-459.86801905066505</v>
      </c>
      <c r="K5867">
        <f t="shared" ref="K5867" si="6189">3*I5861^2*I5862*I5863^2+4*I5861</f>
        <v>4621.9224596655295</v>
      </c>
      <c r="L5867" s="5"/>
    </row>
    <row r="5868" spans="8:15" x14ac:dyDescent="0.35">
      <c r="H5868" s="4"/>
      <c r="L5868" s="5"/>
    </row>
    <row r="5869" spans="8:15" x14ac:dyDescent="0.35">
      <c r="H5869" s="4" t="s">
        <v>6</v>
      </c>
      <c r="I5869">
        <f t="shared" ref="I5869" si="6190">(I5865*J5866*K5867+I5866*J5867*K5865+J5865*K5866*I5867)-(I5867*J5866*K5865+J5867*K5866*I5865+K5867*I5866*J5865)</f>
        <v>526414.62070310838</v>
      </c>
      <c r="J5869" t="str">
        <f t="shared" ref="J5869" si="6191">IF(I5869&lt;&gt;0,"Continuar", "Agregar otros valores")</f>
        <v>Continuar</v>
      </c>
      <c r="L5869" s="5"/>
    </row>
    <row r="5870" spans="8:15" x14ac:dyDescent="0.35">
      <c r="H5870" s="4"/>
      <c r="L5870" s="5"/>
    </row>
    <row r="5871" spans="8:15" x14ac:dyDescent="0.35">
      <c r="H5871" s="4"/>
      <c r="I5871" cm="1">
        <f t="array" ref="I5871:K5873">MINVERSE(I5865:K5867)</f>
        <v>-9.5966786858593264E-2</v>
      </c>
      <c r="J5871">
        <v>1.2363692239668139E-2</v>
      </c>
      <c r="K5871">
        <v>8.7190467637886151E-4</v>
      </c>
      <c r="L5871" s="5"/>
      <c r="M5871">
        <f t="shared" ref="M5871" si="6192">(J5866*K5867-J5867*K5866)/I5869</f>
        <v>-9.596678685859325E-2</v>
      </c>
      <c r="N5871">
        <f t="shared" ref="N5871" si="6193">(J5865*K5867-J5867*K5865)/I5869</f>
        <v>-1.2363692239668137E-2</v>
      </c>
      <c r="O5871">
        <f t="shared" ref="O5871" si="6194">(J5865*K5866-J5866*K5865)/I5869</f>
        <v>8.7190467637886151E-4</v>
      </c>
    </row>
    <row r="5872" spans="8:15" x14ac:dyDescent="0.35">
      <c r="H5872" s="4" t="s">
        <v>9</v>
      </c>
      <c r="I5872">
        <v>-5.87232252334349E-2</v>
      </c>
      <c r="J5872">
        <v>-8.3924536285770956E-2</v>
      </c>
      <c r="K5872">
        <v>-3.0102503265137386E-4</v>
      </c>
      <c r="L5872" s="5"/>
      <c r="M5872">
        <f t="shared" ref="M5872" si="6195">(I5866*K5867-K5866*I5867)/I5869</f>
        <v>5.8723225233434879E-2</v>
      </c>
      <c r="N5872">
        <f t="shared" ref="N5872" si="6196">(I5865*K5867-I5867*K5865)/I5869</f>
        <v>-8.3924536285770943E-2</v>
      </c>
      <c r="O5872">
        <f t="shared" ref="O5872" si="6197">(I5865*K5866-I5866*K5865)/I5869</f>
        <v>3.010250326513738E-4</v>
      </c>
    </row>
    <row r="5873" spans="8:15" x14ac:dyDescent="0.35">
      <c r="H5873" s="4"/>
      <c r="I5873">
        <v>1.8811870800205702E-2</v>
      </c>
      <c r="J5873">
        <v>-1.1526585521765763E-2</v>
      </c>
      <c r="K5873">
        <v>-3.7590481385218048E-5</v>
      </c>
      <c r="L5873" s="5"/>
      <c r="M5873">
        <f t="shared" ref="M5873" si="6198">(I5866*J5867-I5867*J5866)/I5869</f>
        <v>1.8811870800205698E-2</v>
      </c>
      <c r="N5873">
        <f t="shared" ref="N5873" si="6199">(I5865*J5867-I5867*J5865)/I5869</f>
        <v>1.1526585521765761E-2</v>
      </c>
      <c r="O5873">
        <f t="shared" ref="O5873" si="6200">(I5865*J5866-I5866*J5865)/I5869</f>
        <v>-3.7590481385218048E-5</v>
      </c>
    </row>
    <row r="5874" spans="8:15" x14ac:dyDescent="0.35">
      <c r="H5874" s="4"/>
      <c r="L5874" s="5"/>
    </row>
    <row r="5875" spans="8:15" x14ac:dyDescent="0.35">
      <c r="H5875" s="4" t="s">
        <v>603</v>
      </c>
      <c r="I5875">
        <f t="shared" ref="I5875" si="6201">LN(ABS(2*I5861*I5862^3))-I5862*(I5863^2)+33.9206</f>
        <v>0</v>
      </c>
      <c r="L5875" s="5"/>
    </row>
    <row r="5876" spans="8:15" x14ac:dyDescent="0.35">
      <c r="H5876" s="4" t="s">
        <v>604</v>
      </c>
      <c r="I5876">
        <f t="shared" ref="I5876" si="6202">(I5861^2+I5862^2)/I5863+4*I5861*I5863-85/6</f>
        <v>0</v>
      </c>
      <c r="L5876" s="5"/>
    </row>
    <row r="5877" spans="8:15" x14ac:dyDescent="0.35">
      <c r="H5877" s="4" t="s">
        <v>605</v>
      </c>
      <c r="I5877">
        <f t="shared" ref="I5877" si="6203">I5861^2*I5862*I5863^3+4*I5861*I5863+3552</f>
        <v>0</v>
      </c>
      <c r="L5877" s="5"/>
    </row>
    <row r="5878" spans="8:15" x14ac:dyDescent="0.35">
      <c r="H5878" s="4"/>
      <c r="L5878" s="5"/>
    </row>
    <row r="5879" spans="8:15" x14ac:dyDescent="0.35">
      <c r="H5879" s="4"/>
      <c r="I5879">
        <f t="shared" ref="I5879:I5881" si="6204">I5861</f>
        <v>-6.0300955159643808</v>
      </c>
      <c r="J5879" t="s">
        <v>16</v>
      </c>
      <c r="K5879" cm="1">
        <f t="array" ref="K5879:K5881">MMULT(I5871:K5873,I5875:I5877)</f>
        <v>0</v>
      </c>
      <c r="L5879" s="5"/>
      <c r="M5879">
        <f t="shared" ref="M5879" si="6205">I5871*I5875+J5871*I5876+K5871*I5877</f>
        <v>0</v>
      </c>
    </row>
    <row r="5880" spans="8:15" x14ac:dyDescent="0.35">
      <c r="H5880" s="4"/>
      <c r="I5880">
        <f t="shared" si="6204"/>
        <v>7.8461575132286265</v>
      </c>
      <c r="J5880" t="s">
        <v>16</v>
      </c>
      <c r="K5880">
        <v>0</v>
      </c>
      <c r="L5880" s="5"/>
      <c r="M5880">
        <f t="shared" ref="M5880" si="6206">I5872*I5875+J5872*I5876+K5872* I5877</f>
        <v>0</v>
      </c>
    </row>
    <row r="5881" spans="8:15" x14ac:dyDescent="0.35">
      <c r="H5881" s="4"/>
      <c r="I5881">
        <f t="shared" si="6204"/>
        <v>-2.3298516839062571</v>
      </c>
      <c r="J5881" t="s">
        <v>16</v>
      </c>
      <c r="K5881">
        <v>0</v>
      </c>
      <c r="L5881" s="5"/>
      <c r="M5881">
        <f t="shared" ref="M5881" si="6207">I5873*I5875+J5873*I5876+K5873*I5877</f>
        <v>0</v>
      </c>
    </row>
    <row r="5882" spans="8:15" x14ac:dyDescent="0.35">
      <c r="H5882" s="4"/>
      <c r="L5882" s="5"/>
    </row>
    <row r="5883" spans="8:15" x14ac:dyDescent="0.35">
      <c r="H5883" s="4" t="s">
        <v>99</v>
      </c>
      <c r="I5883">
        <f t="shared" ref="I5883:I5885" si="6208">I5879-K5879</f>
        <v>-6.0300955159643808</v>
      </c>
      <c r="L5883" s="5"/>
    </row>
    <row r="5884" spans="8:15" x14ac:dyDescent="0.35">
      <c r="H5884" s="4" t="s">
        <v>100</v>
      </c>
      <c r="I5884">
        <f t="shared" si="6208"/>
        <v>7.8461575132286265</v>
      </c>
      <c r="L5884" s="5"/>
    </row>
    <row r="5885" spans="8:15" x14ac:dyDescent="0.35">
      <c r="H5885" s="4" t="s">
        <v>101</v>
      </c>
      <c r="I5885">
        <f t="shared" si="6208"/>
        <v>-2.3298516839062571</v>
      </c>
      <c r="L5885" s="5"/>
    </row>
    <row r="5886" spans="8:15" x14ac:dyDescent="0.35">
      <c r="H5886" s="4"/>
      <c r="L5886" s="5"/>
    </row>
    <row r="5887" spans="8:15" x14ac:dyDescent="0.35">
      <c r="H5887" s="4" t="s">
        <v>22</v>
      </c>
      <c r="I5887">
        <f t="shared" ref="I5887:I5889" si="6209">ABS(I5883-I5861)</f>
        <v>0</v>
      </c>
      <c r="L5887" s="5"/>
    </row>
    <row r="5888" spans="8:15" x14ac:dyDescent="0.35">
      <c r="H5888" s="4" t="s">
        <v>24</v>
      </c>
      <c r="I5888">
        <f t="shared" si="6209"/>
        <v>0</v>
      </c>
      <c r="L5888" s="5"/>
    </row>
    <row r="5889" spans="8:15" x14ac:dyDescent="0.35">
      <c r="H5889" s="7" t="s">
        <v>103</v>
      </c>
      <c r="I5889">
        <f t="shared" si="6209"/>
        <v>0</v>
      </c>
      <c r="J5889" s="8" t="s">
        <v>25</v>
      </c>
      <c r="K5889" s="8"/>
      <c r="L5889" s="9">
        <f t="shared" ref="L5889" si="6210">MAX(I5887:I5889)</f>
        <v>0</v>
      </c>
      <c r="M5889" t="str">
        <f t="shared" ref="M5889" si="6211">IF(L5889&gt;$G$6, "Continúa iterando","Listo. Aquí está la solución")</f>
        <v>Listo. Aquí está la solución</v>
      </c>
    </row>
    <row r="5891" spans="8:15" x14ac:dyDescent="0.35">
      <c r="H5891" s="1"/>
      <c r="I5891" s="2" t="s">
        <v>0</v>
      </c>
      <c r="J5891" s="2">
        <f t="shared" ref="J5891" si="6212">J5860+1</f>
        <v>191</v>
      </c>
      <c r="K5891" s="2"/>
      <c r="L5891" s="3"/>
    </row>
    <row r="5892" spans="8:15" x14ac:dyDescent="0.35">
      <c r="H5892" s="4" t="s">
        <v>1</v>
      </c>
      <c r="I5892">
        <f t="shared" ref="I5892:I5894" si="6213">I5883</f>
        <v>-6.0300955159643808</v>
      </c>
      <c r="L5892" s="5"/>
    </row>
    <row r="5893" spans="8:15" x14ac:dyDescent="0.35">
      <c r="H5893" s="4" t="s">
        <v>93</v>
      </c>
      <c r="I5893">
        <f t="shared" si="6213"/>
        <v>7.8461575132286265</v>
      </c>
      <c r="L5893" s="5"/>
    </row>
    <row r="5894" spans="8:15" x14ac:dyDescent="0.35">
      <c r="H5894" s="4" t="s">
        <v>2</v>
      </c>
      <c r="I5894">
        <f t="shared" si="6213"/>
        <v>-2.3298516839062571</v>
      </c>
      <c r="L5894" s="5"/>
    </row>
    <row r="5895" spans="8:15" x14ac:dyDescent="0.35">
      <c r="H5895" s="4"/>
      <c r="L5895" s="5"/>
    </row>
    <row r="5896" spans="8:15" x14ac:dyDescent="0.35">
      <c r="H5896" s="4"/>
      <c r="I5896">
        <f t="shared" ref="I5896" si="6214">1/I5892</f>
        <v>-0.16583485242523097</v>
      </c>
      <c r="J5896">
        <f t="shared" ref="J5896" si="6215">3/I5893-I5894^2</f>
        <v>-5.0458561065254317</v>
      </c>
      <c r="K5896">
        <f t="shared" ref="K5896" si="6216">-2*I5893*I5894</f>
        <v>36.56076658877889</v>
      </c>
      <c r="L5896" s="5"/>
    </row>
    <row r="5897" spans="8:15" x14ac:dyDescent="0.35">
      <c r="H5897" s="4" t="s">
        <v>26</v>
      </c>
      <c r="I5897">
        <f t="shared" ref="I5897" si="6217">(2*I5892/I5894)+4*I5894</f>
        <v>-4.1430295802738764</v>
      </c>
      <c r="J5897">
        <f t="shared" ref="J5897" si="6218">(2*I5893/I5894)</f>
        <v>-6.7353278901201685</v>
      </c>
      <c r="K5897">
        <f t="shared" ref="K5897" si="6219">-(I5893^2+I5892^2)/I5894^2+4*I5892</f>
        <v>-42.160262624325497</v>
      </c>
      <c r="L5897" s="5"/>
    </row>
    <row r="5898" spans="8:15" x14ac:dyDescent="0.35">
      <c r="H5898" s="4"/>
      <c r="I5898">
        <f t="shared" ref="I5898" si="6220">2*I5892*I5893*I5894^3+4*I5894</f>
        <v>1187.4101983644657</v>
      </c>
      <c r="J5898">
        <f t="shared" ref="J5898" si="6221">I5892^2*I5894^3</f>
        <v>-459.86801905066505</v>
      </c>
      <c r="K5898">
        <f t="shared" ref="K5898" si="6222">3*I5892^2*I5893*I5894^2+4*I5892</f>
        <v>4621.9224596655295</v>
      </c>
      <c r="L5898" s="5"/>
    </row>
    <row r="5899" spans="8:15" x14ac:dyDescent="0.35">
      <c r="H5899" s="4"/>
      <c r="L5899" s="5"/>
    </row>
    <row r="5900" spans="8:15" x14ac:dyDescent="0.35">
      <c r="H5900" s="4" t="s">
        <v>6</v>
      </c>
      <c r="I5900">
        <f t="shared" ref="I5900" si="6223">(I5896*J5897*K5898+I5897*J5898*K5896+J5896*K5897*I5898)-(I5898*J5897*K5896+J5898*K5897*I5896+K5898*I5897*J5896)</f>
        <v>526414.62070310838</v>
      </c>
      <c r="J5900" t="str">
        <f t="shared" ref="J5900" si="6224">IF(I5900&lt;&gt;0,"Continuar", "Agregar otros valores")</f>
        <v>Continuar</v>
      </c>
      <c r="L5900" s="5"/>
    </row>
    <row r="5901" spans="8:15" x14ac:dyDescent="0.35">
      <c r="H5901" s="4"/>
      <c r="L5901" s="5"/>
    </row>
    <row r="5902" spans="8:15" x14ac:dyDescent="0.35">
      <c r="H5902" s="4"/>
      <c r="I5902" cm="1">
        <f t="array" ref="I5902:K5904">MINVERSE(I5896:K5898)</f>
        <v>-9.5966786858593264E-2</v>
      </c>
      <c r="J5902">
        <v>1.2363692239668139E-2</v>
      </c>
      <c r="K5902">
        <v>8.7190467637886151E-4</v>
      </c>
      <c r="L5902" s="5"/>
      <c r="M5902">
        <f t="shared" ref="M5902" si="6225">(J5897*K5898-J5898*K5897)/I5900</f>
        <v>-9.596678685859325E-2</v>
      </c>
      <c r="N5902">
        <f t="shared" ref="N5902" si="6226">(J5896*K5898-J5898*K5896)/I5900</f>
        <v>-1.2363692239668137E-2</v>
      </c>
      <c r="O5902">
        <f t="shared" ref="O5902" si="6227">(J5896*K5897-J5897*K5896)/I5900</f>
        <v>8.7190467637886151E-4</v>
      </c>
    </row>
    <row r="5903" spans="8:15" x14ac:dyDescent="0.35">
      <c r="H5903" s="4" t="s">
        <v>9</v>
      </c>
      <c r="I5903">
        <v>-5.87232252334349E-2</v>
      </c>
      <c r="J5903">
        <v>-8.3924536285770956E-2</v>
      </c>
      <c r="K5903">
        <v>-3.0102503265137386E-4</v>
      </c>
      <c r="L5903" s="5"/>
      <c r="M5903">
        <f t="shared" ref="M5903" si="6228">(I5897*K5898-K5897*I5898)/I5900</f>
        <v>5.8723225233434879E-2</v>
      </c>
      <c r="N5903">
        <f t="shared" ref="N5903" si="6229">(I5896*K5898-I5898*K5896)/I5900</f>
        <v>-8.3924536285770943E-2</v>
      </c>
      <c r="O5903">
        <f t="shared" ref="O5903" si="6230">(I5896*K5897-I5897*K5896)/I5900</f>
        <v>3.010250326513738E-4</v>
      </c>
    </row>
    <row r="5904" spans="8:15" x14ac:dyDescent="0.35">
      <c r="H5904" s="4"/>
      <c r="I5904">
        <v>1.8811870800205702E-2</v>
      </c>
      <c r="J5904">
        <v>-1.1526585521765763E-2</v>
      </c>
      <c r="K5904">
        <v>-3.7590481385218048E-5</v>
      </c>
      <c r="L5904" s="5"/>
      <c r="M5904">
        <f t="shared" ref="M5904" si="6231">(I5897*J5898-I5898*J5897)/I5900</f>
        <v>1.8811870800205698E-2</v>
      </c>
      <c r="N5904">
        <f t="shared" ref="N5904" si="6232">(I5896*J5898-I5898*J5896)/I5900</f>
        <v>1.1526585521765761E-2</v>
      </c>
      <c r="O5904">
        <f t="shared" ref="O5904" si="6233">(I5896*J5897-I5897*J5896)/I5900</f>
        <v>-3.7590481385218048E-5</v>
      </c>
    </row>
    <row r="5905" spans="8:13" x14ac:dyDescent="0.35">
      <c r="H5905" s="4"/>
      <c r="L5905" s="5"/>
    </row>
    <row r="5906" spans="8:13" x14ac:dyDescent="0.35">
      <c r="H5906" s="4" t="s">
        <v>606</v>
      </c>
      <c r="I5906">
        <f t="shared" ref="I5906" si="6234">LN(ABS(2*I5892*I5893^3))-I5893*(I5894^2)+33.9206</f>
        <v>0</v>
      </c>
      <c r="L5906" s="5"/>
    </row>
    <row r="5907" spans="8:13" x14ac:dyDescent="0.35">
      <c r="H5907" s="4" t="s">
        <v>607</v>
      </c>
      <c r="I5907">
        <f t="shared" ref="I5907" si="6235">(I5892^2+I5893^2)/I5894+4*I5892*I5894-85/6</f>
        <v>0</v>
      </c>
      <c r="L5907" s="5"/>
    </row>
    <row r="5908" spans="8:13" x14ac:dyDescent="0.35">
      <c r="H5908" s="4" t="s">
        <v>608</v>
      </c>
      <c r="I5908">
        <f t="shared" ref="I5908" si="6236">I5892^2*I5893*I5894^3+4*I5892*I5894+3552</f>
        <v>0</v>
      </c>
      <c r="L5908" s="5"/>
    </row>
    <row r="5909" spans="8:13" x14ac:dyDescent="0.35">
      <c r="H5909" s="4"/>
      <c r="L5909" s="5"/>
    </row>
    <row r="5910" spans="8:13" x14ac:dyDescent="0.35">
      <c r="H5910" s="4"/>
      <c r="I5910">
        <f t="shared" ref="I5910:I5912" si="6237">I5892</f>
        <v>-6.0300955159643808</v>
      </c>
      <c r="J5910" t="s">
        <v>16</v>
      </c>
      <c r="K5910" cm="1">
        <f t="array" ref="K5910:K5912">MMULT(I5902:K5904,I5906:I5908)</f>
        <v>0</v>
      </c>
      <c r="L5910" s="5"/>
      <c r="M5910">
        <f t="shared" ref="M5910" si="6238">I5902*I5906+J5902*I5907+K5902*I5908</f>
        <v>0</v>
      </c>
    </row>
    <row r="5911" spans="8:13" x14ac:dyDescent="0.35">
      <c r="H5911" s="4"/>
      <c r="I5911">
        <f t="shared" si="6237"/>
        <v>7.8461575132286265</v>
      </c>
      <c r="J5911" t="s">
        <v>16</v>
      </c>
      <c r="K5911">
        <v>0</v>
      </c>
      <c r="L5911" s="5"/>
      <c r="M5911">
        <f t="shared" ref="M5911" si="6239">I5903*I5906+J5903*I5907+K5903* I5908</f>
        <v>0</v>
      </c>
    </row>
    <row r="5912" spans="8:13" x14ac:dyDescent="0.35">
      <c r="H5912" s="4"/>
      <c r="I5912">
        <f t="shared" si="6237"/>
        <v>-2.3298516839062571</v>
      </c>
      <c r="J5912" t="s">
        <v>16</v>
      </c>
      <c r="K5912">
        <v>0</v>
      </c>
      <c r="L5912" s="5"/>
      <c r="M5912">
        <f t="shared" ref="M5912" si="6240">I5904*I5906+J5904*I5907+K5904*I5908</f>
        <v>0</v>
      </c>
    </row>
    <row r="5913" spans="8:13" x14ac:dyDescent="0.35">
      <c r="H5913" s="4"/>
      <c r="L5913" s="5"/>
    </row>
    <row r="5914" spans="8:13" x14ac:dyDescent="0.35">
      <c r="H5914" s="4" t="s">
        <v>99</v>
      </c>
      <c r="I5914">
        <f t="shared" ref="I5914:I5916" si="6241">I5910-K5910</f>
        <v>-6.0300955159643808</v>
      </c>
      <c r="L5914" s="5"/>
    </row>
    <row r="5915" spans="8:13" x14ac:dyDescent="0.35">
      <c r="H5915" s="4" t="s">
        <v>100</v>
      </c>
      <c r="I5915">
        <f t="shared" si="6241"/>
        <v>7.8461575132286265</v>
      </c>
      <c r="L5915" s="5"/>
    </row>
    <row r="5916" spans="8:13" x14ac:dyDescent="0.35">
      <c r="H5916" s="4" t="s">
        <v>101</v>
      </c>
      <c r="I5916">
        <f t="shared" si="6241"/>
        <v>-2.3298516839062571</v>
      </c>
      <c r="L5916" s="5"/>
    </row>
    <row r="5917" spans="8:13" x14ac:dyDescent="0.35">
      <c r="H5917" s="4"/>
      <c r="L5917" s="5"/>
    </row>
    <row r="5918" spans="8:13" x14ac:dyDescent="0.35">
      <c r="H5918" s="4" t="s">
        <v>22</v>
      </c>
      <c r="I5918">
        <f t="shared" ref="I5918:I5920" si="6242">ABS(I5914-I5892)</f>
        <v>0</v>
      </c>
      <c r="L5918" s="5"/>
    </row>
    <row r="5919" spans="8:13" x14ac:dyDescent="0.35">
      <c r="H5919" s="4" t="s">
        <v>24</v>
      </c>
      <c r="I5919">
        <f t="shared" si="6242"/>
        <v>0</v>
      </c>
      <c r="L5919" s="5"/>
    </row>
    <row r="5920" spans="8:13" x14ac:dyDescent="0.35">
      <c r="H5920" s="7" t="s">
        <v>103</v>
      </c>
      <c r="I5920">
        <f t="shared" si="6242"/>
        <v>0</v>
      </c>
      <c r="J5920" s="8" t="s">
        <v>25</v>
      </c>
      <c r="K5920" s="8"/>
      <c r="L5920" s="9">
        <f t="shared" ref="L5920" si="6243">MAX(I5918:I5920)</f>
        <v>0</v>
      </c>
      <c r="M5920" t="str">
        <f t="shared" ref="M5920" si="6244">IF(L5920&gt;$G$6, "Continúa iterando","Listo. Aquí está la solución")</f>
        <v>Listo. Aquí está la solución</v>
      </c>
    </row>
    <row r="5922" spans="8:15" x14ac:dyDescent="0.35">
      <c r="H5922" s="1"/>
      <c r="I5922" s="2" t="s">
        <v>0</v>
      </c>
      <c r="J5922" s="2">
        <f t="shared" ref="J5922" si="6245">J5891+1</f>
        <v>192</v>
      </c>
      <c r="K5922" s="2"/>
      <c r="L5922" s="3"/>
    </row>
    <row r="5923" spans="8:15" x14ac:dyDescent="0.35">
      <c r="H5923" s="4" t="s">
        <v>1</v>
      </c>
      <c r="I5923">
        <f t="shared" ref="I5923:I5925" si="6246">I5914</f>
        <v>-6.0300955159643808</v>
      </c>
      <c r="L5923" s="5"/>
    </row>
    <row r="5924" spans="8:15" x14ac:dyDescent="0.35">
      <c r="H5924" s="4" t="s">
        <v>93</v>
      </c>
      <c r="I5924">
        <f t="shared" si="6246"/>
        <v>7.8461575132286265</v>
      </c>
      <c r="L5924" s="5"/>
    </row>
    <row r="5925" spans="8:15" x14ac:dyDescent="0.35">
      <c r="H5925" s="4" t="s">
        <v>2</v>
      </c>
      <c r="I5925">
        <f t="shared" si="6246"/>
        <v>-2.3298516839062571</v>
      </c>
      <c r="L5925" s="5"/>
    </row>
    <row r="5926" spans="8:15" x14ac:dyDescent="0.35">
      <c r="H5926" s="4"/>
      <c r="L5926" s="5"/>
    </row>
    <row r="5927" spans="8:15" x14ac:dyDescent="0.35">
      <c r="H5927" s="4"/>
      <c r="I5927">
        <f t="shared" ref="I5927" si="6247">1/I5923</f>
        <v>-0.16583485242523097</v>
      </c>
      <c r="J5927">
        <f t="shared" ref="J5927" si="6248">3/I5924-I5925^2</f>
        <v>-5.0458561065254317</v>
      </c>
      <c r="K5927">
        <f t="shared" ref="K5927" si="6249">-2*I5924*I5925</f>
        <v>36.56076658877889</v>
      </c>
      <c r="L5927" s="5"/>
    </row>
    <row r="5928" spans="8:15" x14ac:dyDescent="0.35">
      <c r="H5928" s="4" t="s">
        <v>26</v>
      </c>
      <c r="I5928">
        <f t="shared" ref="I5928" si="6250">(2*I5923/I5925)+4*I5925</f>
        <v>-4.1430295802738764</v>
      </c>
      <c r="J5928">
        <f t="shared" ref="J5928" si="6251">(2*I5924/I5925)</f>
        <v>-6.7353278901201685</v>
      </c>
      <c r="K5928">
        <f t="shared" ref="K5928" si="6252">-(I5924^2+I5923^2)/I5925^2+4*I5923</f>
        <v>-42.160262624325497</v>
      </c>
      <c r="L5928" s="5"/>
    </row>
    <row r="5929" spans="8:15" x14ac:dyDescent="0.35">
      <c r="H5929" s="4"/>
      <c r="I5929">
        <f t="shared" ref="I5929" si="6253">2*I5923*I5924*I5925^3+4*I5925</f>
        <v>1187.4101983644657</v>
      </c>
      <c r="J5929">
        <f t="shared" ref="J5929" si="6254">I5923^2*I5925^3</f>
        <v>-459.86801905066505</v>
      </c>
      <c r="K5929">
        <f t="shared" ref="K5929" si="6255">3*I5923^2*I5924*I5925^2+4*I5923</f>
        <v>4621.9224596655295</v>
      </c>
      <c r="L5929" s="5"/>
    </row>
    <row r="5930" spans="8:15" x14ac:dyDescent="0.35">
      <c r="H5930" s="4"/>
      <c r="L5930" s="5"/>
    </row>
    <row r="5931" spans="8:15" x14ac:dyDescent="0.35">
      <c r="H5931" s="4" t="s">
        <v>6</v>
      </c>
      <c r="I5931">
        <f t="shared" ref="I5931" si="6256">(I5927*J5928*K5929+I5928*J5929*K5927+J5927*K5928*I5929)-(I5929*J5928*K5927+J5929*K5928*I5927+K5929*I5928*J5927)</f>
        <v>526414.62070310838</v>
      </c>
      <c r="J5931" t="str">
        <f t="shared" ref="J5931" si="6257">IF(I5931&lt;&gt;0,"Continuar", "Agregar otros valores")</f>
        <v>Continuar</v>
      </c>
      <c r="L5931" s="5"/>
    </row>
    <row r="5932" spans="8:15" x14ac:dyDescent="0.35">
      <c r="H5932" s="4"/>
      <c r="L5932" s="5"/>
    </row>
    <row r="5933" spans="8:15" x14ac:dyDescent="0.35">
      <c r="H5933" s="4"/>
      <c r="I5933" cm="1">
        <f t="array" ref="I5933:K5935">MINVERSE(I5927:K5929)</f>
        <v>-9.5966786858593264E-2</v>
      </c>
      <c r="J5933">
        <v>1.2363692239668139E-2</v>
      </c>
      <c r="K5933">
        <v>8.7190467637886151E-4</v>
      </c>
      <c r="L5933" s="5"/>
      <c r="M5933">
        <f t="shared" ref="M5933" si="6258">(J5928*K5929-J5929*K5928)/I5931</f>
        <v>-9.596678685859325E-2</v>
      </c>
      <c r="N5933">
        <f t="shared" ref="N5933" si="6259">(J5927*K5929-J5929*K5927)/I5931</f>
        <v>-1.2363692239668137E-2</v>
      </c>
      <c r="O5933">
        <f t="shared" ref="O5933" si="6260">(J5927*K5928-J5928*K5927)/I5931</f>
        <v>8.7190467637886151E-4</v>
      </c>
    </row>
    <row r="5934" spans="8:15" x14ac:dyDescent="0.35">
      <c r="H5934" s="4" t="s">
        <v>9</v>
      </c>
      <c r="I5934">
        <v>-5.87232252334349E-2</v>
      </c>
      <c r="J5934">
        <v>-8.3924536285770956E-2</v>
      </c>
      <c r="K5934">
        <v>-3.0102503265137386E-4</v>
      </c>
      <c r="L5934" s="5"/>
      <c r="M5934">
        <f t="shared" ref="M5934" si="6261">(I5928*K5929-K5928*I5929)/I5931</f>
        <v>5.8723225233434879E-2</v>
      </c>
      <c r="N5934">
        <f t="shared" ref="N5934" si="6262">(I5927*K5929-I5929*K5927)/I5931</f>
        <v>-8.3924536285770943E-2</v>
      </c>
      <c r="O5934">
        <f t="shared" ref="O5934" si="6263">(I5927*K5928-I5928*K5927)/I5931</f>
        <v>3.010250326513738E-4</v>
      </c>
    </row>
    <row r="5935" spans="8:15" x14ac:dyDescent="0.35">
      <c r="H5935" s="4"/>
      <c r="I5935">
        <v>1.8811870800205702E-2</v>
      </c>
      <c r="J5935">
        <v>-1.1526585521765763E-2</v>
      </c>
      <c r="K5935">
        <v>-3.7590481385218048E-5</v>
      </c>
      <c r="L5935" s="5"/>
      <c r="M5935">
        <f t="shared" ref="M5935" si="6264">(I5928*J5929-I5929*J5928)/I5931</f>
        <v>1.8811870800205698E-2</v>
      </c>
      <c r="N5935">
        <f t="shared" ref="N5935" si="6265">(I5927*J5929-I5929*J5927)/I5931</f>
        <v>1.1526585521765761E-2</v>
      </c>
      <c r="O5935">
        <f t="shared" ref="O5935" si="6266">(I5927*J5928-I5928*J5927)/I5931</f>
        <v>-3.7590481385218048E-5</v>
      </c>
    </row>
    <row r="5936" spans="8:15" x14ac:dyDescent="0.35">
      <c r="H5936" s="4"/>
      <c r="L5936" s="5"/>
    </row>
    <row r="5937" spans="8:13" x14ac:dyDescent="0.35">
      <c r="H5937" s="4" t="s">
        <v>609</v>
      </c>
      <c r="I5937">
        <f t="shared" ref="I5937" si="6267">LN(ABS(2*I5923*I5924^3))-I5924*(I5925^2)+33.9206</f>
        <v>0</v>
      </c>
      <c r="L5937" s="5"/>
    </row>
    <row r="5938" spans="8:13" x14ac:dyDescent="0.35">
      <c r="H5938" s="4" t="s">
        <v>610</v>
      </c>
      <c r="I5938">
        <f t="shared" ref="I5938" si="6268">(I5923^2+I5924^2)/I5925+4*I5923*I5925-85/6</f>
        <v>0</v>
      </c>
      <c r="L5938" s="5"/>
    </row>
    <row r="5939" spans="8:13" x14ac:dyDescent="0.35">
      <c r="H5939" s="4" t="s">
        <v>611</v>
      </c>
      <c r="I5939">
        <f t="shared" ref="I5939" si="6269">I5923^2*I5924*I5925^3+4*I5923*I5925+3552</f>
        <v>0</v>
      </c>
      <c r="L5939" s="5"/>
    </row>
    <row r="5940" spans="8:13" x14ac:dyDescent="0.35">
      <c r="H5940" s="4"/>
      <c r="L5940" s="5"/>
    </row>
    <row r="5941" spans="8:13" x14ac:dyDescent="0.35">
      <c r="H5941" s="4"/>
      <c r="I5941">
        <f t="shared" ref="I5941:I5943" si="6270">I5923</f>
        <v>-6.0300955159643808</v>
      </c>
      <c r="J5941" t="s">
        <v>16</v>
      </c>
      <c r="K5941" cm="1">
        <f t="array" ref="K5941:K5943">MMULT(I5933:K5935,I5937:I5939)</f>
        <v>0</v>
      </c>
      <c r="L5941" s="5"/>
      <c r="M5941">
        <f t="shared" ref="M5941" si="6271">I5933*I5937+J5933*I5938+K5933*I5939</f>
        <v>0</v>
      </c>
    </row>
    <row r="5942" spans="8:13" x14ac:dyDescent="0.35">
      <c r="H5942" s="4"/>
      <c r="I5942">
        <f t="shared" si="6270"/>
        <v>7.8461575132286265</v>
      </c>
      <c r="J5942" t="s">
        <v>16</v>
      </c>
      <c r="K5942">
        <v>0</v>
      </c>
      <c r="L5942" s="5"/>
      <c r="M5942">
        <f t="shared" ref="M5942" si="6272">I5934*I5937+J5934*I5938+K5934* I5939</f>
        <v>0</v>
      </c>
    </row>
    <row r="5943" spans="8:13" x14ac:dyDescent="0.35">
      <c r="H5943" s="4"/>
      <c r="I5943">
        <f t="shared" si="6270"/>
        <v>-2.3298516839062571</v>
      </c>
      <c r="J5943" t="s">
        <v>16</v>
      </c>
      <c r="K5943">
        <v>0</v>
      </c>
      <c r="L5943" s="5"/>
      <c r="M5943">
        <f t="shared" ref="M5943" si="6273">I5935*I5937+J5935*I5938+K5935*I5939</f>
        <v>0</v>
      </c>
    </row>
    <row r="5944" spans="8:13" x14ac:dyDescent="0.35">
      <c r="H5944" s="4"/>
      <c r="L5944" s="5"/>
    </row>
    <row r="5945" spans="8:13" x14ac:dyDescent="0.35">
      <c r="H5945" s="4" t="s">
        <v>99</v>
      </c>
      <c r="I5945">
        <f t="shared" ref="I5945:I5947" si="6274">I5941-K5941</f>
        <v>-6.0300955159643808</v>
      </c>
      <c r="L5945" s="5"/>
    </row>
    <row r="5946" spans="8:13" x14ac:dyDescent="0.35">
      <c r="H5946" s="4" t="s">
        <v>100</v>
      </c>
      <c r="I5946">
        <f t="shared" si="6274"/>
        <v>7.8461575132286265</v>
      </c>
      <c r="L5946" s="5"/>
    </row>
    <row r="5947" spans="8:13" x14ac:dyDescent="0.35">
      <c r="H5947" s="4" t="s">
        <v>101</v>
      </c>
      <c r="I5947">
        <f t="shared" si="6274"/>
        <v>-2.3298516839062571</v>
      </c>
      <c r="L5947" s="5"/>
    </row>
    <row r="5948" spans="8:13" x14ac:dyDescent="0.35">
      <c r="H5948" s="4"/>
      <c r="L5948" s="5"/>
    </row>
    <row r="5949" spans="8:13" x14ac:dyDescent="0.35">
      <c r="H5949" s="4" t="s">
        <v>22</v>
      </c>
      <c r="I5949">
        <f t="shared" ref="I5949:I5951" si="6275">ABS(I5945-I5923)</f>
        <v>0</v>
      </c>
      <c r="L5949" s="5"/>
    </row>
    <row r="5950" spans="8:13" x14ac:dyDescent="0.35">
      <c r="H5950" s="4" t="s">
        <v>24</v>
      </c>
      <c r="I5950">
        <f t="shared" si="6275"/>
        <v>0</v>
      </c>
      <c r="L5950" s="5"/>
    </row>
    <row r="5951" spans="8:13" x14ac:dyDescent="0.35">
      <c r="H5951" s="7" t="s">
        <v>103</v>
      </c>
      <c r="I5951">
        <f t="shared" si="6275"/>
        <v>0</v>
      </c>
      <c r="J5951" s="8" t="s">
        <v>25</v>
      </c>
      <c r="K5951" s="8"/>
      <c r="L5951" s="9">
        <f t="shared" ref="L5951" si="6276">MAX(I5949:I5951)</f>
        <v>0</v>
      </c>
      <c r="M5951" t="str">
        <f t="shared" ref="M5951" si="6277">IF(L5951&gt;$G$6, "Continúa iterando","Listo. Aquí está la solución")</f>
        <v>Listo. Aquí está la solución</v>
      </c>
    </row>
    <row r="5953" spans="8:15" x14ac:dyDescent="0.35">
      <c r="H5953" s="1"/>
      <c r="I5953" s="2" t="s">
        <v>0</v>
      </c>
      <c r="J5953" s="2">
        <f t="shared" ref="J5953" si="6278">J5922+1</f>
        <v>193</v>
      </c>
      <c r="K5953" s="2"/>
      <c r="L5953" s="3"/>
    </row>
    <row r="5954" spans="8:15" x14ac:dyDescent="0.35">
      <c r="H5954" s="4" t="s">
        <v>1</v>
      </c>
      <c r="I5954">
        <f t="shared" ref="I5954:I5956" si="6279">I5945</f>
        <v>-6.0300955159643808</v>
      </c>
      <c r="L5954" s="5"/>
    </row>
    <row r="5955" spans="8:15" x14ac:dyDescent="0.35">
      <c r="H5955" s="4" t="s">
        <v>93</v>
      </c>
      <c r="I5955">
        <f t="shared" si="6279"/>
        <v>7.8461575132286265</v>
      </c>
      <c r="L5955" s="5"/>
    </row>
    <row r="5956" spans="8:15" x14ac:dyDescent="0.35">
      <c r="H5956" s="4" t="s">
        <v>2</v>
      </c>
      <c r="I5956">
        <f t="shared" si="6279"/>
        <v>-2.3298516839062571</v>
      </c>
      <c r="L5956" s="5"/>
    </row>
    <row r="5957" spans="8:15" x14ac:dyDescent="0.35">
      <c r="H5957" s="4"/>
      <c r="L5957" s="5"/>
    </row>
    <row r="5958" spans="8:15" x14ac:dyDescent="0.35">
      <c r="H5958" s="4"/>
      <c r="I5958">
        <f t="shared" ref="I5958" si="6280">1/I5954</f>
        <v>-0.16583485242523097</v>
      </c>
      <c r="J5958">
        <f t="shared" ref="J5958" si="6281">3/I5955-I5956^2</f>
        <v>-5.0458561065254317</v>
      </c>
      <c r="K5958">
        <f t="shared" ref="K5958" si="6282">-2*I5955*I5956</f>
        <v>36.56076658877889</v>
      </c>
      <c r="L5958" s="5"/>
    </row>
    <row r="5959" spans="8:15" x14ac:dyDescent="0.35">
      <c r="H5959" s="4" t="s">
        <v>26</v>
      </c>
      <c r="I5959">
        <f t="shared" ref="I5959" si="6283">(2*I5954/I5956)+4*I5956</f>
        <v>-4.1430295802738764</v>
      </c>
      <c r="J5959">
        <f t="shared" ref="J5959" si="6284">(2*I5955/I5956)</f>
        <v>-6.7353278901201685</v>
      </c>
      <c r="K5959">
        <f t="shared" ref="K5959" si="6285">-(I5955^2+I5954^2)/I5956^2+4*I5954</f>
        <v>-42.160262624325497</v>
      </c>
      <c r="L5959" s="5"/>
    </row>
    <row r="5960" spans="8:15" x14ac:dyDescent="0.35">
      <c r="H5960" s="4"/>
      <c r="I5960">
        <f t="shared" ref="I5960" si="6286">2*I5954*I5955*I5956^3+4*I5956</f>
        <v>1187.4101983644657</v>
      </c>
      <c r="J5960">
        <f t="shared" ref="J5960" si="6287">I5954^2*I5956^3</f>
        <v>-459.86801905066505</v>
      </c>
      <c r="K5960">
        <f t="shared" ref="K5960" si="6288">3*I5954^2*I5955*I5956^2+4*I5954</f>
        <v>4621.9224596655295</v>
      </c>
      <c r="L5960" s="5"/>
    </row>
    <row r="5961" spans="8:15" x14ac:dyDescent="0.35">
      <c r="H5961" s="4"/>
      <c r="L5961" s="5"/>
    </row>
    <row r="5962" spans="8:15" x14ac:dyDescent="0.35">
      <c r="H5962" s="4" t="s">
        <v>6</v>
      </c>
      <c r="I5962">
        <f t="shared" ref="I5962" si="6289">(I5958*J5959*K5960+I5959*J5960*K5958+J5958*K5959*I5960)-(I5960*J5959*K5958+J5960*K5959*I5958+K5960*I5959*J5958)</f>
        <v>526414.62070310838</v>
      </c>
      <c r="J5962" t="str">
        <f t="shared" ref="J5962" si="6290">IF(I5962&lt;&gt;0,"Continuar", "Agregar otros valores")</f>
        <v>Continuar</v>
      </c>
      <c r="L5962" s="5"/>
    </row>
    <row r="5963" spans="8:15" x14ac:dyDescent="0.35">
      <c r="H5963" s="4"/>
      <c r="L5963" s="5"/>
    </row>
    <row r="5964" spans="8:15" x14ac:dyDescent="0.35">
      <c r="H5964" s="4"/>
      <c r="I5964" cm="1">
        <f t="array" ref="I5964:K5966">MINVERSE(I5958:K5960)</f>
        <v>-9.5966786858593264E-2</v>
      </c>
      <c r="J5964">
        <v>1.2363692239668139E-2</v>
      </c>
      <c r="K5964">
        <v>8.7190467637886151E-4</v>
      </c>
      <c r="L5964" s="5"/>
      <c r="M5964">
        <f t="shared" ref="M5964" si="6291">(J5959*K5960-J5960*K5959)/I5962</f>
        <v>-9.596678685859325E-2</v>
      </c>
      <c r="N5964">
        <f t="shared" ref="N5964" si="6292">(J5958*K5960-J5960*K5958)/I5962</f>
        <v>-1.2363692239668137E-2</v>
      </c>
      <c r="O5964">
        <f t="shared" ref="O5964" si="6293">(J5958*K5959-J5959*K5958)/I5962</f>
        <v>8.7190467637886151E-4</v>
      </c>
    </row>
    <row r="5965" spans="8:15" x14ac:dyDescent="0.35">
      <c r="H5965" s="4" t="s">
        <v>9</v>
      </c>
      <c r="I5965">
        <v>-5.87232252334349E-2</v>
      </c>
      <c r="J5965">
        <v>-8.3924536285770956E-2</v>
      </c>
      <c r="K5965">
        <v>-3.0102503265137386E-4</v>
      </c>
      <c r="L5965" s="5"/>
      <c r="M5965">
        <f t="shared" ref="M5965" si="6294">(I5959*K5960-K5959*I5960)/I5962</f>
        <v>5.8723225233434879E-2</v>
      </c>
      <c r="N5965">
        <f t="shared" ref="N5965" si="6295">(I5958*K5960-I5960*K5958)/I5962</f>
        <v>-8.3924536285770943E-2</v>
      </c>
      <c r="O5965">
        <f t="shared" ref="O5965" si="6296">(I5958*K5959-I5959*K5958)/I5962</f>
        <v>3.010250326513738E-4</v>
      </c>
    </row>
    <row r="5966" spans="8:15" x14ac:dyDescent="0.35">
      <c r="H5966" s="4"/>
      <c r="I5966">
        <v>1.8811870800205702E-2</v>
      </c>
      <c r="J5966">
        <v>-1.1526585521765763E-2</v>
      </c>
      <c r="K5966">
        <v>-3.7590481385218048E-5</v>
      </c>
      <c r="L5966" s="5"/>
      <c r="M5966">
        <f t="shared" ref="M5966" si="6297">(I5959*J5960-I5960*J5959)/I5962</f>
        <v>1.8811870800205698E-2</v>
      </c>
      <c r="N5966">
        <f t="shared" ref="N5966" si="6298">(I5958*J5960-I5960*J5958)/I5962</f>
        <v>1.1526585521765761E-2</v>
      </c>
      <c r="O5966">
        <f t="shared" ref="O5966" si="6299">(I5958*J5959-I5959*J5958)/I5962</f>
        <v>-3.7590481385218048E-5</v>
      </c>
    </row>
    <row r="5967" spans="8:15" x14ac:dyDescent="0.35">
      <c r="H5967" s="4"/>
      <c r="L5967" s="5"/>
    </row>
    <row r="5968" spans="8:15" x14ac:dyDescent="0.35">
      <c r="H5968" s="4" t="s">
        <v>612</v>
      </c>
      <c r="I5968">
        <f t="shared" ref="I5968" si="6300">LN(ABS(2*I5954*I5955^3))-I5955*(I5956^2)+33.9206</f>
        <v>0</v>
      </c>
      <c r="L5968" s="5"/>
    </row>
    <row r="5969" spans="8:13" x14ac:dyDescent="0.35">
      <c r="H5969" s="4" t="s">
        <v>613</v>
      </c>
      <c r="I5969">
        <f t="shared" ref="I5969" si="6301">(I5954^2+I5955^2)/I5956+4*I5954*I5956-85/6</f>
        <v>0</v>
      </c>
      <c r="L5969" s="5"/>
    </row>
    <row r="5970" spans="8:13" x14ac:dyDescent="0.35">
      <c r="H5970" s="4" t="s">
        <v>614</v>
      </c>
      <c r="I5970">
        <f t="shared" ref="I5970" si="6302">I5954^2*I5955*I5956^3+4*I5954*I5956+3552</f>
        <v>0</v>
      </c>
      <c r="L5970" s="5"/>
    </row>
    <row r="5971" spans="8:13" x14ac:dyDescent="0.35">
      <c r="H5971" s="4"/>
      <c r="L5971" s="5"/>
    </row>
    <row r="5972" spans="8:13" x14ac:dyDescent="0.35">
      <c r="H5972" s="4"/>
      <c r="I5972">
        <f t="shared" ref="I5972:I5974" si="6303">I5954</f>
        <v>-6.0300955159643808</v>
      </c>
      <c r="J5972" t="s">
        <v>16</v>
      </c>
      <c r="K5972" cm="1">
        <f t="array" ref="K5972:K5974">MMULT(I5964:K5966,I5968:I5970)</f>
        <v>0</v>
      </c>
      <c r="L5972" s="5"/>
      <c r="M5972">
        <f t="shared" ref="M5972" si="6304">I5964*I5968+J5964*I5969+K5964*I5970</f>
        <v>0</v>
      </c>
    </row>
    <row r="5973" spans="8:13" x14ac:dyDescent="0.35">
      <c r="H5973" s="4"/>
      <c r="I5973">
        <f t="shared" si="6303"/>
        <v>7.8461575132286265</v>
      </c>
      <c r="J5973" t="s">
        <v>16</v>
      </c>
      <c r="K5973">
        <v>0</v>
      </c>
      <c r="L5973" s="5"/>
      <c r="M5973">
        <f t="shared" ref="M5973" si="6305">I5965*I5968+J5965*I5969+K5965* I5970</f>
        <v>0</v>
      </c>
    </row>
    <row r="5974" spans="8:13" x14ac:dyDescent="0.35">
      <c r="H5974" s="4"/>
      <c r="I5974">
        <f t="shared" si="6303"/>
        <v>-2.3298516839062571</v>
      </c>
      <c r="J5974" t="s">
        <v>16</v>
      </c>
      <c r="K5974">
        <v>0</v>
      </c>
      <c r="L5974" s="5"/>
      <c r="M5974">
        <f t="shared" ref="M5974" si="6306">I5966*I5968+J5966*I5969+K5966*I5970</f>
        <v>0</v>
      </c>
    </row>
    <row r="5975" spans="8:13" x14ac:dyDescent="0.35">
      <c r="H5975" s="4"/>
      <c r="L5975" s="5"/>
    </row>
    <row r="5976" spans="8:13" x14ac:dyDescent="0.35">
      <c r="H5976" s="4" t="s">
        <v>99</v>
      </c>
      <c r="I5976">
        <f t="shared" ref="I5976:I5978" si="6307">I5972-K5972</f>
        <v>-6.0300955159643808</v>
      </c>
      <c r="L5976" s="5"/>
    </row>
    <row r="5977" spans="8:13" x14ac:dyDescent="0.35">
      <c r="H5977" s="4" t="s">
        <v>100</v>
      </c>
      <c r="I5977">
        <f t="shared" si="6307"/>
        <v>7.8461575132286265</v>
      </c>
      <c r="L5977" s="5"/>
    </row>
    <row r="5978" spans="8:13" x14ac:dyDescent="0.35">
      <c r="H5978" s="4" t="s">
        <v>101</v>
      </c>
      <c r="I5978">
        <f t="shared" si="6307"/>
        <v>-2.3298516839062571</v>
      </c>
      <c r="L5978" s="5"/>
    </row>
    <row r="5979" spans="8:13" x14ac:dyDescent="0.35">
      <c r="H5979" s="4"/>
      <c r="L5979" s="5"/>
    </row>
    <row r="5980" spans="8:13" x14ac:dyDescent="0.35">
      <c r="H5980" s="4" t="s">
        <v>22</v>
      </c>
      <c r="I5980">
        <f t="shared" ref="I5980:I5982" si="6308">ABS(I5976-I5954)</f>
        <v>0</v>
      </c>
      <c r="L5980" s="5"/>
    </row>
    <row r="5981" spans="8:13" x14ac:dyDescent="0.35">
      <c r="H5981" s="4" t="s">
        <v>24</v>
      </c>
      <c r="I5981">
        <f t="shared" si="6308"/>
        <v>0</v>
      </c>
      <c r="L5981" s="5"/>
    </row>
    <row r="5982" spans="8:13" x14ac:dyDescent="0.35">
      <c r="H5982" s="7" t="s">
        <v>103</v>
      </c>
      <c r="I5982">
        <f t="shared" si="6308"/>
        <v>0</v>
      </c>
      <c r="J5982" s="8" t="s">
        <v>25</v>
      </c>
      <c r="K5982" s="8"/>
      <c r="L5982" s="9">
        <f t="shared" ref="L5982" si="6309">MAX(I5980:I5982)</f>
        <v>0</v>
      </c>
      <c r="M5982" t="str">
        <f t="shared" ref="M5982" si="6310">IF(L5982&gt;$G$6, "Continúa iterando","Listo. Aquí está la solución")</f>
        <v>Listo. Aquí está la solución</v>
      </c>
    </row>
    <row r="5984" spans="8:13" x14ac:dyDescent="0.35">
      <c r="H5984" s="1"/>
      <c r="I5984" s="2" t="s">
        <v>0</v>
      </c>
      <c r="J5984" s="2">
        <f t="shared" ref="J5984" si="6311">J5953+1</f>
        <v>194</v>
      </c>
      <c r="K5984" s="2"/>
      <c r="L5984" s="3"/>
    </row>
    <row r="5985" spans="8:15" x14ac:dyDescent="0.35">
      <c r="H5985" s="4" t="s">
        <v>1</v>
      </c>
      <c r="I5985">
        <f t="shared" ref="I5985:I5987" si="6312">I5976</f>
        <v>-6.0300955159643808</v>
      </c>
      <c r="L5985" s="5"/>
    </row>
    <row r="5986" spans="8:15" x14ac:dyDescent="0.35">
      <c r="H5986" s="4" t="s">
        <v>93</v>
      </c>
      <c r="I5986">
        <f t="shared" si="6312"/>
        <v>7.8461575132286265</v>
      </c>
      <c r="L5986" s="5"/>
    </row>
    <row r="5987" spans="8:15" x14ac:dyDescent="0.35">
      <c r="H5987" s="4" t="s">
        <v>2</v>
      </c>
      <c r="I5987">
        <f t="shared" si="6312"/>
        <v>-2.3298516839062571</v>
      </c>
      <c r="L5987" s="5"/>
    </row>
    <row r="5988" spans="8:15" x14ac:dyDescent="0.35">
      <c r="H5988" s="4"/>
      <c r="L5988" s="5"/>
    </row>
    <row r="5989" spans="8:15" x14ac:dyDescent="0.35">
      <c r="H5989" s="4"/>
      <c r="I5989">
        <f t="shared" ref="I5989" si="6313">1/I5985</f>
        <v>-0.16583485242523097</v>
      </c>
      <c r="J5989">
        <f t="shared" ref="J5989" si="6314">3/I5986-I5987^2</f>
        <v>-5.0458561065254317</v>
      </c>
      <c r="K5989">
        <f t="shared" ref="K5989" si="6315">-2*I5986*I5987</f>
        <v>36.56076658877889</v>
      </c>
      <c r="L5989" s="5"/>
    </row>
    <row r="5990" spans="8:15" x14ac:dyDescent="0.35">
      <c r="H5990" s="4" t="s">
        <v>26</v>
      </c>
      <c r="I5990">
        <f t="shared" ref="I5990" si="6316">(2*I5985/I5987)+4*I5987</f>
        <v>-4.1430295802738764</v>
      </c>
      <c r="J5990">
        <f t="shared" ref="J5990" si="6317">(2*I5986/I5987)</f>
        <v>-6.7353278901201685</v>
      </c>
      <c r="K5990">
        <f t="shared" ref="K5990" si="6318">-(I5986^2+I5985^2)/I5987^2+4*I5985</f>
        <v>-42.160262624325497</v>
      </c>
      <c r="L5990" s="5"/>
    </row>
    <row r="5991" spans="8:15" x14ac:dyDescent="0.35">
      <c r="H5991" s="4"/>
      <c r="I5991">
        <f t="shared" ref="I5991" si="6319">2*I5985*I5986*I5987^3+4*I5987</f>
        <v>1187.4101983644657</v>
      </c>
      <c r="J5991">
        <f t="shared" ref="J5991" si="6320">I5985^2*I5987^3</f>
        <v>-459.86801905066505</v>
      </c>
      <c r="K5991">
        <f t="shared" ref="K5991" si="6321">3*I5985^2*I5986*I5987^2+4*I5985</f>
        <v>4621.9224596655295</v>
      </c>
      <c r="L5991" s="5"/>
    </row>
    <row r="5992" spans="8:15" x14ac:dyDescent="0.35">
      <c r="H5992" s="4"/>
      <c r="L5992" s="5"/>
    </row>
    <row r="5993" spans="8:15" x14ac:dyDescent="0.35">
      <c r="H5993" s="4" t="s">
        <v>6</v>
      </c>
      <c r="I5993">
        <f t="shared" ref="I5993" si="6322">(I5989*J5990*K5991+I5990*J5991*K5989+J5989*K5990*I5991)-(I5991*J5990*K5989+J5991*K5990*I5989+K5991*I5990*J5989)</f>
        <v>526414.62070310838</v>
      </c>
      <c r="J5993" t="str">
        <f t="shared" ref="J5993" si="6323">IF(I5993&lt;&gt;0,"Continuar", "Agregar otros valores")</f>
        <v>Continuar</v>
      </c>
      <c r="L5993" s="5"/>
    </row>
    <row r="5994" spans="8:15" x14ac:dyDescent="0.35">
      <c r="H5994" s="4"/>
      <c r="L5994" s="5"/>
    </row>
    <row r="5995" spans="8:15" x14ac:dyDescent="0.35">
      <c r="H5995" s="4"/>
      <c r="I5995" cm="1">
        <f t="array" ref="I5995:K5997">MINVERSE(I5989:K5991)</f>
        <v>-9.5966786858593264E-2</v>
      </c>
      <c r="J5995">
        <v>1.2363692239668139E-2</v>
      </c>
      <c r="K5995">
        <v>8.7190467637886151E-4</v>
      </c>
      <c r="L5995" s="5"/>
      <c r="M5995">
        <f t="shared" ref="M5995" si="6324">(J5990*K5991-J5991*K5990)/I5993</f>
        <v>-9.596678685859325E-2</v>
      </c>
      <c r="N5995">
        <f t="shared" ref="N5995" si="6325">(J5989*K5991-J5991*K5989)/I5993</f>
        <v>-1.2363692239668137E-2</v>
      </c>
      <c r="O5995">
        <f t="shared" ref="O5995" si="6326">(J5989*K5990-J5990*K5989)/I5993</f>
        <v>8.7190467637886151E-4</v>
      </c>
    </row>
    <row r="5996" spans="8:15" x14ac:dyDescent="0.35">
      <c r="H5996" s="4" t="s">
        <v>9</v>
      </c>
      <c r="I5996">
        <v>-5.87232252334349E-2</v>
      </c>
      <c r="J5996">
        <v>-8.3924536285770956E-2</v>
      </c>
      <c r="K5996">
        <v>-3.0102503265137386E-4</v>
      </c>
      <c r="L5996" s="5"/>
      <c r="M5996">
        <f t="shared" ref="M5996" si="6327">(I5990*K5991-K5990*I5991)/I5993</f>
        <v>5.8723225233434879E-2</v>
      </c>
      <c r="N5996">
        <f t="shared" ref="N5996" si="6328">(I5989*K5991-I5991*K5989)/I5993</f>
        <v>-8.3924536285770943E-2</v>
      </c>
      <c r="O5996">
        <f t="shared" ref="O5996" si="6329">(I5989*K5990-I5990*K5989)/I5993</f>
        <v>3.010250326513738E-4</v>
      </c>
    </row>
    <row r="5997" spans="8:15" x14ac:dyDescent="0.35">
      <c r="H5997" s="4"/>
      <c r="I5997">
        <v>1.8811870800205702E-2</v>
      </c>
      <c r="J5997">
        <v>-1.1526585521765763E-2</v>
      </c>
      <c r="K5997">
        <v>-3.7590481385218048E-5</v>
      </c>
      <c r="L5997" s="5"/>
      <c r="M5997">
        <f t="shared" ref="M5997" si="6330">(I5990*J5991-I5991*J5990)/I5993</f>
        <v>1.8811870800205698E-2</v>
      </c>
      <c r="N5997">
        <f t="shared" ref="N5997" si="6331">(I5989*J5991-I5991*J5989)/I5993</f>
        <v>1.1526585521765761E-2</v>
      </c>
      <c r="O5997">
        <f t="shared" ref="O5997" si="6332">(I5989*J5990-I5990*J5989)/I5993</f>
        <v>-3.7590481385218048E-5</v>
      </c>
    </row>
    <row r="5998" spans="8:15" x14ac:dyDescent="0.35">
      <c r="H5998" s="4"/>
      <c r="L5998" s="5"/>
    </row>
    <row r="5999" spans="8:15" x14ac:dyDescent="0.35">
      <c r="H5999" s="4" t="s">
        <v>615</v>
      </c>
      <c r="I5999">
        <f t="shared" ref="I5999" si="6333">LN(ABS(2*I5985*I5986^3))-I5986*(I5987^2)+33.9206</f>
        <v>0</v>
      </c>
      <c r="L5999" s="5"/>
    </row>
    <row r="6000" spans="8:15" x14ac:dyDescent="0.35">
      <c r="H6000" s="4" t="s">
        <v>616</v>
      </c>
      <c r="I6000">
        <f t="shared" ref="I6000" si="6334">(I5985^2+I5986^2)/I5987+4*I5985*I5987-85/6</f>
        <v>0</v>
      </c>
      <c r="L6000" s="5"/>
    </row>
    <row r="6001" spans="8:13" x14ac:dyDescent="0.35">
      <c r="H6001" s="4" t="s">
        <v>617</v>
      </c>
      <c r="I6001">
        <f t="shared" ref="I6001" si="6335">I5985^2*I5986*I5987^3+4*I5985*I5987+3552</f>
        <v>0</v>
      </c>
      <c r="L6001" s="5"/>
    </row>
    <row r="6002" spans="8:13" x14ac:dyDescent="0.35">
      <c r="H6002" s="4"/>
      <c r="L6002" s="5"/>
    </row>
    <row r="6003" spans="8:13" x14ac:dyDescent="0.35">
      <c r="H6003" s="4"/>
      <c r="I6003">
        <f t="shared" ref="I6003:I6005" si="6336">I5985</f>
        <v>-6.0300955159643808</v>
      </c>
      <c r="J6003" t="s">
        <v>16</v>
      </c>
      <c r="K6003" cm="1">
        <f t="array" ref="K6003:K6005">MMULT(I5995:K5997,I5999:I6001)</f>
        <v>0</v>
      </c>
      <c r="L6003" s="5"/>
      <c r="M6003">
        <f t="shared" ref="M6003" si="6337">I5995*I5999+J5995*I6000+K5995*I6001</f>
        <v>0</v>
      </c>
    </row>
    <row r="6004" spans="8:13" x14ac:dyDescent="0.35">
      <c r="H6004" s="4"/>
      <c r="I6004">
        <f t="shared" si="6336"/>
        <v>7.8461575132286265</v>
      </c>
      <c r="J6004" t="s">
        <v>16</v>
      </c>
      <c r="K6004">
        <v>0</v>
      </c>
      <c r="L6004" s="5"/>
      <c r="M6004">
        <f t="shared" ref="M6004" si="6338">I5996*I5999+J5996*I6000+K5996* I6001</f>
        <v>0</v>
      </c>
    </row>
    <row r="6005" spans="8:13" x14ac:dyDescent="0.35">
      <c r="H6005" s="4"/>
      <c r="I6005">
        <f t="shared" si="6336"/>
        <v>-2.3298516839062571</v>
      </c>
      <c r="J6005" t="s">
        <v>16</v>
      </c>
      <c r="K6005">
        <v>0</v>
      </c>
      <c r="L6005" s="5"/>
      <c r="M6005">
        <f t="shared" ref="M6005" si="6339">I5997*I5999+J5997*I6000+K5997*I6001</f>
        <v>0</v>
      </c>
    </row>
    <row r="6006" spans="8:13" x14ac:dyDescent="0.35">
      <c r="H6006" s="4"/>
      <c r="L6006" s="5"/>
    </row>
    <row r="6007" spans="8:13" x14ac:dyDescent="0.35">
      <c r="H6007" s="4" t="s">
        <v>99</v>
      </c>
      <c r="I6007">
        <f t="shared" ref="I6007:I6009" si="6340">I6003-K6003</f>
        <v>-6.0300955159643808</v>
      </c>
      <c r="L6007" s="5"/>
    </row>
    <row r="6008" spans="8:13" x14ac:dyDescent="0.35">
      <c r="H6008" s="4" t="s">
        <v>100</v>
      </c>
      <c r="I6008">
        <f t="shared" si="6340"/>
        <v>7.8461575132286265</v>
      </c>
      <c r="L6008" s="5"/>
    </row>
    <row r="6009" spans="8:13" x14ac:dyDescent="0.35">
      <c r="H6009" s="4" t="s">
        <v>101</v>
      </c>
      <c r="I6009">
        <f t="shared" si="6340"/>
        <v>-2.3298516839062571</v>
      </c>
      <c r="L6009" s="5"/>
    </row>
    <row r="6010" spans="8:13" x14ac:dyDescent="0.35">
      <c r="H6010" s="4"/>
      <c r="L6010" s="5"/>
    </row>
    <row r="6011" spans="8:13" x14ac:dyDescent="0.35">
      <c r="H6011" s="4" t="s">
        <v>22</v>
      </c>
      <c r="I6011">
        <f t="shared" ref="I6011:I6013" si="6341">ABS(I6007-I5985)</f>
        <v>0</v>
      </c>
      <c r="L6011" s="5"/>
    </row>
    <row r="6012" spans="8:13" x14ac:dyDescent="0.35">
      <c r="H6012" s="4" t="s">
        <v>24</v>
      </c>
      <c r="I6012">
        <f t="shared" si="6341"/>
        <v>0</v>
      </c>
      <c r="L6012" s="5"/>
    </row>
    <row r="6013" spans="8:13" x14ac:dyDescent="0.35">
      <c r="H6013" s="7" t="s">
        <v>103</v>
      </c>
      <c r="I6013">
        <f t="shared" si="6341"/>
        <v>0</v>
      </c>
      <c r="J6013" s="8" t="s">
        <v>25</v>
      </c>
      <c r="K6013" s="8"/>
      <c r="L6013" s="9">
        <f t="shared" ref="L6013" si="6342">MAX(I6011:I6013)</f>
        <v>0</v>
      </c>
      <c r="M6013" t="str">
        <f t="shared" ref="M6013" si="6343">IF(L6013&gt;$G$6, "Continúa iterando","Listo. Aquí está la solución")</f>
        <v>Listo. Aquí está la solución</v>
      </c>
    </row>
    <row r="6015" spans="8:13" x14ac:dyDescent="0.35">
      <c r="H6015" s="1"/>
      <c r="I6015" s="2" t="s">
        <v>0</v>
      </c>
      <c r="J6015" s="2">
        <f t="shared" ref="J6015" si="6344">J5984+1</f>
        <v>195</v>
      </c>
      <c r="K6015" s="2"/>
      <c r="L6015" s="3"/>
    </row>
    <row r="6016" spans="8:13" x14ac:dyDescent="0.35">
      <c r="H6016" s="4" t="s">
        <v>1</v>
      </c>
      <c r="I6016">
        <f t="shared" ref="I6016:I6018" si="6345">I6007</f>
        <v>-6.0300955159643808</v>
      </c>
      <c r="L6016" s="5"/>
    </row>
    <row r="6017" spans="8:15" x14ac:dyDescent="0.35">
      <c r="H6017" s="4" t="s">
        <v>93</v>
      </c>
      <c r="I6017">
        <f t="shared" si="6345"/>
        <v>7.8461575132286265</v>
      </c>
      <c r="L6017" s="5"/>
    </row>
    <row r="6018" spans="8:15" x14ac:dyDescent="0.35">
      <c r="H6018" s="4" t="s">
        <v>2</v>
      </c>
      <c r="I6018">
        <f t="shared" si="6345"/>
        <v>-2.3298516839062571</v>
      </c>
      <c r="L6018" s="5"/>
    </row>
    <row r="6019" spans="8:15" x14ac:dyDescent="0.35">
      <c r="H6019" s="4"/>
      <c r="L6019" s="5"/>
    </row>
    <row r="6020" spans="8:15" x14ac:dyDescent="0.35">
      <c r="H6020" s="4"/>
      <c r="I6020">
        <f t="shared" ref="I6020" si="6346">1/I6016</f>
        <v>-0.16583485242523097</v>
      </c>
      <c r="J6020">
        <f t="shared" ref="J6020" si="6347">3/I6017-I6018^2</f>
        <v>-5.0458561065254317</v>
      </c>
      <c r="K6020">
        <f t="shared" ref="K6020" si="6348">-2*I6017*I6018</f>
        <v>36.56076658877889</v>
      </c>
      <c r="L6020" s="5"/>
    </row>
    <row r="6021" spans="8:15" x14ac:dyDescent="0.35">
      <c r="H6021" s="4" t="s">
        <v>26</v>
      </c>
      <c r="I6021">
        <f t="shared" ref="I6021" si="6349">(2*I6016/I6018)+4*I6018</f>
        <v>-4.1430295802738764</v>
      </c>
      <c r="J6021">
        <f t="shared" ref="J6021" si="6350">(2*I6017/I6018)</f>
        <v>-6.7353278901201685</v>
      </c>
      <c r="K6021">
        <f t="shared" ref="K6021" si="6351">-(I6017^2+I6016^2)/I6018^2+4*I6016</f>
        <v>-42.160262624325497</v>
      </c>
      <c r="L6021" s="5"/>
    </row>
    <row r="6022" spans="8:15" x14ac:dyDescent="0.35">
      <c r="H6022" s="4"/>
      <c r="I6022">
        <f t="shared" ref="I6022" si="6352">2*I6016*I6017*I6018^3+4*I6018</f>
        <v>1187.4101983644657</v>
      </c>
      <c r="J6022">
        <f t="shared" ref="J6022" si="6353">I6016^2*I6018^3</f>
        <v>-459.86801905066505</v>
      </c>
      <c r="K6022">
        <f t="shared" ref="K6022" si="6354">3*I6016^2*I6017*I6018^2+4*I6016</f>
        <v>4621.9224596655295</v>
      </c>
      <c r="L6022" s="5"/>
    </row>
    <row r="6023" spans="8:15" x14ac:dyDescent="0.35">
      <c r="H6023" s="4"/>
      <c r="L6023" s="5"/>
    </row>
    <row r="6024" spans="8:15" x14ac:dyDescent="0.35">
      <c r="H6024" s="4" t="s">
        <v>6</v>
      </c>
      <c r="I6024">
        <f t="shared" ref="I6024" si="6355">(I6020*J6021*K6022+I6021*J6022*K6020+J6020*K6021*I6022)-(I6022*J6021*K6020+J6022*K6021*I6020+K6022*I6021*J6020)</f>
        <v>526414.62070310838</v>
      </c>
      <c r="J6024" t="str">
        <f t="shared" ref="J6024" si="6356">IF(I6024&lt;&gt;0,"Continuar", "Agregar otros valores")</f>
        <v>Continuar</v>
      </c>
      <c r="L6024" s="5"/>
    </row>
    <row r="6025" spans="8:15" x14ac:dyDescent="0.35">
      <c r="H6025" s="4"/>
      <c r="L6025" s="5"/>
    </row>
    <row r="6026" spans="8:15" x14ac:dyDescent="0.35">
      <c r="H6026" s="4"/>
      <c r="I6026" cm="1">
        <f t="array" ref="I6026:K6028">MINVERSE(I6020:K6022)</f>
        <v>-9.5966786858593264E-2</v>
      </c>
      <c r="J6026">
        <v>1.2363692239668139E-2</v>
      </c>
      <c r="K6026">
        <v>8.7190467637886151E-4</v>
      </c>
      <c r="L6026" s="5"/>
      <c r="M6026">
        <f t="shared" ref="M6026" si="6357">(J6021*K6022-J6022*K6021)/I6024</f>
        <v>-9.596678685859325E-2</v>
      </c>
      <c r="N6026">
        <f t="shared" ref="N6026" si="6358">(J6020*K6022-J6022*K6020)/I6024</f>
        <v>-1.2363692239668137E-2</v>
      </c>
      <c r="O6026">
        <f t="shared" ref="O6026" si="6359">(J6020*K6021-J6021*K6020)/I6024</f>
        <v>8.7190467637886151E-4</v>
      </c>
    </row>
    <row r="6027" spans="8:15" x14ac:dyDescent="0.35">
      <c r="H6027" s="4" t="s">
        <v>9</v>
      </c>
      <c r="I6027">
        <v>-5.87232252334349E-2</v>
      </c>
      <c r="J6027">
        <v>-8.3924536285770956E-2</v>
      </c>
      <c r="K6027">
        <v>-3.0102503265137386E-4</v>
      </c>
      <c r="L6027" s="5"/>
      <c r="M6027">
        <f t="shared" ref="M6027" si="6360">(I6021*K6022-K6021*I6022)/I6024</f>
        <v>5.8723225233434879E-2</v>
      </c>
      <c r="N6027">
        <f t="shared" ref="N6027" si="6361">(I6020*K6022-I6022*K6020)/I6024</f>
        <v>-8.3924536285770943E-2</v>
      </c>
      <c r="O6027">
        <f t="shared" ref="O6027" si="6362">(I6020*K6021-I6021*K6020)/I6024</f>
        <v>3.010250326513738E-4</v>
      </c>
    </row>
    <row r="6028" spans="8:15" x14ac:dyDescent="0.35">
      <c r="H6028" s="4"/>
      <c r="I6028">
        <v>1.8811870800205702E-2</v>
      </c>
      <c r="J6028">
        <v>-1.1526585521765763E-2</v>
      </c>
      <c r="K6028">
        <v>-3.7590481385218048E-5</v>
      </c>
      <c r="L6028" s="5"/>
      <c r="M6028">
        <f t="shared" ref="M6028" si="6363">(I6021*J6022-I6022*J6021)/I6024</f>
        <v>1.8811870800205698E-2</v>
      </c>
      <c r="N6028">
        <f t="shared" ref="N6028" si="6364">(I6020*J6022-I6022*J6020)/I6024</f>
        <v>1.1526585521765761E-2</v>
      </c>
      <c r="O6028">
        <f t="shared" ref="O6028" si="6365">(I6020*J6021-I6021*J6020)/I6024</f>
        <v>-3.7590481385218048E-5</v>
      </c>
    </row>
    <row r="6029" spans="8:15" x14ac:dyDescent="0.35">
      <c r="H6029" s="4"/>
      <c r="L6029" s="5"/>
    </row>
    <row r="6030" spans="8:15" x14ac:dyDescent="0.35">
      <c r="H6030" s="4" t="s">
        <v>618</v>
      </c>
      <c r="I6030">
        <f t="shared" ref="I6030" si="6366">LN(ABS(2*I6016*I6017^3))-I6017*(I6018^2)+33.9206</f>
        <v>0</v>
      </c>
      <c r="L6030" s="5"/>
    </row>
    <row r="6031" spans="8:15" x14ac:dyDescent="0.35">
      <c r="H6031" s="4" t="s">
        <v>619</v>
      </c>
      <c r="I6031">
        <f t="shared" ref="I6031" si="6367">(I6016^2+I6017^2)/I6018+4*I6016*I6018-85/6</f>
        <v>0</v>
      </c>
      <c r="L6031" s="5"/>
    </row>
    <row r="6032" spans="8:15" x14ac:dyDescent="0.35">
      <c r="H6032" s="4" t="s">
        <v>620</v>
      </c>
      <c r="I6032">
        <f t="shared" ref="I6032" si="6368">I6016^2*I6017*I6018^3+4*I6016*I6018+3552</f>
        <v>0</v>
      </c>
      <c r="L6032" s="5"/>
    </row>
    <row r="6033" spans="8:13" x14ac:dyDescent="0.35">
      <c r="H6033" s="4"/>
      <c r="L6033" s="5"/>
    </row>
    <row r="6034" spans="8:13" x14ac:dyDescent="0.35">
      <c r="H6034" s="4"/>
      <c r="I6034">
        <f t="shared" ref="I6034:I6036" si="6369">I6016</f>
        <v>-6.0300955159643808</v>
      </c>
      <c r="J6034" t="s">
        <v>16</v>
      </c>
      <c r="K6034" cm="1">
        <f t="array" ref="K6034:K6036">MMULT(I6026:K6028,I6030:I6032)</f>
        <v>0</v>
      </c>
      <c r="L6034" s="5"/>
      <c r="M6034">
        <f t="shared" ref="M6034" si="6370">I6026*I6030+J6026*I6031+K6026*I6032</f>
        <v>0</v>
      </c>
    </row>
    <row r="6035" spans="8:13" x14ac:dyDescent="0.35">
      <c r="H6035" s="4"/>
      <c r="I6035">
        <f t="shared" si="6369"/>
        <v>7.8461575132286265</v>
      </c>
      <c r="J6035" t="s">
        <v>16</v>
      </c>
      <c r="K6035">
        <v>0</v>
      </c>
      <c r="L6035" s="5"/>
      <c r="M6035">
        <f t="shared" ref="M6035" si="6371">I6027*I6030+J6027*I6031+K6027* I6032</f>
        <v>0</v>
      </c>
    </row>
    <row r="6036" spans="8:13" x14ac:dyDescent="0.35">
      <c r="H6036" s="4"/>
      <c r="I6036">
        <f t="shared" si="6369"/>
        <v>-2.3298516839062571</v>
      </c>
      <c r="J6036" t="s">
        <v>16</v>
      </c>
      <c r="K6036">
        <v>0</v>
      </c>
      <c r="L6036" s="5"/>
      <c r="M6036">
        <f t="shared" ref="M6036" si="6372">I6028*I6030+J6028*I6031+K6028*I6032</f>
        <v>0</v>
      </c>
    </row>
    <row r="6037" spans="8:13" x14ac:dyDescent="0.35">
      <c r="H6037" s="4"/>
      <c r="L6037" s="5"/>
    </row>
    <row r="6038" spans="8:13" x14ac:dyDescent="0.35">
      <c r="H6038" s="4" t="s">
        <v>99</v>
      </c>
      <c r="I6038">
        <f t="shared" ref="I6038:I6040" si="6373">I6034-K6034</f>
        <v>-6.0300955159643808</v>
      </c>
      <c r="L6038" s="5"/>
    </row>
    <row r="6039" spans="8:13" x14ac:dyDescent="0.35">
      <c r="H6039" s="4" t="s">
        <v>100</v>
      </c>
      <c r="I6039">
        <f t="shared" si="6373"/>
        <v>7.8461575132286265</v>
      </c>
      <c r="L6039" s="5"/>
    </row>
    <row r="6040" spans="8:13" x14ac:dyDescent="0.35">
      <c r="H6040" s="4" t="s">
        <v>101</v>
      </c>
      <c r="I6040">
        <f t="shared" si="6373"/>
        <v>-2.3298516839062571</v>
      </c>
      <c r="L6040" s="5"/>
    </row>
    <row r="6041" spans="8:13" x14ac:dyDescent="0.35">
      <c r="H6041" s="4"/>
      <c r="L6041" s="5"/>
    </row>
    <row r="6042" spans="8:13" x14ac:dyDescent="0.35">
      <c r="H6042" s="4" t="s">
        <v>22</v>
      </c>
      <c r="I6042">
        <f t="shared" ref="I6042:I6044" si="6374">ABS(I6038-I6016)</f>
        <v>0</v>
      </c>
      <c r="L6042" s="5"/>
    </row>
    <row r="6043" spans="8:13" x14ac:dyDescent="0.35">
      <c r="H6043" s="4" t="s">
        <v>24</v>
      </c>
      <c r="I6043">
        <f t="shared" si="6374"/>
        <v>0</v>
      </c>
      <c r="L6043" s="5"/>
    </row>
    <row r="6044" spans="8:13" x14ac:dyDescent="0.35">
      <c r="H6044" s="7" t="s">
        <v>103</v>
      </c>
      <c r="I6044">
        <f t="shared" si="6374"/>
        <v>0</v>
      </c>
      <c r="J6044" s="8" t="s">
        <v>25</v>
      </c>
      <c r="K6044" s="8"/>
      <c r="L6044" s="9">
        <f t="shared" ref="L6044" si="6375">MAX(I6042:I6044)</f>
        <v>0</v>
      </c>
      <c r="M6044" t="str">
        <f t="shared" ref="M6044" si="6376">IF(L6044&gt;$G$6, "Continúa iterando","Listo. Aquí está la solución")</f>
        <v>Listo. Aquí está la solución</v>
      </c>
    </row>
    <row r="6046" spans="8:13" x14ac:dyDescent="0.35">
      <c r="H6046" s="1"/>
      <c r="I6046" s="2" t="s">
        <v>0</v>
      </c>
      <c r="J6046" s="2">
        <f t="shared" ref="J6046" si="6377">J6015+1</f>
        <v>196</v>
      </c>
      <c r="K6046" s="2"/>
      <c r="L6046" s="3"/>
    </row>
    <row r="6047" spans="8:13" x14ac:dyDescent="0.35">
      <c r="H6047" s="4" t="s">
        <v>1</v>
      </c>
      <c r="I6047">
        <f t="shared" ref="I6047:I6049" si="6378">I6038</f>
        <v>-6.0300955159643808</v>
      </c>
      <c r="L6047" s="5"/>
    </row>
    <row r="6048" spans="8:13" x14ac:dyDescent="0.35">
      <c r="H6048" s="4" t="s">
        <v>93</v>
      </c>
      <c r="I6048">
        <f t="shared" si="6378"/>
        <v>7.8461575132286265</v>
      </c>
      <c r="L6048" s="5"/>
    </row>
    <row r="6049" spans="8:15" x14ac:dyDescent="0.35">
      <c r="H6049" s="4" t="s">
        <v>2</v>
      </c>
      <c r="I6049">
        <f t="shared" si="6378"/>
        <v>-2.3298516839062571</v>
      </c>
      <c r="L6049" s="5"/>
    </row>
    <row r="6050" spans="8:15" x14ac:dyDescent="0.35">
      <c r="H6050" s="4"/>
      <c r="L6050" s="5"/>
    </row>
    <row r="6051" spans="8:15" x14ac:dyDescent="0.35">
      <c r="H6051" s="4"/>
      <c r="I6051">
        <f t="shared" ref="I6051" si="6379">1/I6047</f>
        <v>-0.16583485242523097</v>
      </c>
      <c r="J6051">
        <f t="shared" ref="J6051" si="6380">3/I6048-I6049^2</f>
        <v>-5.0458561065254317</v>
      </c>
      <c r="K6051">
        <f t="shared" ref="K6051" si="6381">-2*I6048*I6049</f>
        <v>36.56076658877889</v>
      </c>
      <c r="L6051" s="5"/>
    </row>
    <row r="6052" spans="8:15" x14ac:dyDescent="0.35">
      <c r="H6052" s="4" t="s">
        <v>26</v>
      </c>
      <c r="I6052">
        <f t="shared" ref="I6052" si="6382">(2*I6047/I6049)+4*I6049</f>
        <v>-4.1430295802738764</v>
      </c>
      <c r="J6052">
        <f t="shared" ref="J6052" si="6383">(2*I6048/I6049)</f>
        <v>-6.7353278901201685</v>
      </c>
      <c r="K6052">
        <f t="shared" ref="K6052" si="6384">-(I6048^2+I6047^2)/I6049^2+4*I6047</f>
        <v>-42.160262624325497</v>
      </c>
      <c r="L6052" s="5"/>
    </row>
    <row r="6053" spans="8:15" x14ac:dyDescent="0.35">
      <c r="H6053" s="4"/>
      <c r="I6053">
        <f t="shared" ref="I6053" si="6385">2*I6047*I6048*I6049^3+4*I6049</f>
        <v>1187.4101983644657</v>
      </c>
      <c r="J6053">
        <f t="shared" ref="J6053" si="6386">I6047^2*I6049^3</f>
        <v>-459.86801905066505</v>
      </c>
      <c r="K6053">
        <f t="shared" ref="K6053" si="6387">3*I6047^2*I6048*I6049^2+4*I6047</f>
        <v>4621.9224596655295</v>
      </c>
      <c r="L6053" s="5"/>
    </row>
    <row r="6054" spans="8:15" x14ac:dyDescent="0.35">
      <c r="H6054" s="4"/>
      <c r="L6054" s="5"/>
    </row>
    <row r="6055" spans="8:15" x14ac:dyDescent="0.35">
      <c r="H6055" s="4" t="s">
        <v>6</v>
      </c>
      <c r="I6055">
        <f t="shared" ref="I6055" si="6388">(I6051*J6052*K6053+I6052*J6053*K6051+J6051*K6052*I6053)-(I6053*J6052*K6051+J6053*K6052*I6051+K6053*I6052*J6051)</f>
        <v>526414.62070310838</v>
      </c>
      <c r="J6055" t="str">
        <f t="shared" ref="J6055" si="6389">IF(I6055&lt;&gt;0,"Continuar", "Agregar otros valores")</f>
        <v>Continuar</v>
      </c>
      <c r="L6055" s="5"/>
    </row>
    <row r="6056" spans="8:15" x14ac:dyDescent="0.35">
      <c r="H6056" s="4"/>
      <c r="L6056" s="5"/>
    </row>
    <row r="6057" spans="8:15" x14ac:dyDescent="0.35">
      <c r="H6057" s="4"/>
      <c r="I6057" cm="1">
        <f t="array" ref="I6057:K6059">MINVERSE(I6051:K6053)</f>
        <v>-9.5966786858593264E-2</v>
      </c>
      <c r="J6057">
        <v>1.2363692239668139E-2</v>
      </c>
      <c r="K6057">
        <v>8.7190467637886151E-4</v>
      </c>
      <c r="L6057" s="5"/>
      <c r="M6057">
        <f t="shared" ref="M6057" si="6390">(J6052*K6053-J6053*K6052)/I6055</f>
        <v>-9.596678685859325E-2</v>
      </c>
      <c r="N6057">
        <f t="shared" ref="N6057" si="6391">(J6051*K6053-J6053*K6051)/I6055</f>
        <v>-1.2363692239668137E-2</v>
      </c>
      <c r="O6057">
        <f t="shared" ref="O6057" si="6392">(J6051*K6052-J6052*K6051)/I6055</f>
        <v>8.7190467637886151E-4</v>
      </c>
    </row>
    <row r="6058" spans="8:15" x14ac:dyDescent="0.35">
      <c r="H6058" s="4" t="s">
        <v>9</v>
      </c>
      <c r="I6058">
        <v>-5.87232252334349E-2</v>
      </c>
      <c r="J6058">
        <v>-8.3924536285770956E-2</v>
      </c>
      <c r="K6058">
        <v>-3.0102503265137386E-4</v>
      </c>
      <c r="L6058" s="5"/>
      <c r="M6058">
        <f t="shared" ref="M6058" si="6393">(I6052*K6053-K6052*I6053)/I6055</f>
        <v>5.8723225233434879E-2</v>
      </c>
      <c r="N6058">
        <f t="shared" ref="N6058" si="6394">(I6051*K6053-I6053*K6051)/I6055</f>
        <v>-8.3924536285770943E-2</v>
      </c>
      <c r="O6058">
        <f t="shared" ref="O6058" si="6395">(I6051*K6052-I6052*K6051)/I6055</f>
        <v>3.010250326513738E-4</v>
      </c>
    </row>
    <row r="6059" spans="8:15" x14ac:dyDescent="0.35">
      <c r="H6059" s="4"/>
      <c r="I6059">
        <v>1.8811870800205702E-2</v>
      </c>
      <c r="J6059">
        <v>-1.1526585521765763E-2</v>
      </c>
      <c r="K6059">
        <v>-3.7590481385218048E-5</v>
      </c>
      <c r="L6059" s="5"/>
      <c r="M6059">
        <f t="shared" ref="M6059" si="6396">(I6052*J6053-I6053*J6052)/I6055</f>
        <v>1.8811870800205698E-2</v>
      </c>
      <c r="N6059">
        <f t="shared" ref="N6059" si="6397">(I6051*J6053-I6053*J6051)/I6055</f>
        <v>1.1526585521765761E-2</v>
      </c>
      <c r="O6059">
        <f t="shared" ref="O6059" si="6398">(I6051*J6052-I6052*J6051)/I6055</f>
        <v>-3.7590481385218048E-5</v>
      </c>
    </row>
    <row r="6060" spans="8:15" x14ac:dyDescent="0.35">
      <c r="H6060" s="4"/>
      <c r="L6060" s="5"/>
    </row>
    <row r="6061" spans="8:15" x14ac:dyDescent="0.35">
      <c r="H6061" s="4" t="s">
        <v>621</v>
      </c>
      <c r="I6061">
        <f t="shared" ref="I6061" si="6399">LN(ABS(2*I6047*I6048^3))-I6048*(I6049^2)+33.9206</f>
        <v>0</v>
      </c>
      <c r="L6061" s="5"/>
    </row>
    <row r="6062" spans="8:15" x14ac:dyDescent="0.35">
      <c r="H6062" s="4" t="s">
        <v>622</v>
      </c>
      <c r="I6062">
        <f t="shared" ref="I6062" si="6400">(I6047^2+I6048^2)/I6049+4*I6047*I6049-85/6</f>
        <v>0</v>
      </c>
      <c r="L6062" s="5"/>
    </row>
    <row r="6063" spans="8:15" x14ac:dyDescent="0.35">
      <c r="H6063" s="4" t="s">
        <v>623</v>
      </c>
      <c r="I6063">
        <f t="shared" ref="I6063" si="6401">I6047^2*I6048*I6049^3+4*I6047*I6049+3552</f>
        <v>0</v>
      </c>
      <c r="L6063" s="5"/>
    </row>
    <row r="6064" spans="8:15" x14ac:dyDescent="0.35">
      <c r="H6064" s="4"/>
      <c r="L6064" s="5"/>
    </row>
    <row r="6065" spans="8:13" x14ac:dyDescent="0.35">
      <c r="H6065" s="4"/>
      <c r="I6065">
        <f t="shared" ref="I6065:I6067" si="6402">I6047</f>
        <v>-6.0300955159643808</v>
      </c>
      <c r="J6065" t="s">
        <v>16</v>
      </c>
      <c r="K6065" cm="1">
        <f t="array" ref="K6065:K6067">MMULT(I6057:K6059,I6061:I6063)</f>
        <v>0</v>
      </c>
      <c r="L6065" s="5"/>
      <c r="M6065">
        <f t="shared" ref="M6065" si="6403">I6057*I6061+J6057*I6062+K6057*I6063</f>
        <v>0</v>
      </c>
    </row>
    <row r="6066" spans="8:13" x14ac:dyDescent="0.35">
      <c r="H6066" s="4"/>
      <c r="I6066">
        <f t="shared" si="6402"/>
        <v>7.8461575132286265</v>
      </c>
      <c r="J6066" t="s">
        <v>16</v>
      </c>
      <c r="K6066">
        <v>0</v>
      </c>
      <c r="L6066" s="5"/>
      <c r="M6066">
        <f t="shared" ref="M6066" si="6404">I6058*I6061+J6058*I6062+K6058* I6063</f>
        <v>0</v>
      </c>
    </row>
    <row r="6067" spans="8:13" x14ac:dyDescent="0.35">
      <c r="H6067" s="4"/>
      <c r="I6067">
        <f t="shared" si="6402"/>
        <v>-2.3298516839062571</v>
      </c>
      <c r="J6067" t="s">
        <v>16</v>
      </c>
      <c r="K6067">
        <v>0</v>
      </c>
      <c r="L6067" s="5"/>
      <c r="M6067">
        <f t="shared" ref="M6067" si="6405">I6059*I6061+J6059*I6062+K6059*I6063</f>
        <v>0</v>
      </c>
    </row>
    <row r="6068" spans="8:13" x14ac:dyDescent="0.35">
      <c r="H6068" s="4"/>
      <c r="L6068" s="5"/>
    </row>
    <row r="6069" spans="8:13" x14ac:dyDescent="0.35">
      <c r="H6069" s="4" t="s">
        <v>99</v>
      </c>
      <c r="I6069">
        <f t="shared" ref="I6069:I6071" si="6406">I6065-K6065</f>
        <v>-6.0300955159643808</v>
      </c>
      <c r="L6069" s="5"/>
    </row>
    <row r="6070" spans="8:13" x14ac:dyDescent="0.35">
      <c r="H6070" s="4" t="s">
        <v>100</v>
      </c>
      <c r="I6070">
        <f t="shared" si="6406"/>
        <v>7.8461575132286265</v>
      </c>
      <c r="L6070" s="5"/>
    </row>
    <row r="6071" spans="8:13" x14ac:dyDescent="0.35">
      <c r="H6071" s="4" t="s">
        <v>101</v>
      </c>
      <c r="I6071">
        <f t="shared" si="6406"/>
        <v>-2.3298516839062571</v>
      </c>
      <c r="L6071" s="5"/>
    </row>
    <row r="6072" spans="8:13" x14ac:dyDescent="0.35">
      <c r="H6072" s="4"/>
      <c r="L6072" s="5"/>
    </row>
    <row r="6073" spans="8:13" x14ac:dyDescent="0.35">
      <c r="H6073" s="4" t="s">
        <v>22</v>
      </c>
      <c r="I6073">
        <f t="shared" ref="I6073:I6075" si="6407">ABS(I6069-I6047)</f>
        <v>0</v>
      </c>
      <c r="L6073" s="5"/>
    </row>
    <row r="6074" spans="8:13" x14ac:dyDescent="0.35">
      <c r="H6074" s="4" t="s">
        <v>24</v>
      </c>
      <c r="I6074">
        <f t="shared" si="6407"/>
        <v>0</v>
      </c>
      <c r="L6074" s="5"/>
    </row>
    <row r="6075" spans="8:13" x14ac:dyDescent="0.35">
      <c r="H6075" s="7" t="s">
        <v>103</v>
      </c>
      <c r="I6075">
        <f t="shared" si="6407"/>
        <v>0</v>
      </c>
      <c r="J6075" s="8" t="s">
        <v>25</v>
      </c>
      <c r="K6075" s="8"/>
      <c r="L6075" s="9">
        <f t="shared" ref="L6075" si="6408">MAX(I6073:I6075)</f>
        <v>0</v>
      </c>
      <c r="M6075" t="str">
        <f t="shared" ref="M6075" si="6409">IF(L6075&gt;$G$6, "Continúa iterando","Listo. Aquí está la solución")</f>
        <v>Listo. Aquí está la solución</v>
      </c>
    </row>
    <row r="6077" spans="8:13" x14ac:dyDescent="0.35">
      <c r="H6077" s="1"/>
      <c r="I6077" s="2" t="s">
        <v>0</v>
      </c>
      <c r="J6077" s="2">
        <f t="shared" ref="J6077" si="6410">J6046+1</f>
        <v>197</v>
      </c>
      <c r="K6077" s="2"/>
      <c r="L6077" s="3"/>
    </row>
    <row r="6078" spans="8:13" x14ac:dyDescent="0.35">
      <c r="H6078" s="4" t="s">
        <v>1</v>
      </c>
      <c r="I6078">
        <f t="shared" ref="I6078:I6080" si="6411">I6069</f>
        <v>-6.0300955159643808</v>
      </c>
      <c r="L6078" s="5"/>
    </row>
    <row r="6079" spans="8:13" x14ac:dyDescent="0.35">
      <c r="H6079" s="4" t="s">
        <v>93</v>
      </c>
      <c r="I6079">
        <f t="shared" si="6411"/>
        <v>7.8461575132286265</v>
      </c>
      <c r="L6079" s="5"/>
    </row>
    <row r="6080" spans="8:13" x14ac:dyDescent="0.35">
      <c r="H6080" s="4" t="s">
        <v>2</v>
      </c>
      <c r="I6080">
        <f t="shared" si="6411"/>
        <v>-2.3298516839062571</v>
      </c>
      <c r="L6080" s="5"/>
    </row>
    <row r="6081" spans="8:15" x14ac:dyDescent="0.35">
      <c r="H6081" s="4"/>
      <c r="L6081" s="5"/>
    </row>
    <row r="6082" spans="8:15" x14ac:dyDescent="0.35">
      <c r="H6082" s="4"/>
      <c r="I6082">
        <f t="shared" ref="I6082" si="6412">1/I6078</f>
        <v>-0.16583485242523097</v>
      </c>
      <c r="J6082">
        <f t="shared" ref="J6082" si="6413">3/I6079-I6080^2</f>
        <v>-5.0458561065254317</v>
      </c>
      <c r="K6082">
        <f t="shared" ref="K6082" si="6414">-2*I6079*I6080</f>
        <v>36.56076658877889</v>
      </c>
      <c r="L6082" s="5"/>
    </row>
    <row r="6083" spans="8:15" x14ac:dyDescent="0.35">
      <c r="H6083" s="4" t="s">
        <v>26</v>
      </c>
      <c r="I6083">
        <f t="shared" ref="I6083" si="6415">(2*I6078/I6080)+4*I6080</f>
        <v>-4.1430295802738764</v>
      </c>
      <c r="J6083">
        <f t="shared" ref="J6083" si="6416">(2*I6079/I6080)</f>
        <v>-6.7353278901201685</v>
      </c>
      <c r="K6083">
        <f t="shared" ref="K6083" si="6417">-(I6079^2+I6078^2)/I6080^2+4*I6078</f>
        <v>-42.160262624325497</v>
      </c>
      <c r="L6083" s="5"/>
    </row>
    <row r="6084" spans="8:15" x14ac:dyDescent="0.35">
      <c r="H6084" s="4"/>
      <c r="I6084">
        <f t="shared" ref="I6084" si="6418">2*I6078*I6079*I6080^3+4*I6080</f>
        <v>1187.4101983644657</v>
      </c>
      <c r="J6084">
        <f t="shared" ref="J6084" si="6419">I6078^2*I6080^3</f>
        <v>-459.86801905066505</v>
      </c>
      <c r="K6084">
        <f t="shared" ref="K6084" si="6420">3*I6078^2*I6079*I6080^2+4*I6078</f>
        <v>4621.9224596655295</v>
      </c>
      <c r="L6084" s="5"/>
    </row>
    <row r="6085" spans="8:15" x14ac:dyDescent="0.35">
      <c r="H6085" s="4"/>
      <c r="L6085" s="5"/>
    </row>
    <row r="6086" spans="8:15" x14ac:dyDescent="0.35">
      <c r="H6086" s="4" t="s">
        <v>6</v>
      </c>
      <c r="I6086">
        <f t="shared" ref="I6086" si="6421">(I6082*J6083*K6084+I6083*J6084*K6082+J6082*K6083*I6084)-(I6084*J6083*K6082+J6084*K6083*I6082+K6084*I6083*J6082)</f>
        <v>526414.62070310838</v>
      </c>
      <c r="J6086" t="str">
        <f t="shared" ref="J6086" si="6422">IF(I6086&lt;&gt;0,"Continuar", "Agregar otros valores")</f>
        <v>Continuar</v>
      </c>
      <c r="L6086" s="5"/>
    </row>
    <row r="6087" spans="8:15" x14ac:dyDescent="0.35">
      <c r="H6087" s="4"/>
      <c r="L6087" s="5"/>
    </row>
    <row r="6088" spans="8:15" x14ac:dyDescent="0.35">
      <c r="H6088" s="4"/>
      <c r="I6088" cm="1">
        <f t="array" ref="I6088:K6090">MINVERSE(I6082:K6084)</f>
        <v>-9.5966786858593264E-2</v>
      </c>
      <c r="J6088">
        <v>1.2363692239668139E-2</v>
      </c>
      <c r="K6088">
        <v>8.7190467637886151E-4</v>
      </c>
      <c r="L6088" s="5"/>
      <c r="M6088">
        <f t="shared" ref="M6088" si="6423">(J6083*K6084-J6084*K6083)/I6086</f>
        <v>-9.596678685859325E-2</v>
      </c>
      <c r="N6088">
        <f t="shared" ref="N6088" si="6424">(J6082*K6084-J6084*K6082)/I6086</f>
        <v>-1.2363692239668137E-2</v>
      </c>
      <c r="O6088">
        <f t="shared" ref="O6088" si="6425">(J6082*K6083-J6083*K6082)/I6086</f>
        <v>8.7190467637886151E-4</v>
      </c>
    </row>
    <row r="6089" spans="8:15" x14ac:dyDescent="0.35">
      <c r="H6089" s="4" t="s">
        <v>9</v>
      </c>
      <c r="I6089">
        <v>-5.87232252334349E-2</v>
      </c>
      <c r="J6089">
        <v>-8.3924536285770956E-2</v>
      </c>
      <c r="K6089">
        <v>-3.0102503265137386E-4</v>
      </c>
      <c r="L6089" s="5"/>
      <c r="M6089">
        <f t="shared" ref="M6089" si="6426">(I6083*K6084-K6083*I6084)/I6086</f>
        <v>5.8723225233434879E-2</v>
      </c>
      <c r="N6089">
        <f t="shared" ref="N6089" si="6427">(I6082*K6084-I6084*K6082)/I6086</f>
        <v>-8.3924536285770943E-2</v>
      </c>
      <c r="O6089">
        <f t="shared" ref="O6089" si="6428">(I6082*K6083-I6083*K6082)/I6086</f>
        <v>3.010250326513738E-4</v>
      </c>
    </row>
    <row r="6090" spans="8:15" x14ac:dyDescent="0.35">
      <c r="H6090" s="4"/>
      <c r="I6090">
        <v>1.8811870800205702E-2</v>
      </c>
      <c r="J6090">
        <v>-1.1526585521765763E-2</v>
      </c>
      <c r="K6090">
        <v>-3.7590481385218048E-5</v>
      </c>
      <c r="L6090" s="5"/>
      <c r="M6090">
        <f t="shared" ref="M6090" si="6429">(I6083*J6084-I6084*J6083)/I6086</f>
        <v>1.8811870800205698E-2</v>
      </c>
      <c r="N6090">
        <f t="shared" ref="N6090" si="6430">(I6082*J6084-I6084*J6082)/I6086</f>
        <v>1.1526585521765761E-2</v>
      </c>
      <c r="O6090">
        <f t="shared" ref="O6090" si="6431">(I6082*J6083-I6083*J6082)/I6086</f>
        <v>-3.7590481385218048E-5</v>
      </c>
    </row>
    <row r="6091" spans="8:15" x14ac:dyDescent="0.35">
      <c r="H6091" s="4"/>
      <c r="L6091" s="5"/>
    </row>
    <row r="6092" spans="8:15" x14ac:dyDescent="0.35">
      <c r="H6092" s="4" t="s">
        <v>624</v>
      </c>
      <c r="I6092">
        <f t="shared" ref="I6092" si="6432">LN(ABS(2*I6078*I6079^3))-I6079*(I6080^2)+33.9206</f>
        <v>0</v>
      </c>
      <c r="L6092" s="5"/>
    </row>
    <row r="6093" spans="8:15" x14ac:dyDescent="0.35">
      <c r="H6093" s="4" t="s">
        <v>625</v>
      </c>
      <c r="I6093">
        <f t="shared" ref="I6093" si="6433">(I6078^2+I6079^2)/I6080+4*I6078*I6080-85/6</f>
        <v>0</v>
      </c>
      <c r="L6093" s="5"/>
    </row>
    <row r="6094" spans="8:15" x14ac:dyDescent="0.35">
      <c r="H6094" s="4" t="s">
        <v>626</v>
      </c>
      <c r="I6094">
        <f t="shared" ref="I6094" si="6434">I6078^2*I6079*I6080^3+4*I6078*I6080+3552</f>
        <v>0</v>
      </c>
      <c r="L6094" s="5"/>
    </row>
    <row r="6095" spans="8:15" x14ac:dyDescent="0.35">
      <c r="H6095" s="4"/>
      <c r="L6095" s="5"/>
    </row>
    <row r="6096" spans="8:15" x14ac:dyDescent="0.35">
      <c r="H6096" s="4"/>
      <c r="I6096">
        <f t="shared" ref="I6096:I6098" si="6435">I6078</f>
        <v>-6.0300955159643808</v>
      </c>
      <c r="J6096" t="s">
        <v>16</v>
      </c>
      <c r="K6096" cm="1">
        <f t="array" ref="K6096:K6098">MMULT(I6088:K6090,I6092:I6094)</f>
        <v>0</v>
      </c>
      <c r="L6096" s="5"/>
      <c r="M6096">
        <f t="shared" ref="M6096" si="6436">I6088*I6092+J6088*I6093+K6088*I6094</f>
        <v>0</v>
      </c>
    </row>
    <row r="6097" spans="8:13" x14ac:dyDescent="0.35">
      <c r="H6097" s="4"/>
      <c r="I6097">
        <f t="shared" si="6435"/>
        <v>7.8461575132286265</v>
      </c>
      <c r="J6097" t="s">
        <v>16</v>
      </c>
      <c r="K6097">
        <v>0</v>
      </c>
      <c r="L6097" s="5"/>
      <c r="M6097">
        <f t="shared" ref="M6097" si="6437">I6089*I6092+J6089*I6093+K6089* I6094</f>
        <v>0</v>
      </c>
    </row>
    <row r="6098" spans="8:13" x14ac:dyDescent="0.35">
      <c r="H6098" s="4"/>
      <c r="I6098">
        <f t="shared" si="6435"/>
        <v>-2.3298516839062571</v>
      </c>
      <c r="J6098" t="s">
        <v>16</v>
      </c>
      <c r="K6098">
        <v>0</v>
      </c>
      <c r="L6098" s="5"/>
      <c r="M6098">
        <f t="shared" ref="M6098" si="6438">I6090*I6092+J6090*I6093+K6090*I6094</f>
        <v>0</v>
      </c>
    </row>
    <row r="6099" spans="8:13" x14ac:dyDescent="0.35">
      <c r="H6099" s="4"/>
      <c r="L6099" s="5"/>
    </row>
    <row r="6100" spans="8:13" x14ac:dyDescent="0.35">
      <c r="H6100" s="4" t="s">
        <v>99</v>
      </c>
      <c r="I6100">
        <f t="shared" ref="I6100:I6102" si="6439">I6096-K6096</f>
        <v>-6.0300955159643808</v>
      </c>
      <c r="L6100" s="5"/>
    </row>
    <row r="6101" spans="8:13" x14ac:dyDescent="0.35">
      <c r="H6101" s="4" t="s">
        <v>100</v>
      </c>
      <c r="I6101">
        <f t="shared" si="6439"/>
        <v>7.8461575132286265</v>
      </c>
      <c r="L6101" s="5"/>
    </row>
    <row r="6102" spans="8:13" x14ac:dyDescent="0.35">
      <c r="H6102" s="4" t="s">
        <v>101</v>
      </c>
      <c r="I6102">
        <f t="shared" si="6439"/>
        <v>-2.3298516839062571</v>
      </c>
      <c r="L6102" s="5"/>
    </row>
    <row r="6103" spans="8:13" x14ac:dyDescent="0.35">
      <c r="H6103" s="4"/>
      <c r="L6103" s="5"/>
    </row>
    <row r="6104" spans="8:13" x14ac:dyDescent="0.35">
      <c r="H6104" s="4" t="s">
        <v>22</v>
      </c>
      <c r="I6104">
        <f t="shared" ref="I6104:I6106" si="6440">ABS(I6100-I6078)</f>
        <v>0</v>
      </c>
      <c r="L6104" s="5"/>
    </row>
    <row r="6105" spans="8:13" x14ac:dyDescent="0.35">
      <c r="H6105" s="4" t="s">
        <v>24</v>
      </c>
      <c r="I6105">
        <f t="shared" si="6440"/>
        <v>0</v>
      </c>
      <c r="L6105" s="5"/>
    </row>
    <row r="6106" spans="8:13" x14ac:dyDescent="0.35">
      <c r="H6106" s="7" t="s">
        <v>103</v>
      </c>
      <c r="I6106">
        <f t="shared" si="6440"/>
        <v>0</v>
      </c>
      <c r="J6106" s="8" t="s">
        <v>25</v>
      </c>
      <c r="K6106" s="8"/>
      <c r="L6106" s="9">
        <f t="shared" ref="L6106" si="6441">MAX(I6104:I6106)</f>
        <v>0</v>
      </c>
      <c r="M6106" t="str">
        <f t="shared" ref="M6106" si="6442">IF(L6106&gt;$G$6, "Continúa iterando","Listo. Aquí está la solución")</f>
        <v>Listo. Aquí está la solución</v>
      </c>
    </row>
    <row r="6108" spans="8:13" x14ac:dyDescent="0.35">
      <c r="H6108" s="1"/>
      <c r="I6108" s="2" t="s">
        <v>0</v>
      </c>
      <c r="J6108" s="2">
        <f t="shared" ref="J6108" si="6443">J6077+1</f>
        <v>198</v>
      </c>
      <c r="K6108" s="2"/>
      <c r="L6108" s="3"/>
    </row>
    <row r="6109" spans="8:13" x14ac:dyDescent="0.35">
      <c r="H6109" s="4" t="s">
        <v>1</v>
      </c>
      <c r="I6109">
        <f t="shared" ref="I6109:I6111" si="6444">I6100</f>
        <v>-6.0300955159643808</v>
      </c>
      <c r="L6109" s="5"/>
    </row>
    <row r="6110" spans="8:13" x14ac:dyDescent="0.35">
      <c r="H6110" s="4" t="s">
        <v>93</v>
      </c>
      <c r="I6110">
        <f t="shared" si="6444"/>
        <v>7.8461575132286265</v>
      </c>
      <c r="L6110" s="5"/>
    </row>
    <row r="6111" spans="8:13" x14ac:dyDescent="0.35">
      <c r="H6111" s="4" t="s">
        <v>2</v>
      </c>
      <c r="I6111">
        <f t="shared" si="6444"/>
        <v>-2.3298516839062571</v>
      </c>
      <c r="L6111" s="5"/>
    </row>
    <row r="6112" spans="8:13" x14ac:dyDescent="0.35">
      <c r="H6112" s="4"/>
      <c r="L6112" s="5"/>
    </row>
    <row r="6113" spans="8:15" x14ac:dyDescent="0.35">
      <c r="H6113" s="4"/>
      <c r="I6113">
        <f t="shared" ref="I6113" si="6445">1/I6109</f>
        <v>-0.16583485242523097</v>
      </c>
      <c r="J6113">
        <f t="shared" ref="J6113" si="6446">3/I6110-I6111^2</f>
        <v>-5.0458561065254317</v>
      </c>
      <c r="K6113">
        <f t="shared" ref="K6113" si="6447">-2*I6110*I6111</f>
        <v>36.56076658877889</v>
      </c>
      <c r="L6113" s="5"/>
    </row>
    <row r="6114" spans="8:15" x14ac:dyDescent="0.35">
      <c r="H6114" s="4" t="s">
        <v>26</v>
      </c>
      <c r="I6114">
        <f t="shared" ref="I6114" si="6448">(2*I6109/I6111)+4*I6111</f>
        <v>-4.1430295802738764</v>
      </c>
      <c r="J6114">
        <f t="shared" ref="J6114" si="6449">(2*I6110/I6111)</f>
        <v>-6.7353278901201685</v>
      </c>
      <c r="K6114">
        <f t="shared" ref="K6114" si="6450">-(I6110^2+I6109^2)/I6111^2+4*I6109</f>
        <v>-42.160262624325497</v>
      </c>
      <c r="L6114" s="5"/>
    </row>
    <row r="6115" spans="8:15" x14ac:dyDescent="0.35">
      <c r="H6115" s="4"/>
      <c r="I6115">
        <f t="shared" ref="I6115" si="6451">2*I6109*I6110*I6111^3+4*I6111</f>
        <v>1187.4101983644657</v>
      </c>
      <c r="J6115">
        <f t="shared" ref="J6115" si="6452">I6109^2*I6111^3</f>
        <v>-459.86801905066505</v>
      </c>
      <c r="K6115">
        <f t="shared" ref="K6115" si="6453">3*I6109^2*I6110*I6111^2+4*I6109</f>
        <v>4621.9224596655295</v>
      </c>
      <c r="L6115" s="5"/>
    </row>
    <row r="6116" spans="8:15" x14ac:dyDescent="0.35">
      <c r="H6116" s="4"/>
      <c r="L6116" s="5"/>
    </row>
    <row r="6117" spans="8:15" x14ac:dyDescent="0.35">
      <c r="H6117" s="4" t="s">
        <v>6</v>
      </c>
      <c r="I6117">
        <f t="shared" ref="I6117" si="6454">(I6113*J6114*K6115+I6114*J6115*K6113+J6113*K6114*I6115)-(I6115*J6114*K6113+J6115*K6114*I6113+K6115*I6114*J6113)</f>
        <v>526414.62070310838</v>
      </c>
      <c r="J6117" t="str">
        <f t="shared" ref="J6117" si="6455">IF(I6117&lt;&gt;0,"Continuar", "Agregar otros valores")</f>
        <v>Continuar</v>
      </c>
      <c r="L6117" s="5"/>
    </row>
    <row r="6118" spans="8:15" x14ac:dyDescent="0.35">
      <c r="H6118" s="4"/>
      <c r="L6118" s="5"/>
    </row>
    <row r="6119" spans="8:15" x14ac:dyDescent="0.35">
      <c r="H6119" s="4"/>
      <c r="I6119" cm="1">
        <f t="array" ref="I6119:K6121">MINVERSE(I6113:K6115)</f>
        <v>-9.5966786858593264E-2</v>
      </c>
      <c r="J6119">
        <v>1.2363692239668139E-2</v>
      </c>
      <c r="K6119">
        <v>8.7190467637886151E-4</v>
      </c>
      <c r="L6119" s="5"/>
      <c r="M6119">
        <f t="shared" ref="M6119" si="6456">(J6114*K6115-J6115*K6114)/I6117</f>
        <v>-9.596678685859325E-2</v>
      </c>
      <c r="N6119">
        <f t="shared" ref="N6119" si="6457">(J6113*K6115-J6115*K6113)/I6117</f>
        <v>-1.2363692239668137E-2</v>
      </c>
      <c r="O6119">
        <f t="shared" ref="O6119" si="6458">(J6113*K6114-J6114*K6113)/I6117</f>
        <v>8.7190467637886151E-4</v>
      </c>
    </row>
    <row r="6120" spans="8:15" x14ac:dyDescent="0.35">
      <c r="H6120" s="4" t="s">
        <v>9</v>
      </c>
      <c r="I6120">
        <v>-5.87232252334349E-2</v>
      </c>
      <c r="J6120">
        <v>-8.3924536285770956E-2</v>
      </c>
      <c r="K6120">
        <v>-3.0102503265137386E-4</v>
      </c>
      <c r="L6120" s="5"/>
      <c r="M6120">
        <f t="shared" ref="M6120" si="6459">(I6114*K6115-K6114*I6115)/I6117</f>
        <v>5.8723225233434879E-2</v>
      </c>
      <c r="N6120">
        <f t="shared" ref="N6120" si="6460">(I6113*K6115-I6115*K6113)/I6117</f>
        <v>-8.3924536285770943E-2</v>
      </c>
      <c r="O6120">
        <f t="shared" ref="O6120" si="6461">(I6113*K6114-I6114*K6113)/I6117</f>
        <v>3.010250326513738E-4</v>
      </c>
    </row>
    <row r="6121" spans="8:15" x14ac:dyDescent="0.35">
      <c r="H6121" s="4"/>
      <c r="I6121">
        <v>1.8811870800205702E-2</v>
      </c>
      <c r="J6121">
        <v>-1.1526585521765763E-2</v>
      </c>
      <c r="K6121">
        <v>-3.7590481385218048E-5</v>
      </c>
      <c r="L6121" s="5"/>
      <c r="M6121">
        <f t="shared" ref="M6121" si="6462">(I6114*J6115-I6115*J6114)/I6117</f>
        <v>1.8811870800205698E-2</v>
      </c>
      <c r="N6121">
        <f t="shared" ref="N6121" si="6463">(I6113*J6115-I6115*J6113)/I6117</f>
        <v>1.1526585521765761E-2</v>
      </c>
      <c r="O6121">
        <f t="shared" ref="O6121" si="6464">(I6113*J6114-I6114*J6113)/I6117</f>
        <v>-3.7590481385218048E-5</v>
      </c>
    </row>
    <row r="6122" spans="8:15" x14ac:dyDescent="0.35">
      <c r="H6122" s="4"/>
      <c r="L6122" s="5"/>
    </row>
    <row r="6123" spans="8:15" x14ac:dyDescent="0.35">
      <c r="H6123" s="4" t="s">
        <v>627</v>
      </c>
      <c r="I6123">
        <f t="shared" ref="I6123" si="6465">LN(ABS(2*I6109*I6110^3))-I6110*(I6111^2)+33.9206</f>
        <v>0</v>
      </c>
      <c r="L6123" s="5"/>
    </row>
    <row r="6124" spans="8:15" x14ac:dyDescent="0.35">
      <c r="H6124" s="4" t="s">
        <v>628</v>
      </c>
      <c r="I6124">
        <f t="shared" ref="I6124" si="6466">(I6109^2+I6110^2)/I6111+4*I6109*I6111-85/6</f>
        <v>0</v>
      </c>
      <c r="L6124" s="5"/>
    </row>
    <row r="6125" spans="8:15" x14ac:dyDescent="0.35">
      <c r="H6125" s="4" t="s">
        <v>629</v>
      </c>
      <c r="I6125">
        <f t="shared" ref="I6125" si="6467">I6109^2*I6110*I6111^3+4*I6109*I6111+3552</f>
        <v>0</v>
      </c>
      <c r="L6125" s="5"/>
    </row>
    <row r="6126" spans="8:15" x14ac:dyDescent="0.35">
      <c r="H6126" s="4"/>
      <c r="L6126" s="5"/>
    </row>
    <row r="6127" spans="8:15" x14ac:dyDescent="0.35">
      <c r="H6127" s="4"/>
      <c r="I6127">
        <f t="shared" ref="I6127:I6129" si="6468">I6109</f>
        <v>-6.0300955159643808</v>
      </c>
      <c r="J6127" t="s">
        <v>16</v>
      </c>
      <c r="K6127" cm="1">
        <f t="array" ref="K6127:K6129">MMULT(I6119:K6121,I6123:I6125)</f>
        <v>0</v>
      </c>
      <c r="L6127" s="5"/>
      <c r="M6127">
        <f t="shared" ref="M6127" si="6469">I6119*I6123+J6119*I6124+K6119*I6125</f>
        <v>0</v>
      </c>
    </row>
    <row r="6128" spans="8:15" x14ac:dyDescent="0.35">
      <c r="H6128" s="4"/>
      <c r="I6128">
        <f t="shared" si="6468"/>
        <v>7.8461575132286265</v>
      </c>
      <c r="J6128" t="s">
        <v>16</v>
      </c>
      <c r="K6128">
        <v>0</v>
      </c>
      <c r="L6128" s="5"/>
      <c r="M6128">
        <f t="shared" ref="M6128" si="6470">I6120*I6123+J6120*I6124+K6120* I6125</f>
        <v>0</v>
      </c>
    </row>
    <row r="6129" spans="8:13" x14ac:dyDescent="0.35">
      <c r="H6129" s="4"/>
      <c r="I6129">
        <f t="shared" si="6468"/>
        <v>-2.3298516839062571</v>
      </c>
      <c r="J6129" t="s">
        <v>16</v>
      </c>
      <c r="K6129">
        <v>0</v>
      </c>
      <c r="L6129" s="5"/>
      <c r="M6129">
        <f t="shared" ref="M6129" si="6471">I6121*I6123+J6121*I6124+K6121*I6125</f>
        <v>0</v>
      </c>
    </row>
    <row r="6130" spans="8:13" x14ac:dyDescent="0.35">
      <c r="H6130" s="4"/>
      <c r="L6130" s="5"/>
    </row>
    <row r="6131" spans="8:13" x14ac:dyDescent="0.35">
      <c r="H6131" s="4" t="s">
        <v>99</v>
      </c>
      <c r="I6131">
        <f t="shared" ref="I6131:I6133" si="6472">I6127-K6127</f>
        <v>-6.0300955159643808</v>
      </c>
      <c r="L6131" s="5"/>
    </row>
    <row r="6132" spans="8:13" x14ac:dyDescent="0.35">
      <c r="H6132" s="4" t="s">
        <v>100</v>
      </c>
      <c r="I6132">
        <f t="shared" si="6472"/>
        <v>7.8461575132286265</v>
      </c>
      <c r="L6132" s="5"/>
    </row>
    <row r="6133" spans="8:13" x14ac:dyDescent="0.35">
      <c r="H6133" s="4" t="s">
        <v>101</v>
      </c>
      <c r="I6133">
        <f t="shared" si="6472"/>
        <v>-2.3298516839062571</v>
      </c>
      <c r="L6133" s="5"/>
    </row>
    <row r="6134" spans="8:13" x14ac:dyDescent="0.35">
      <c r="H6134" s="4"/>
      <c r="L6134" s="5"/>
    </row>
    <row r="6135" spans="8:13" x14ac:dyDescent="0.35">
      <c r="H6135" s="4" t="s">
        <v>22</v>
      </c>
      <c r="I6135">
        <f t="shared" ref="I6135:I6137" si="6473">ABS(I6131-I6109)</f>
        <v>0</v>
      </c>
      <c r="L6135" s="5"/>
    </row>
    <row r="6136" spans="8:13" x14ac:dyDescent="0.35">
      <c r="H6136" s="4" t="s">
        <v>24</v>
      </c>
      <c r="I6136">
        <f t="shared" si="6473"/>
        <v>0</v>
      </c>
      <c r="L6136" s="5"/>
    </row>
    <row r="6137" spans="8:13" x14ac:dyDescent="0.35">
      <c r="H6137" s="7" t="s">
        <v>103</v>
      </c>
      <c r="I6137">
        <f t="shared" si="6473"/>
        <v>0</v>
      </c>
      <c r="J6137" s="8" t="s">
        <v>25</v>
      </c>
      <c r="K6137" s="8"/>
      <c r="L6137" s="9">
        <f t="shared" ref="L6137" si="6474">MAX(I6135:I6137)</f>
        <v>0</v>
      </c>
      <c r="M6137" t="str">
        <f t="shared" ref="M6137" si="6475">IF(L6137&gt;$G$6, "Continúa iterando","Listo. Aquí está la solución")</f>
        <v>Listo. Aquí está la solución</v>
      </c>
    </row>
    <row r="6139" spans="8:13" x14ac:dyDescent="0.35">
      <c r="H6139" s="1"/>
      <c r="I6139" s="2" t="s">
        <v>0</v>
      </c>
      <c r="J6139" s="2">
        <f t="shared" ref="J6139" si="6476">J6108+1</f>
        <v>199</v>
      </c>
      <c r="K6139" s="2"/>
      <c r="L6139" s="3"/>
    </row>
    <row r="6140" spans="8:13" x14ac:dyDescent="0.35">
      <c r="H6140" s="4" t="s">
        <v>1</v>
      </c>
      <c r="I6140">
        <f t="shared" ref="I6140:I6142" si="6477">I6131</f>
        <v>-6.0300955159643808</v>
      </c>
      <c r="L6140" s="5"/>
    </row>
    <row r="6141" spans="8:13" x14ac:dyDescent="0.35">
      <c r="H6141" s="4" t="s">
        <v>93</v>
      </c>
      <c r="I6141">
        <f t="shared" si="6477"/>
        <v>7.8461575132286265</v>
      </c>
      <c r="L6141" s="5"/>
    </row>
    <row r="6142" spans="8:13" x14ac:dyDescent="0.35">
      <c r="H6142" s="4" t="s">
        <v>2</v>
      </c>
      <c r="I6142">
        <f t="shared" si="6477"/>
        <v>-2.3298516839062571</v>
      </c>
      <c r="L6142" s="5"/>
    </row>
    <row r="6143" spans="8:13" x14ac:dyDescent="0.35">
      <c r="H6143" s="4"/>
      <c r="L6143" s="5"/>
    </row>
    <row r="6144" spans="8:13" x14ac:dyDescent="0.35">
      <c r="H6144" s="4"/>
      <c r="I6144">
        <f t="shared" ref="I6144" si="6478">1/I6140</f>
        <v>-0.16583485242523097</v>
      </c>
      <c r="J6144">
        <f t="shared" ref="J6144" si="6479">3/I6141-I6142^2</f>
        <v>-5.0458561065254317</v>
      </c>
      <c r="K6144">
        <f t="shared" ref="K6144" si="6480">-2*I6141*I6142</f>
        <v>36.56076658877889</v>
      </c>
      <c r="L6144" s="5"/>
    </row>
    <row r="6145" spans="8:15" x14ac:dyDescent="0.35">
      <c r="H6145" s="4" t="s">
        <v>26</v>
      </c>
      <c r="I6145">
        <f t="shared" ref="I6145" si="6481">(2*I6140/I6142)+4*I6142</f>
        <v>-4.1430295802738764</v>
      </c>
      <c r="J6145">
        <f t="shared" ref="J6145" si="6482">(2*I6141/I6142)</f>
        <v>-6.7353278901201685</v>
      </c>
      <c r="K6145">
        <f t="shared" ref="K6145" si="6483">-(I6141^2+I6140^2)/I6142^2+4*I6140</f>
        <v>-42.160262624325497</v>
      </c>
      <c r="L6145" s="5"/>
    </row>
    <row r="6146" spans="8:15" x14ac:dyDescent="0.35">
      <c r="H6146" s="4"/>
      <c r="I6146">
        <f t="shared" ref="I6146" si="6484">2*I6140*I6141*I6142^3+4*I6142</f>
        <v>1187.4101983644657</v>
      </c>
      <c r="J6146">
        <f t="shared" ref="J6146" si="6485">I6140^2*I6142^3</f>
        <v>-459.86801905066505</v>
      </c>
      <c r="K6146">
        <f t="shared" ref="K6146" si="6486">3*I6140^2*I6141*I6142^2+4*I6140</f>
        <v>4621.9224596655295</v>
      </c>
      <c r="L6146" s="5"/>
    </row>
    <row r="6147" spans="8:15" x14ac:dyDescent="0.35">
      <c r="H6147" s="4"/>
      <c r="L6147" s="5"/>
    </row>
    <row r="6148" spans="8:15" x14ac:dyDescent="0.35">
      <c r="H6148" s="4" t="s">
        <v>6</v>
      </c>
      <c r="I6148">
        <f t="shared" ref="I6148" si="6487">(I6144*J6145*K6146+I6145*J6146*K6144+J6144*K6145*I6146)-(I6146*J6145*K6144+J6146*K6145*I6144+K6146*I6145*J6144)</f>
        <v>526414.62070310838</v>
      </c>
      <c r="J6148" t="str">
        <f t="shared" ref="J6148" si="6488">IF(I6148&lt;&gt;0,"Continuar", "Agregar otros valores")</f>
        <v>Continuar</v>
      </c>
      <c r="L6148" s="5"/>
    </row>
    <row r="6149" spans="8:15" x14ac:dyDescent="0.35">
      <c r="H6149" s="4"/>
      <c r="L6149" s="5"/>
    </row>
    <row r="6150" spans="8:15" x14ac:dyDescent="0.35">
      <c r="H6150" s="4"/>
      <c r="I6150" cm="1">
        <f t="array" ref="I6150:K6152">MINVERSE(I6144:K6146)</f>
        <v>-9.5966786858593264E-2</v>
      </c>
      <c r="J6150">
        <v>1.2363692239668139E-2</v>
      </c>
      <c r="K6150">
        <v>8.7190467637886151E-4</v>
      </c>
      <c r="L6150" s="5"/>
      <c r="M6150">
        <f t="shared" ref="M6150" si="6489">(J6145*K6146-J6146*K6145)/I6148</f>
        <v>-9.596678685859325E-2</v>
      </c>
      <c r="N6150">
        <f t="shared" ref="N6150" si="6490">(J6144*K6146-J6146*K6144)/I6148</f>
        <v>-1.2363692239668137E-2</v>
      </c>
      <c r="O6150">
        <f t="shared" ref="O6150" si="6491">(J6144*K6145-J6145*K6144)/I6148</f>
        <v>8.7190467637886151E-4</v>
      </c>
    </row>
    <row r="6151" spans="8:15" x14ac:dyDescent="0.35">
      <c r="H6151" s="4" t="s">
        <v>9</v>
      </c>
      <c r="I6151">
        <v>-5.87232252334349E-2</v>
      </c>
      <c r="J6151">
        <v>-8.3924536285770956E-2</v>
      </c>
      <c r="K6151">
        <v>-3.0102503265137386E-4</v>
      </c>
      <c r="L6151" s="5"/>
      <c r="M6151">
        <f t="shared" ref="M6151" si="6492">(I6145*K6146-K6145*I6146)/I6148</f>
        <v>5.8723225233434879E-2</v>
      </c>
      <c r="N6151">
        <f t="shared" ref="N6151" si="6493">(I6144*K6146-I6146*K6144)/I6148</f>
        <v>-8.3924536285770943E-2</v>
      </c>
      <c r="O6151">
        <f t="shared" ref="O6151" si="6494">(I6144*K6145-I6145*K6144)/I6148</f>
        <v>3.010250326513738E-4</v>
      </c>
    </row>
    <row r="6152" spans="8:15" x14ac:dyDescent="0.35">
      <c r="H6152" s="4"/>
      <c r="I6152">
        <v>1.8811870800205702E-2</v>
      </c>
      <c r="J6152">
        <v>-1.1526585521765763E-2</v>
      </c>
      <c r="K6152">
        <v>-3.7590481385218048E-5</v>
      </c>
      <c r="L6152" s="5"/>
      <c r="M6152">
        <f t="shared" ref="M6152" si="6495">(I6145*J6146-I6146*J6145)/I6148</f>
        <v>1.8811870800205698E-2</v>
      </c>
      <c r="N6152">
        <f t="shared" ref="N6152" si="6496">(I6144*J6146-I6146*J6144)/I6148</f>
        <v>1.1526585521765761E-2</v>
      </c>
      <c r="O6152">
        <f t="shared" ref="O6152" si="6497">(I6144*J6145-I6145*J6144)/I6148</f>
        <v>-3.7590481385218048E-5</v>
      </c>
    </row>
    <row r="6153" spans="8:15" x14ac:dyDescent="0.35">
      <c r="H6153" s="4"/>
      <c r="L6153" s="5"/>
    </row>
    <row r="6154" spans="8:15" x14ac:dyDescent="0.35">
      <c r="H6154" s="4" t="s">
        <v>630</v>
      </c>
      <c r="I6154">
        <f t="shared" ref="I6154" si="6498">LN(ABS(2*I6140*I6141^3))-I6141*(I6142^2)+33.9206</f>
        <v>0</v>
      </c>
      <c r="L6154" s="5"/>
    </row>
    <row r="6155" spans="8:15" x14ac:dyDescent="0.35">
      <c r="H6155" s="4" t="s">
        <v>631</v>
      </c>
      <c r="I6155">
        <f t="shared" ref="I6155" si="6499">(I6140^2+I6141^2)/I6142+4*I6140*I6142-85/6</f>
        <v>0</v>
      </c>
      <c r="L6155" s="5"/>
    </row>
    <row r="6156" spans="8:15" x14ac:dyDescent="0.35">
      <c r="H6156" s="4" t="s">
        <v>632</v>
      </c>
      <c r="I6156">
        <f t="shared" ref="I6156" si="6500">I6140^2*I6141*I6142^3+4*I6140*I6142+3552</f>
        <v>0</v>
      </c>
      <c r="L6156" s="5"/>
    </row>
    <row r="6157" spans="8:15" x14ac:dyDescent="0.35">
      <c r="H6157" s="4"/>
      <c r="L6157" s="5"/>
    </row>
    <row r="6158" spans="8:15" x14ac:dyDescent="0.35">
      <c r="H6158" s="4"/>
      <c r="I6158">
        <f t="shared" ref="I6158:I6160" si="6501">I6140</f>
        <v>-6.0300955159643808</v>
      </c>
      <c r="J6158" t="s">
        <v>16</v>
      </c>
      <c r="K6158" cm="1">
        <f t="array" ref="K6158:K6160">MMULT(I6150:K6152,I6154:I6156)</f>
        <v>0</v>
      </c>
      <c r="L6158" s="5"/>
      <c r="M6158">
        <f t="shared" ref="M6158" si="6502">I6150*I6154+J6150*I6155+K6150*I6156</f>
        <v>0</v>
      </c>
    </row>
    <row r="6159" spans="8:15" x14ac:dyDescent="0.35">
      <c r="H6159" s="4"/>
      <c r="I6159">
        <f t="shared" si="6501"/>
        <v>7.8461575132286265</v>
      </c>
      <c r="J6159" t="s">
        <v>16</v>
      </c>
      <c r="K6159">
        <v>0</v>
      </c>
      <c r="L6159" s="5"/>
      <c r="M6159">
        <f t="shared" ref="M6159" si="6503">I6151*I6154+J6151*I6155+K6151* I6156</f>
        <v>0</v>
      </c>
    </row>
    <row r="6160" spans="8:15" x14ac:dyDescent="0.35">
      <c r="H6160" s="4"/>
      <c r="I6160">
        <f t="shared" si="6501"/>
        <v>-2.3298516839062571</v>
      </c>
      <c r="J6160" t="s">
        <v>16</v>
      </c>
      <c r="K6160">
        <v>0</v>
      </c>
      <c r="L6160" s="5"/>
      <c r="M6160">
        <f t="shared" ref="M6160" si="6504">I6152*I6154+J6152*I6155+K6152*I6156</f>
        <v>0</v>
      </c>
    </row>
    <row r="6161" spans="8:13" x14ac:dyDescent="0.35">
      <c r="H6161" s="4"/>
      <c r="L6161" s="5"/>
    </row>
    <row r="6162" spans="8:13" x14ac:dyDescent="0.35">
      <c r="H6162" s="4" t="s">
        <v>99</v>
      </c>
      <c r="I6162">
        <f t="shared" ref="I6162:I6164" si="6505">I6158-K6158</f>
        <v>-6.0300955159643808</v>
      </c>
      <c r="L6162" s="5"/>
    </row>
    <row r="6163" spans="8:13" x14ac:dyDescent="0.35">
      <c r="H6163" s="4" t="s">
        <v>100</v>
      </c>
      <c r="I6163">
        <f t="shared" si="6505"/>
        <v>7.8461575132286265</v>
      </c>
      <c r="L6163" s="5"/>
    </row>
    <row r="6164" spans="8:13" x14ac:dyDescent="0.35">
      <c r="H6164" s="4" t="s">
        <v>101</v>
      </c>
      <c r="I6164">
        <f t="shared" si="6505"/>
        <v>-2.3298516839062571</v>
      </c>
      <c r="L6164" s="5"/>
    </row>
    <row r="6165" spans="8:13" x14ac:dyDescent="0.35">
      <c r="H6165" s="4"/>
      <c r="L6165" s="5"/>
    </row>
    <row r="6166" spans="8:13" x14ac:dyDescent="0.35">
      <c r="H6166" s="4" t="s">
        <v>22</v>
      </c>
      <c r="I6166">
        <f t="shared" ref="I6166:I6168" si="6506">ABS(I6162-I6140)</f>
        <v>0</v>
      </c>
      <c r="L6166" s="5"/>
    </row>
    <row r="6167" spans="8:13" x14ac:dyDescent="0.35">
      <c r="H6167" s="4" t="s">
        <v>24</v>
      </c>
      <c r="I6167">
        <f t="shared" si="6506"/>
        <v>0</v>
      </c>
      <c r="L6167" s="5"/>
    </row>
    <row r="6168" spans="8:13" x14ac:dyDescent="0.35">
      <c r="H6168" s="7" t="s">
        <v>103</v>
      </c>
      <c r="I6168">
        <f t="shared" si="6506"/>
        <v>0</v>
      </c>
      <c r="J6168" s="8" t="s">
        <v>25</v>
      </c>
      <c r="K6168" s="8"/>
      <c r="L6168" s="9">
        <f t="shared" ref="L6168" si="6507">MAX(I6166:I6168)</f>
        <v>0</v>
      </c>
      <c r="M6168" t="str">
        <f t="shared" ref="M6168" si="6508">IF(L6168&gt;$G$6, "Continúa iterando","Listo. Aquí está la solución")</f>
        <v>Listo. Aquí está la solución</v>
      </c>
    </row>
    <row r="6170" spans="8:13" x14ac:dyDescent="0.35">
      <c r="H6170" s="1"/>
      <c r="I6170" s="2" t="s">
        <v>0</v>
      </c>
      <c r="J6170" s="2">
        <f t="shared" ref="J6170" si="6509">J6139+1</f>
        <v>200</v>
      </c>
      <c r="K6170" s="2"/>
      <c r="L6170" s="3"/>
    </row>
    <row r="6171" spans="8:13" x14ac:dyDescent="0.35">
      <c r="H6171" s="4" t="s">
        <v>1</v>
      </c>
      <c r="I6171">
        <f t="shared" ref="I6171:I6173" si="6510">I6162</f>
        <v>-6.0300955159643808</v>
      </c>
      <c r="L6171" s="5"/>
    </row>
    <row r="6172" spans="8:13" x14ac:dyDescent="0.35">
      <c r="H6172" s="4" t="s">
        <v>93</v>
      </c>
      <c r="I6172">
        <f t="shared" si="6510"/>
        <v>7.8461575132286265</v>
      </c>
      <c r="L6172" s="5"/>
    </row>
    <row r="6173" spans="8:13" x14ac:dyDescent="0.35">
      <c r="H6173" s="4" t="s">
        <v>2</v>
      </c>
      <c r="I6173">
        <f t="shared" si="6510"/>
        <v>-2.3298516839062571</v>
      </c>
      <c r="L6173" s="5"/>
    </row>
    <row r="6174" spans="8:13" x14ac:dyDescent="0.35">
      <c r="H6174" s="4"/>
      <c r="L6174" s="5"/>
    </row>
    <row r="6175" spans="8:13" x14ac:dyDescent="0.35">
      <c r="H6175" s="4"/>
      <c r="I6175">
        <f t="shared" ref="I6175" si="6511">1/I6171</f>
        <v>-0.16583485242523097</v>
      </c>
      <c r="J6175">
        <f t="shared" ref="J6175" si="6512">3/I6172-I6173^2</f>
        <v>-5.0458561065254317</v>
      </c>
      <c r="K6175">
        <f t="shared" ref="K6175" si="6513">-2*I6172*I6173</f>
        <v>36.56076658877889</v>
      </c>
      <c r="L6175" s="5"/>
    </row>
    <row r="6176" spans="8:13" x14ac:dyDescent="0.35">
      <c r="H6176" s="4" t="s">
        <v>26</v>
      </c>
      <c r="I6176">
        <f t="shared" ref="I6176" si="6514">(2*I6171/I6173)+4*I6173</f>
        <v>-4.1430295802738764</v>
      </c>
      <c r="J6176">
        <f t="shared" ref="J6176" si="6515">(2*I6172/I6173)</f>
        <v>-6.7353278901201685</v>
      </c>
      <c r="K6176">
        <f t="shared" ref="K6176" si="6516">-(I6172^2+I6171^2)/I6173^2+4*I6171</f>
        <v>-42.160262624325497</v>
      </c>
      <c r="L6176" s="5"/>
    </row>
    <row r="6177" spans="8:15" x14ac:dyDescent="0.35">
      <c r="H6177" s="4"/>
      <c r="I6177">
        <f t="shared" ref="I6177" si="6517">2*I6171*I6172*I6173^3+4*I6173</f>
        <v>1187.4101983644657</v>
      </c>
      <c r="J6177">
        <f t="shared" ref="J6177" si="6518">I6171^2*I6173^3</f>
        <v>-459.86801905066505</v>
      </c>
      <c r="K6177">
        <f t="shared" ref="K6177" si="6519">3*I6171^2*I6172*I6173^2+4*I6171</f>
        <v>4621.9224596655295</v>
      </c>
      <c r="L6177" s="5"/>
    </row>
    <row r="6178" spans="8:15" x14ac:dyDescent="0.35">
      <c r="H6178" s="4"/>
      <c r="L6178" s="5"/>
    </row>
    <row r="6179" spans="8:15" x14ac:dyDescent="0.35">
      <c r="H6179" s="4" t="s">
        <v>6</v>
      </c>
      <c r="I6179">
        <f t="shared" ref="I6179" si="6520">(I6175*J6176*K6177+I6176*J6177*K6175+J6175*K6176*I6177)-(I6177*J6176*K6175+J6177*K6176*I6175+K6177*I6176*J6175)</f>
        <v>526414.62070310838</v>
      </c>
      <c r="J6179" t="str">
        <f t="shared" ref="J6179" si="6521">IF(I6179&lt;&gt;0,"Continuar", "Agregar otros valores")</f>
        <v>Continuar</v>
      </c>
      <c r="L6179" s="5"/>
    </row>
    <row r="6180" spans="8:15" x14ac:dyDescent="0.35">
      <c r="H6180" s="4"/>
      <c r="L6180" s="5"/>
    </row>
    <row r="6181" spans="8:15" x14ac:dyDescent="0.35">
      <c r="H6181" s="4"/>
      <c r="I6181" cm="1">
        <f t="array" ref="I6181:K6183">MINVERSE(I6175:K6177)</f>
        <v>-9.5966786858593264E-2</v>
      </c>
      <c r="J6181">
        <v>1.2363692239668139E-2</v>
      </c>
      <c r="K6181">
        <v>8.7190467637886151E-4</v>
      </c>
      <c r="L6181" s="5"/>
      <c r="M6181">
        <f t="shared" ref="M6181" si="6522">(J6176*K6177-J6177*K6176)/I6179</f>
        <v>-9.596678685859325E-2</v>
      </c>
      <c r="N6181">
        <f t="shared" ref="N6181" si="6523">(J6175*K6177-J6177*K6175)/I6179</f>
        <v>-1.2363692239668137E-2</v>
      </c>
      <c r="O6181">
        <f t="shared" ref="O6181" si="6524">(J6175*K6176-J6176*K6175)/I6179</f>
        <v>8.7190467637886151E-4</v>
      </c>
    </row>
    <row r="6182" spans="8:15" x14ac:dyDescent="0.35">
      <c r="H6182" s="4" t="s">
        <v>9</v>
      </c>
      <c r="I6182">
        <v>-5.87232252334349E-2</v>
      </c>
      <c r="J6182">
        <v>-8.3924536285770956E-2</v>
      </c>
      <c r="K6182">
        <v>-3.0102503265137386E-4</v>
      </c>
      <c r="L6182" s="5"/>
      <c r="M6182">
        <f t="shared" ref="M6182" si="6525">(I6176*K6177-K6176*I6177)/I6179</f>
        <v>5.8723225233434879E-2</v>
      </c>
      <c r="N6182">
        <f t="shared" ref="N6182" si="6526">(I6175*K6177-I6177*K6175)/I6179</f>
        <v>-8.3924536285770943E-2</v>
      </c>
      <c r="O6182">
        <f t="shared" ref="O6182" si="6527">(I6175*K6176-I6176*K6175)/I6179</f>
        <v>3.010250326513738E-4</v>
      </c>
    </row>
    <row r="6183" spans="8:15" x14ac:dyDescent="0.35">
      <c r="H6183" s="4"/>
      <c r="I6183">
        <v>1.8811870800205702E-2</v>
      </c>
      <c r="J6183">
        <v>-1.1526585521765763E-2</v>
      </c>
      <c r="K6183">
        <v>-3.7590481385218048E-5</v>
      </c>
      <c r="L6183" s="5"/>
      <c r="M6183">
        <f t="shared" ref="M6183" si="6528">(I6176*J6177-I6177*J6176)/I6179</f>
        <v>1.8811870800205698E-2</v>
      </c>
      <c r="N6183">
        <f t="shared" ref="N6183" si="6529">(I6175*J6177-I6177*J6175)/I6179</f>
        <v>1.1526585521765761E-2</v>
      </c>
      <c r="O6183">
        <f t="shared" ref="O6183" si="6530">(I6175*J6176-I6176*J6175)/I6179</f>
        <v>-3.7590481385218048E-5</v>
      </c>
    </row>
    <row r="6184" spans="8:15" x14ac:dyDescent="0.35">
      <c r="H6184" s="4"/>
      <c r="L6184" s="5"/>
    </row>
    <row r="6185" spans="8:15" x14ac:dyDescent="0.35">
      <c r="H6185" s="4" t="s">
        <v>633</v>
      </c>
      <c r="I6185">
        <f t="shared" ref="I6185" si="6531">LN(ABS(2*I6171*I6172^3))-I6172*(I6173^2)+33.9206</f>
        <v>0</v>
      </c>
      <c r="L6185" s="5"/>
    </row>
    <row r="6186" spans="8:15" x14ac:dyDescent="0.35">
      <c r="H6186" s="4" t="s">
        <v>634</v>
      </c>
      <c r="I6186">
        <f t="shared" ref="I6186" si="6532">(I6171^2+I6172^2)/I6173+4*I6171*I6173-85/6</f>
        <v>0</v>
      </c>
      <c r="L6186" s="5"/>
    </row>
    <row r="6187" spans="8:15" x14ac:dyDescent="0.35">
      <c r="H6187" s="4" t="s">
        <v>635</v>
      </c>
      <c r="I6187">
        <f t="shared" ref="I6187" si="6533">I6171^2*I6172*I6173^3+4*I6171*I6173+3552</f>
        <v>0</v>
      </c>
      <c r="L6187" s="5"/>
    </row>
    <row r="6188" spans="8:15" x14ac:dyDescent="0.35">
      <c r="H6188" s="4"/>
      <c r="L6188" s="5"/>
    </row>
    <row r="6189" spans="8:15" x14ac:dyDescent="0.35">
      <c r="H6189" s="4"/>
      <c r="I6189">
        <f t="shared" ref="I6189:I6191" si="6534">I6171</f>
        <v>-6.0300955159643808</v>
      </c>
      <c r="J6189" t="s">
        <v>16</v>
      </c>
      <c r="K6189" cm="1">
        <f t="array" ref="K6189:K6191">MMULT(I6181:K6183,I6185:I6187)</f>
        <v>0</v>
      </c>
      <c r="L6189" s="5"/>
      <c r="M6189">
        <f t="shared" ref="M6189" si="6535">I6181*I6185+J6181*I6186+K6181*I6187</f>
        <v>0</v>
      </c>
    </row>
    <row r="6190" spans="8:15" x14ac:dyDescent="0.35">
      <c r="H6190" s="4"/>
      <c r="I6190">
        <f t="shared" si="6534"/>
        <v>7.8461575132286265</v>
      </c>
      <c r="J6190" t="s">
        <v>16</v>
      </c>
      <c r="K6190">
        <v>0</v>
      </c>
      <c r="L6190" s="5"/>
      <c r="M6190">
        <f t="shared" ref="M6190" si="6536">I6182*I6185+J6182*I6186+K6182* I6187</f>
        <v>0</v>
      </c>
    </row>
    <row r="6191" spans="8:15" x14ac:dyDescent="0.35">
      <c r="H6191" s="4"/>
      <c r="I6191">
        <f t="shared" si="6534"/>
        <v>-2.3298516839062571</v>
      </c>
      <c r="J6191" t="s">
        <v>16</v>
      </c>
      <c r="K6191">
        <v>0</v>
      </c>
      <c r="L6191" s="5"/>
      <c r="M6191">
        <f t="shared" ref="M6191" si="6537">I6183*I6185+J6183*I6186+K6183*I6187</f>
        <v>0</v>
      </c>
    </row>
    <row r="6192" spans="8:15" x14ac:dyDescent="0.35">
      <c r="H6192" s="4"/>
      <c r="L6192" s="5"/>
    </row>
    <row r="6193" spans="8:13" x14ac:dyDescent="0.35">
      <c r="H6193" s="4" t="s">
        <v>99</v>
      </c>
      <c r="I6193">
        <f t="shared" ref="I6193:I6195" si="6538">I6189-K6189</f>
        <v>-6.0300955159643808</v>
      </c>
      <c r="L6193" s="5"/>
    </row>
    <row r="6194" spans="8:13" x14ac:dyDescent="0.35">
      <c r="H6194" s="4" t="s">
        <v>100</v>
      </c>
      <c r="I6194">
        <f t="shared" si="6538"/>
        <v>7.8461575132286265</v>
      </c>
      <c r="L6194" s="5"/>
    </row>
    <row r="6195" spans="8:13" x14ac:dyDescent="0.35">
      <c r="H6195" s="4" t="s">
        <v>101</v>
      </c>
      <c r="I6195">
        <f t="shared" si="6538"/>
        <v>-2.3298516839062571</v>
      </c>
      <c r="L6195" s="5"/>
    </row>
    <row r="6196" spans="8:13" x14ac:dyDescent="0.35">
      <c r="H6196" s="4"/>
      <c r="L6196" s="5"/>
    </row>
    <row r="6197" spans="8:13" x14ac:dyDescent="0.35">
      <c r="H6197" s="4" t="s">
        <v>22</v>
      </c>
      <c r="I6197">
        <f t="shared" ref="I6197:I6199" si="6539">ABS(I6193-I6171)</f>
        <v>0</v>
      </c>
      <c r="L6197" s="5"/>
    </row>
    <row r="6198" spans="8:13" x14ac:dyDescent="0.35">
      <c r="H6198" s="4" t="s">
        <v>24</v>
      </c>
      <c r="I6198">
        <f t="shared" si="6539"/>
        <v>0</v>
      </c>
      <c r="L6198" s="5"/>
    </row>
    <row r="6199" spans="8:13" x14ac:dyDescent="0.35">
      <c r="H6199" s="7" t="s">
        <v>103</v>
      </c>
      <c r="I6199">
        <f t="shared" si="6539"/>
        <v>0</v>
      </c>
      <c r="J6199" s="8" t="s">
        <v>25</v>
      </c>
      <c r="K6199" s="8"/>
      <c r="L6199" s="9">
        <f t="shared" ref="L6199" si="6540">MAX(I6197:I6199)</f>
        <v>0</v>
      </c>
      <c r="M6199" t="str">
        <f t="shared" ref="M6199" si="6541">IF(L6199&gt;$G$6, "Continúa iterando","Listo. Aquí está la solución")</f>
        <v>Listo. Aquí está la solución</v>
      </c>
    </row>
    <row r="6201" spans="8:13" x14ac:dyDescent="0.35">
      <c r="H6201" s="1"/>
      <c r="I6201" s="2" t="s">
        <v>0</v>
      </c>
      <c r="J6201" s="2">
        <f t="shared" ref="J6201" si="6542">J6170+1</f>
        <v>201</v>
      </c>
      <c r="K6201" s="2"/>
      <c r="L6201" s="3"/>
    </row>
    <row r="6202" spans="8:13" x14ac:dyDescent="0.35">
      <c r="H6202" s="4" t="s">
        <v>1</v>
      </c>
      <c r="I6202">
        <f t="shared" ref="I6202:I6204" si="6543">I6193</f>
        <v>-6.0300955159643808</v>
      </c>
      <c r="L6202" s="5"/>
    </row>
    <row r="6203" spans="8:13" x14ac:dyDescent="0.35">
      <c r="H6203" s="4" t="s">
        <v>93</v>
      </c>
      <c r="I6203">
        <f t="shared" si="6543"/>
        <v>7.8461575132286265</v>
      </c>
      <c r="L6203" s="5"/>
    </row>
    <row r="6204" spans="8:13" x14ac:dyDescent="0.35">
      <c r="H6204" s="4" t="s">
        <v>2</v>
      </c>
      <c r="I6204">
        <f t="shared" si="6543"/>
        <v>-2.3298516839062571</v>
      </c>
      <c r="L6204" s="5"/>
    </row>
    <row r="6205" spans="8:13" x14ac:dyDescent="0.35">
      <c r="H6205" s="4"/>
      <c r="L6205" s="5"/>
    </row>
    <row r="6206" spans="8:13" x14ac:dyDescent="0.35">
      <c r="H6206" s="4"/>
      <c r="I6206">
        <f t="shared" ref="I6206" si="6544">1/I6202</f>
        <v>-0.16583485242523097</v>
      </c>
      <c r="J6206">
        <f t="shared" ref="J6206" si="6545">3/I6203-I6204^2</f>
        <v>-5.0458561065254317</v>
      </c>
      <c r="K6206">
        <f t="shared" ref="K6206" si="6546">-2*I6203*I6204</f>
        <v>36.56076658877889</v>
      </c>
      <c r="L6206" s="5"/>
    </row>
    <row r="6207" spans="8:13" x14ac:dyDescent="0.35">
      <c r="H6207" s="4" t="s">
        <v>26</v>
      </c>
      <c r="I6207">
        <f t="shared" ref="I6207" si="6547">(2*I6202/I6204)+4*I6204</f>
        <v>-4.1430295802738764</v>
      </c>
      <c r="J6207">
        <f t="shared" ref="J6207" si="6548">(2*I6203/I6204)</f>
        <v>-6.7353278901201685</v>
      </c>
      <c r="K6207">
        <f t="shared" ref="K6207" si="6549">-(I6203^2+I6202^2)/I6204^2+4*I6202</f>
        <v>-42.160262624325497</v>
      </c>
      <c r="L6207" s="5"/>
    </row>
    <row r="6208" spans="8:13" x14ac:dyDescent="0.35">
      <c r="H6208" s="4"/>
      <c r="I6208">
        <f t="shared" ref="I6208" si="6550">2*I6202*I6203*I6204^3+4*I6204</f>
        <v>1187.4101983644657</v>
      </c>
      <c r="J6208">
        <f t="shared" ref="J6208" si="6551">I6202^2*I6204^3</f>
        <v>-459.86801905066505</v>
      </c>
      <c r="K6208">
        <f t="shared" ref="K6208" si="6552">3*I6202^2*I6203*I6204^2+4*I6202</f>
        <v>4621.9224596655295</v>
      </c>
      <c r="L6208" s="5"/>
    </row>
    <row r="6209" spans="8:15" x14ac:dyDescent="0.35">
      <c r="H6209" s="4"/>
      <c r="L6209" s="5"/>
    </row>
    <row r="6210" spans="8:15" x14ac:dyDescent="0.35">
      <c r="H6210" s="4" t="s">
        <v>6</v>
      </c>
      <c r="I6210">
        <f t="shared" ref="I6210" si="6553">(I6206*J6207*K6208+I6207*J6208*K6206+J6206*K6207*I6208)-(I6208*J6207*K6206+J6208*K6207*I6206+K6208*I6207*J6206)</f>
        <v>526414.62070310838</v>
      </c>
      <c r="J6210" t="str">
        <f t="shared" ref="J6210" si="6554">IF(I6210&lt;&gt;0,"Continuar", "Agregar otros valores")</f>
        <v>Continuar</v>
      </c>
      <c r="L6210" s="5"/>
    </row>
    <row r="6211" spans="8:15" x14ac:dyDescent="0.35">
      <c r="H6211" s="4"/>
      <c r="L6211" s="5"/>
    </row>
    <row r="6212" spans="8:15" x14ac:dyDescent="0.35">
      <c r="H6212" s="4"/>
      <c r="I6212" cm="1">
        <f t="array" ref="I6212:K6214">MINVERSE(I6206:K6208)</f>
        <v>-9.5966786858593264E-2</v>
      </c>
      <c r="J6212">
        <v>1.2363692239668139E-2</v>
      </c>
      <c r="K6212">
        <v>8.7190467637886151E-4</v>
      </c>
      <c r="L6212" s="5"/>
      <c r="M6212">
        <f t="shared" ref="M6212" si="6555">(J6207*K6208-J6208*K6207)/I6210</f>
        <v>-9.596678685859325E-2</v>
      </c>
      <c r="N6212">
        <f t="shared" ref="N6212" si="6556">(J6206*K6208-J6208*K6206)/I6210</f>
        <v>-1.2363692239668137E-2</v>
      </c>
      <c r="O6212">
        <f t="shared" ref="O6212" si="6557">(J6206*K6207-J6207*K6206)/I6210</f>
        <v>8.7190467637886151E-4</v>
      </c>
    </row>
    <row r="6213" spans="8:15" x14ac:dyDescent="0.35">
      <c r="H6213" s="4" t="s">
        <v>9</v>
      </c>
      <c r="I6213">
        <v>-5.87232252334349E-2</v>
      </c>
      <c r="J6213">
        <v>-8.3924536285770956E-2</v>
      </c>
      <c r="K6213">
        <v>-3.0102503265137386E-4</v>
      </c>
      <c r="L6213" s="5"/>
      <c r="M6213">
        <f t="shared" ref="M6213" si="6558">(I6207*K6208-K6207*I6208)/I6210</f>
        <v>5.8723225233434879E-2</v>
      </c>
      <c r="N6213">
        <f t="shared" ref="N6213" si="6559">(I6206*K6208-I6208*K6206)/I6210</f>
        <v>-8.3924536285770943E-2</v>
      </c>
      <c r="O6213">
        <f t="shared" ref="O6213" si="6560">(I6206*K6207-I6207*K6206)/I6210</f>
        <v>3.010250326513738E-4</v>
      </c>
    </row>
    <row r="6214" spans="8:15" x14ac:dyDescent="0.35">
      <c r="H6214" s="4"/>
      <c r="I6214">
        <v>1.8811870800205702E-2</v>
      </c>
      <c r="J6214">
        <v>-1.1526585521765763E-2</v>
      </c>
      <c r="K6214">
        <v>-3.7590481385218048E-5</v>
      </c>
      <c r="L6214" s="5"/>
      <c r="M6214">
        <f t="shared" ref="M6214" si="6561">(I6207*J6208-I6208*J6207)/I6210</f>
        <v>1.8811870800205698E-2</v>
      </c>
      <c r="N6214">
        <f t="shared" ref="N6214" si="6562">(I6206*J6208-I6208*J6206)/I6210</f>
        <v>1.1526585521765761E-2</v>
      </c>
      <c r="O6214">
        <f t="shared" ref="O6214" si="6563">(I6206*J6207-I6207*J6206)/I6210</f>
        <v>-3.7590481385218048E-5</v>
      </c>
    </row>
    <row r="6215" spans="8:15" x14ac:dyDescent="0.35">
      <c r="H6215" s="4"/>
      <c r="L6215" s="5"/>
    </row>
    <row r="6216" spans="8:15" x14ac:dyDescent="0.35">
      <c r="H6216" s="4" t="s">
        <v>636</v>
      </c>
      <c r="I6216">
        <f t="shared" ref="I6216" si="6564">LN(ABS(2*I6202*I6203^3))-I6203*(I6204^2)+33.9206</f>
        <v>0</v>
      </c>
      <c r="L6216" s="5"/>
    </row>
    <row r="6217" spans="8:15" x14ac:dyDescent="0.35">
      <c r="H6217" s="4" t="s">
        <v>637</v>
      </c>
      <c r="I6217">
        <f t="shared" ref="I6217" si="6565">(I6202^2+I6203^2)/I6204+4*I6202*I6204-85/6</f>
        <v>0</v>
      </c>
      <c r="L6217" s="5"/>
    </row>
    <row r="6218" spans="8:15" x14ac:dyDescent="0.35">
      <c r="H6218" s="4" t="s">
        <v>638</v>
      </c>
      <c r="I6218">
        <f t="shared" ref="I6218" si="6566">I6202^2*I6203*I6204^3+4*I6202*I6204+3552</f>
        <v>0</v>
      </c>
      <c r="L6218" s="5"/>
    </row>
    <row r="6219" spans="8:15" x14ac:dyDescent="0.35">
      <c r="H6219" s="4"/>
      <c r="L6219" s="5"/>
    </row>
    <row r="6220" spans="8:15" x14ac:dyDescent="0.35">
      <c r="H6220" s="4"/>
      <c r="I6220">
        <f t="shared" ref="I6220:I6222" si="6567">I6202</f>
        <v>-6.0300955159643808</v>
      </c>
      <c r="J6220" t="s">
        <v>16</v>
      </c>
      <c r="K6220" cm="1">
        <f t="array" ref="K6220:K6222">MMULT(I6212:K6214,I6216:I6218)</f>
        <v>0</v>
      </c>
      <c r="L6220" s="5"/>
      <c r="M6220">
        <f t="shared" ref="M6220" si="6568">I6212*I6216+J6212*I6217+K6212*I6218</f>
        <v>0</v>
      </c>
    </row>
    <row r="6221" spans="8:15" x14ac:dyDescent="0.35">
      <c r="H6221" s="4"/>
      <c r="I6221">
        <f t="shared" si="6567"/>
        <v>7.8461575132286265</v>
      </c>
      <c r="J6221" t="s">
        <v>16</v>
      </c>
      <c r="K6221">
        <v>0</v>
      </c>
      <c r="L6221" s="5"/>
      <c r="M6221">
        <f t="shared" ref="M6221" si="6569">I6213*I6216+J6213*I6217+K6213* I6218</f>
        <v>0</v>
      </c>
    </row>
    <row r="6222" spans="8:15" x14ac:dyDescent="0.35">
      <c r="H6222" s="4"/>
      <c r="I6222">
        <f t="shared" si="6567"/>
        <v>-2.3298516839062571</v>
      </c>
      <c r="J6222" t="s">
        <v>16</v>
      </c>
      <c r="K6222">
        <v>0</v>
      </c>
      <c r="L6222" s="5"/>
      <c r="M6222">
        <f t="shared" ref="M6222" si="6570">I6214*I6216+J6214*I6217+K6214*I6218</f>
        <v>0</v>
      </c>
    </row>
    <row r="6223" spans="8:15" x14ac:dyDescent="0.35">
      <c r="H6223" s="4"/>
      <c r="L6223" s="5"/>
    </row>
    <row r="6224" spans="8:15" x14ac:dyDescent="0.35">
      <c r="H6224" s="4" t="s">
        <v>99</v>
      </c>
      <c r="I6224">
        <f t="shared" ref="I6224:I6226" si="6571">I6220-K6220</f>
        <v>-6.0300955159643808</v>
      </c>
      <c r="L6224" s="5"/>
    </row>
    <row r="6225" spans="8:13" x14ac:dyDescent="0.35">
      <c r="H6225" s="4" t="s">
        <v>100</v>
      </c>
      <c r="I6225">
        <f t="shared" si="6571"/>
        <v>7.8461575132286265</v>
      </c>
      <c r="L6225" s="5"/>
    </row>
    <row r="6226" spans="8:13" x14ac:dyDescent="0.35">
      <c r="H6226" s="4" t="s">
        <v>101</v>
      </c>
      <c r="I6226">
        <f t="shared" si="6571"/>
        <v>-2.3298516839062571</v>
      </c>
      <c r="L6226" s="5"/>
    </row>
    <row r="6227" spans="8:13" x14ac:dyDescent="0.35">
      <c r="H6227" s="4"/>
      <c r="L6227" s="5"/>
    </row>
    <row r="6228" spans="8:13" x14ac:dyDescent="0.35">
      <c r="H6228" s="4" t="s">
        <v>22</v>
      </c>
      <c r="I6228">
        <f t="shared" ref="I6228:I6230" si="6572">ABS(I6224-I6202)</f>
        <v>0</v>
      </c>
      <c r="L6228" s="5"/>
    </row>
    <row r="6229" spans="8:13" x14ac:dyDescent="0.35">
      <c r="H6229" s="4" t="s">
        <v>24</v>
      </c>
      <c r="I6229">
        <f t="shared" si="6572"/>
        <v>0</v>
      </c>
      <c r="L6229" s="5"/>
    </row>
    <row r="6230" spans="8:13" x14ac:dyDescent="0.35">
      <c r="H6230" s="7" t="s">
        <v>103</v>
      </c>
      <c r="I6230">
        <f t="shared" si="6572"/>
        <v>0</v>
      </c>
      <c r="J6230" s="8" t="s">
        <v>25</v>
      </c>
      <c r="K6230" s="8"/>
      <c r="L6230" s="9">
        <f t="shared" ref="L6230" si="6573">MAX(I6228:I6230)</f>
        <v>0</v>
      </c>
      <c r="M6230" t="str">
        <f t="shared" ref="M6230" si="6574">IF(L6230&gt;$G$6, "Continúa iterando","Listo. Aquí está la solución")</f>
        <v>Listo. Aquí está la solución</v>
      </c>
    </row>
    <row r="6232" spans="8:13" x14ac:dyDescent="0.35">
      <c r="H6232" s="1"/>
      <c r="I6232" s="2" t="s">
        <v>0</v>
      </c>
      <c r="J6232" s="2">
        <f t="shared" ref="J6232" si="6575">J6201+1</f>
        <v>202</v>
      </c>
      <c r="K6232" s="2"/>
      <c r="L6232" s="3"/>
    </row>
    <row r="6233" spans="8:13" x14ac:dyDescent="0.35">
      <c r="H6233" s="4" t="s">
        <v>1</v>
      </c>
      <c r="I6233">
        <f t="shared" ref="I6233:I6235" si="6576">I6224</f>
        <v>-6.0300955159643808</v>
      </c>
      <c r="L6233" s="5"/>
    </row>
    <row r="6234" spans="8:13" x14ac:dyDescent="0.35">
      <c r="H6234" s="4" t="s">
        <v>93</v>
      </c>
      <c r="I6234">
        <f t="shared" si="6576"/>
        <v>7.8461575132286265</v>
      </c>
      <c r="L6234" s="5"/>
    </row>
    <row r="6235" spans="8:13" x14ac:dyDescent="0.35">
      <c r="H6235" s="4" t="s">
        <v>2</v>
      </c>
      <c r="I6235">
        <f t="shared" si="6576"/>
        <v>-2.3298516839062571</v>
      </c>
      <c r="L6235" s="5"/>
    </row>
    <row r="6236" spans="8:13" x14ac:dyDescent="0.35">
      <c r="H6236" s="4"/>
      <c r="L6236" s="5"/>
    </row>
    <row r="6237" spans="8:13" x14ac:dyDescent="0.35">
      <c r="H6237" s="4"/>
      <c r="I6237">
        <f t="shared" ref="I6237" si="6577">1/I6233</f>
        <v>-0.16583485242523097</v>
      </c>
      <c r="J6237">
        <f t="shared" ref="J6237" si="6578">3/I6234-I6235^2</f>
        <v>-5.0458561065254317</v>
      </c>
      <c r="K6237">
        <f t="shared" ref="K6237" si="6579">-2*I6234*I6235</f>
        <v>36.56076658877889</v>
      </c>
      <c r="L6237" s="5"/>
    </row>
    <row r="6238" spans="8:13" x14ac:dyDescent="0.35">
      <c r="H6238" s="4" t="s">
        <v>26</v>
      </c>
      <c r="I6238">
        <f t="shared" ref="I6238" si="6580">(2*I6233/I6235)+4*I6235</f>
        <v>-4.1430295802738764</v>
      </c>
      <c r="J6238">
        <f t="shared" ref="J6238" si="6581">(2*I6234/I6235)</f>
        <v>-6.7353278901201685</v>
      </c>
      <c r="K6238">
        <f t="shared" ref="K6238" si="6582">-(I6234^2+I6233^2)/I6235^2+4*I6233</f>
        <v>-42.160262624325497</v>
      </c>
      <c r="L6238" s="5"/>
    </row>
    <row r="6239" spans="8:13" x14ac:dyDescent="0.35">
      <c r="H6239" s="4"/>
      <c r="I6239">
        <f t="shared" ref="I6239" si="6583">2*I6233*I6234*I6235^3+4*I6235</f>
        <v>1187.4101983644657</v>
      </c>
      <c r="J6239">
        <f t="shared" ref="J6239" si="6584">I6233^2*I6235^3</f>
        <v>-459.86801905066505</v>
      </c>
      <c r="K6239">
        <f t="shared" ref="K6239" si="6585">3*I6233^2*I6234*I6235^2+4*I6233</f>
        <v>4621.9224596655295</v>
      </c>
      <c r="L6239" s="5"/>
    </row>
    <row r="6240" spans="8:13" x14ac:dyDescent="0.35">
      <c r="H6240" s="4"/>
      <c r="L6240" s="5"/>
    </row>
    <row r="6241" spans="8:15" x14ac:dyDescent="0.35">
      <c r="H6241" s="4" t="s">
        <v>6</v>
      </c>
      <c r="I6241">
        <f t="shared" ref="I6241" si="6586">(I6237*J6238*K6239+I6238*J6239*K6237+J6237*K6238*I6239)-(I6239*J6238*K6237+J6239*K6238*I6237+K6239*I6238*J6237)</f>
        <v>526414.62070310838</v>
      </c>
      <c r="J6241" t="str">
        <f t="shared" ref="J6241" si="6587">IF(I6241&lt;&gt;0,"Continuar", "Agregar otros valores")</f>
        <v>Continuar</v>
      </c>
      <c r="L6241" s="5"/>
    </row>
    <row r="6242" spans="8:15" x14ac:dyDescent="0.35">
      <c r="H6242" s="4"/>
      <c r="L6242" s="5"/>
    </row>
    <row r="6243" spans="8:15" x14ac:dyDescent="0.35">
      <c r="H6243" s="4"/>
      <c r="I6243" cm="1">
        <f t="array" ref="I6243:K6245">MINVERSE(I6237:K6239)</f>
        <v>-9.5966786858593264E-2</v>
      </c>
      <c r="J6243">
        <v>1.2363692239668139E-2</v>
      </c>
      <c r="K6243">
        <v>8.7190467637886151E-4</v>
      </c>
      <c r="L6243" s="5"/>
      <c r="M6243">
        <f t="shared" ref="M6243" si="6588">(J6238*K6239-J6239*K6238)/I6241</f>
        <v>-9.596678685859325E-2</v>
      </c>
      <c r="N6243">
        <f t="shared" ref="N6243" si="6589">(J6237*K6239-J6239*K6237)/I6241</f>
        <v>-1.2363692239668137E-2</v>
      </c>
      <c r="O6243">
        <f t="shared" ref="O6243" si="6590">(J6237*K6238-J6238*K6237)/I6241</f>
        <v>8.7190467637886151E-4</v>
      </c>
    </row>
    <row r="6244" spans="8:15" x14ac:dyDescent="0.35">
      <c r="H6244" s="4" t="s">
        <v>9</v>
      </c>
      <c r="I6244">
        <v>-5.87232252334349E-2</v>
      </c>
      <c r="J6244">
        <v>-8.3924536285770956E-2</v>
      </c>
      <c r="K6244">
        <v>-3.0102503265137386E-4</v>
      </c>
      <c r="L6244" s="5"/>
      <c r="M6244">
        <f t="shared" ref="M6244" si="6591">(I6238*K6239-K6238*I6239)/I6241</f>
        <v>5.8723225233434879E-2</v>
      </c>
      <c r="N6244">
        <f t="shared" ref="N6244" si="6592">(I6237*K6239-I6239*K6237)/I6241</f>
        <v>-8.3924536285770943E-2</v>
      </c>
      <c r="O6244">
        <f t="shared" ref="O6244" si="6593">(I6237*K6238-I6238*K6237)/I6241</f>
        <v>3.010250326513738E-4</v>
      </c>
    </row>
    <row r="6245" spans="8:15" x14ac:dyDescent="0.35">
      <c r="H6245" s="4"/>
      <c r="I6245">
        <v>1.8811870800205702E-2</v>
      </c>
      <c r="J6245">
        <v>-1.1526585521765763E-2</v>
      </c>
      <c r="K6245">
        <v>-3.7590481385218048E-5</v>
      </c>
      <c r="L6245" s="5"/>
      <c r="M6245">
        <f t="shared" ref="M6245" si="6594">(I6238*J6239-I6239*J6238)/I6241</f>
        <v>1.8811870800205698E-2</v>
      </c>
      <c r="N6245">
        <f t="shared" ref="N6245" si="6595">(I6237*J6239-I6239*J6237)/I6241</f>
        <v>1.1526585521765761E-2</v>
      </c>
      <c r="O6245">
        <f t="shared" ref="O6245" si="6596">(I6237*J6238-I6238*J6237)/I6241</f>
        <v>-3.7590481385218048E-5</v>
      </c>
    </row>
    <row r="6246" spans="8:15" x14ac:dyDescent="0.35">
      <c r="H6246" s="4"/>
      <c r="L6246" s="5"/>
    </row>
    <row r="6247" spans="8:15" x14ac:dyDescent="0.35">
      <c r="H6247" s="4" t="s">
        <v>639</v>
      </c>
      <c r="I6247">
        <f t="shared" ref="I6247" si="6597">LN(ABS(2*I6233*I6234^3))-I6234*(I6235^2)+33.9206</f>
        <v>0</v>
      </c>
      <c r="L6247" s="5"/>
    </row>
    <row r="6248" spans="8:15" x14ac:dyDescent="0.35">
      <c r="H6248" s="4" t="s">
        <v>640</v>
      </c>
      <c r="I6248">
        <f t="shared" ref="I6248" si="6598">(I6233^2+I6234^2)/I6235+4*I6233*I6235-85/6</f>
        <v>0</v>
      </c>
      <c r="L6248" s="5"/>
    </row>
    <row r="6249" spans="8:15" x14ac:dyDescent="0.35">
      <c r="H6249" s="4" t="s">
        <v>641</v>
      </c>
      <c r="I6249">
        <f t="shared" ref="I6249" si="6599">I6233^2*I6234*I6235^3+4*I6233*I6235+3552</f>
        <v>0</v>
      </c>
      <c r="L6249" s="5"/>
    </row>
    <row r="6250" spans="8:15" x14ac:dyDescent="0.35">
      <c r="H6250" s="4"/>
      <c r="L6250" s="5"/>
    </row>
    <row r="6251" spans="8:15" x14ac:dyDescent="0.35">
      <c r="H6251" s="4"/>
      <c r="I6251">
        <f t="shared" ref="I6251:I6253" si="6600">I6233</f>
        <v>-6.0300955159643808</v>
      </c>
      <c r="J6251" t="s">
        <v>16</v>
      </c>
      <c r="K6251" cm="1">
        <f t="array" ref="K6251:K6253">MMULT(I6243:K6245,I6247:I6249)</f>
        <v>0</v>
      </c>
      <c r="L6251" s="5"/>
      <c r="M6251">
        <f t="shared" ref="M6251" si="6601">I6243*I6247+J6243*I6248+K6243*I6249</f>
        <v>0</v>
      </c>
    </row>
    <row r="6252" spans="8:15" x14ac:dyDescent="0.35">
      <c r="H6252" s="4"/>
      <c r="I6252">
        <f t="shared" si="6600"/>
        <v>7.8461575132286265</v>
      </c>
      <c r="J6252" t="s">
        <v>16</v>
      </c>
      <c r="K6252">
        <v>0</v>
      </c>
      <c r="L6252" s="5"/>
      <c r="M6252">
        <f t="shared" ref="M6252" si="6602">I6244*I6247+J6244*I6248+K6244* I6249</f>
        <v>0</v>
      </c>
    </row>
    <row r="6253" spans="8:15" x14ac:dyDescent="0.35">
      <c r="H6253" s="4"/>
      <c r="I6253">
        <f t="shared" si="6600"/>
        <v>-2.3298516839062571</v>
      </c>
      <c r="J6253" t="s">
        <v>16</v>
      </c>
      <c r="K6253">
        <v>0</v>
      </c>
      <c r="L6253" s="5"/>
      <c r="M6253">
        <f t="shared" ref="M6253" si="6603">I6245*I6247+J6245*I6248+K6245*I6249</f>
        <v>0</v>
      </c>
    </row>
    <row r="6254" spans="8:15" x14ac:dyDescent="0.35">
      <c r="H6254" s="4"/>
      <c r="L6254" s="5"/>
    </row>
    <row r="6255" spans="8:15" x14ac:dyDescent="0.35">
      <c r="H6255" s="4" t="s">
        <v>99</v>
      </c>
      <c r="I6255">
        <f t="shared" ref="I6255:I6257" si="6604">I6251-K6251</f>
        <v>-6.0300955159643808</v>
      </c>
      <c r="L6255" s="5"/>
    </row>
    <row r="6256" spans="8:15" x14ac:dyDescent="0.35">
      <c r="H6256" s="4" t="s">
        <v>100</v>
      </c>
      <c r="I6256">
        <f t="shared" si="6604"/>
        <v>7.8461575132286265</v>
      </c>
      <c r="L6256" s="5"/>
    </row>
    <row r="6257" spans="8:13" x14ac:dyDescent="0.35">
      <c r="H6257" s="4" t="s">
        <v>101</v>
      </c>
      <c r="I6257">
        <f t="shared" si="6604"/>
        <v>-2.3298516839062571</v>
      </c>
      <c r="L6257" s="5"/>
    </row>
    <row r="6258" spans="8:13" x14ac:dyDescent="0.35">
      <c r="H6258" s="4"/>
      <c r="L6258" s="5"/>
    </row>
    <row r="6259" spans="8:13" x14ac:dyDescent="0.35">
      <c r="H6259" s="4" t="s">
        <v>22</v>
      </c>
      <c r="I6259">
        <f t="shared" ref="I6259:I6261" si="6605">ABS(I6255-I6233)</f>
        <v>0</v>
      </c>
      <c r="L6259" s="5"/>
    </row>
    <row r="6260" spans="8:13" x14ac:dyDescent="0.35">
      <c r="H6260" s="4" t="s">
        <v>24</v>
      </c>
      <c r="I6260">
        <f t="shared" si="6605"/>
        <v>0</v>
      </c>
      <c r="L6260" s="5"/>
    </row>
    <row r="6261" spans="8:13" x14ac:dyDescent="0.35">
      <c r="H6261" s="7" t="s">
        <v>103</v>
      </c>
      <c r="I6261">
        <f t="shared" si="6605"/>
        <v>0</v>
      </c>
      <c r="J6261" s="8" t="s">
        <v>25</v>
      </c>
      <c r="K6261" s="8"/>
      <c r="L6261" s="9">
        <f t="shared" ref="L6261" si="6606">MAX(I6259:I6261)</f>
        <v>0</v>
      </c>
      <c r="M6261" t="str">
        <f t="shared" ref="M6261" si="6607">IF(L6261&gt;$G$6, "Continúa iterando","Listo. Aquí está la solución")</f>
        <v>Listo. Aquí está la solución</v>
      </c>
    </row>
    <row r="6263" spans="8:13" x14ac:dyDescent="0.35">
      <c r="H6263" s="1"/>
      <c r="I6263" s="2" t="s">
        <v>0</v>
      </c>
      <c r="J6263" s="2">
        <f t="shared" ref="J6263" si="6608">J6232+1</f>
        <v>203</v>
      </c>
      <c r="K6263" s="2"/>
      <c r="L6263" s="3"/>
    </row>
    <row r="6264" spans="8:13" x14ac:dyDescent="0.35">
      <c r="H6264" s="4" t="s">
        <v>1</v>
      </c>
      <c r="I6264">
        <f t="shared" ref="I6264:I6266" si="6609">I6255</f>
        <v>-6.0300955159643808</v>
      </c>
      <c r="L6264" s="5"/>
    </row>
    <row r="6265" spans="8:13" x14ac:dyDescent="0.35">
      <c r="H6265" s="4" t="s">
        <v>93</v>
      </c>
      <c r="I6265">
        <f t="shared" si="6609"/>
        <v>7.8461575132286265</v>
      </c>
      <c r="L6265" s="5"/>
    </row>
    <row r="6266" spans="8:13" x14ac:dyDescent="0.35">
      <c r="H6266" s="4" t="s">
        <v>2</v>
      </c>
      <c r="I6266">
        <f t="shared" si="6609"/>
        <v>-2.3298516839062571</v>
      </c>
      <c r="L6266" s="5"/>
    </row>
    <row r="6267" spans="8:13" x14ac:dyDescent="0.35">
      <c r="H6267" s="4"/>
      <c r="L6267" s="5"/>
    </row>
    <row r="6268" spans="8:13" x14ac:dyDescent="0.35">
      <c r="H6268" s="4"/>
      <c r="I6268">
        <f t="shared" ref="I6268" si="6610">1/I6264</f>
        <v>-0.16583485242523097</v>
      </c>
      <c r="J6268">
        <f t="shared" ref="J6268" si="6611">3/I6265-I6266^2</f>
        <v>-5.0458561065254317</v>
      </c>
      <c r="K6268">
        <f t="shared" ref="K6268" si="6612">-2*I6265*I6266</f>
        <v>36.56076658877889</v>
      </c>
      <c r="L6268" s="5"/>
    </row>
    <row r="6269" spans="8:13" x14ac:dyDescent="0.35">
      <c r="H6269" s="4" t="s">
        <v>26</v>
      </c>
      <c r="I6269">
        <f t="shared" ref="I6269" si="6613">(2*I6264/I6266)+4*I6266</f>
        <v>-4.1430295802738764</v>
      </c>
      <c r="J6269">
        <f t="shared" ref="J6269" si="6614">(2*I6265/I6266)</f>
        <v>-6.7353278901201685</v>
      </c>
      <c r="K6269">
        <f t="shared" ref="K6269" si="6615">-(I6265^2+I6264^2)/I6266^2+4*I6264</f>
        <v>-42.160262624325497</v>
      </c>
      <c r="L6269" s="5"/>
    </row>
    <row r="6270" spans="8:13" x14ac:dyDescent="0.35">
      <c r="H6270" s="4"/>
      <c r="I6270">
        <f t="shared" ref="I6270" si="6616">2*I6264*I6265*I6266^3+4*I6266</f>
        <v>1187.4101983644657</v>
      </c>
      <c r="J6270">
        <f t="shared" ref="J6270" si="6617">I6264^2*I6266^3</f>
        <v>-459.86801905066505</v>
      </c>
      <c r="K6270">
        <f t="shared" ref="K6270" si="6618">3*I6264^2*I6265*I6266^2+4*I6264</f>
        <v>4621.9224596655295</v>
      </c>
      <c r="L6270" s="5"/>
    </row>
    <row r="6271" spans="8:13" x14ac:dyDescent="0.35">
      <c r="H6271" s="4"/>
      <c r="L6271" s="5"/>
    </row>
    <row r="6272" spans="8:13" x14ac:dyDescent="0.35">
      <c r="H6272" s="4" t="s">
        <v>6</v>
      </c>
      <c r="I6272">
        <f t="shared" ref="I6272" si="6619">(I6268*J6269*K6270+I6269*J6270*K6268+J6268*K6269*I6270)-(I6270*J6269*K6268+J6270*K6269*I6268+K6270*I6269*J6268)</f>
        <v>526414.62070310838</v>
      </c>
      <c r="J6272" t="str">
        <f t="shared" ref="J6272" si="6620">IF(I6272&lt;&gt;0,"Continuar", "Agregar otros valores")</f>
        <v>Continuar</v>
      </c>
      <c r="L6272" s="5"/>
    </row>
    <row r="6273" spans="8:15" x14ac:dyDescent="0.35">
      <c r="H6273" s="4"/>
      <c r="L6273" s="5"/>
    </row>
    <row r="6274" spans="8:15" x14ac:dyDescent="0.35">
      <c r="H6274" s="4"/>
      <c r="I6274" cm="1">
        <f t="array" ref="I6274:K6276">MINVERSE(I6268:K6270)</f>
        <v>-9.5966786858593264E-2</v>
      </c>
      <c r="J6274">
        <v>1.2363692239668139E-2</v>
      </c>
      <c r="K6274">
        <v>8.7190467637886151E-4</v>
      </c>
      <c r="L6274" s="5"/>
      <c r="M6274">
        <f t="shared" ref="M6274" si="6621">(J6269*K6270-J6270*K6269)/I6272</f>
        <v>-9.596678685859325E-2</v>
      </c>
      <c r="N6274">
        <f t="shared" ref="N6274" si="6622">(J6268*K6270-J6270*K6268)/I6272</f>
        <v>-1.2363692239668137E-2</v>
      </c>
      <c r="O6274">
        <f t="shared" ref="O6274" si="6623">(J6268*K6269-J6269*K6268)/I6272</f>
        <v>8.7190467637886151E-4</v>
      </c>
    </row>
    <row r="6275" spans="8:15" x14ac:dyDescent="0.35">
      <c r="H6275" s="4" t="s">
        <v>9</v>
      </c>
      <c r="I6275">
        <v>-5.87232252334349E-2</v>
      </c>
      <c r="J6275">
        <v>-8.3924536285770956E-2</v>
      </c>
      <c r="K6275">
        <v>-3.0102503265137386E-4</v>
      </c>
      <c r="L6275" s="5"/>
      <c r="M6275">
        <f t="shared" ref="M6275" si="6624">(I6269*K6270-K6269*I6270)/I6272</f>
        <v>5.8723225233434879E-2</v>
      </c>
      <c r="N6275">
        <f t="shared" ref="N6275" si="6625">(I6268*K6270-I6270*K6268)/I6272</f>
        <v>-8.3924536285770943E-2</v>
      </c>
      <c r="O6275">
        <f t="shared" ref="O6275" si="6626">(I6268*K6269-I6269*K6268)/I6272</f>
        <v>3.010250326513738E-4</v>
      </c>
    </row>
    <row r="6276" spans="8:15" x14ac:dyDescent="0.35">
      <c r="H6276" s="4"/>
      <c r="I6276">
        <v>1.8811870800205702E-2</v>
      </c>
      <c r="J6276">
        <v>-1.1526585521765763E-2</v>
      </c>
      <c r="K6276">
        <v>-3.7590481385218048E-5</v>
      </c>
      <c r="L6276" s="5"/>
      <c r="M6276">
        <f t="shared" ref="M6276" si="6627">(I6269*J6270-I6270*J6269)/I6272</f>
        <v>1.8811870800205698E-2</v>
      </c>
      <c r="N6276">
        <f t="shared" ref="N6276" si="6628">(I6268*J6270-I6270*J6268)/I6272</f>
        <v>1.1526585521765761E-2</v>
      </c>
      <c r="O6276">
        <f t="shared" ref="O6276" si="6629">(I6268*J6269-I6269*J6268)/I6272</f>
        <v>-3.7590481385218048E-5</v>
      </c>
    </row>
    <row r="6277" spans="8:15" x14ac:dyDescent="0.35">
      <c r="H6277" s="4"/>
      <c r="L6277" s="5"/>
    </row>
    <row r="6278" spans="8:15" x14ac:dyDescent="0.35">
      <c r="H6278" s="4" t="s">
        <v>642</v>
      </c>
      <c r="I6278">
        <f t="shared" ref="I6278" si="6630">LN(ABS(2*I6264*I6265^3))-I6265*(I6266^2)+33.9206</f>
        <v>0</v>
      </c>
      <c r="L6278" s="5"/>
    </row>
    <row r="6279" spans="8:15" x14ac:dyDescent="0.35">
      <c r="H6279" s="4" t="s">
        <v>643</v>
      </c>
      <c r="I6279">
        <f t="shared" ref="I6279" si="6631">(I6264^2+I6265^2)/I6266+4*I6264*I6266-85/6</f>
        <v>0</v>
      </c>
      <c r="L6279" s="5"/>
    </row>
    <row r="6280" spans="8:15" x14ac:dyDescent="0.35">
      <c r="H6280" s="4" t="s">
        <v>644</v>
      </c>
      <c r="I6280">
        <f t="shared" ref="I6280" si="6632">I6264^2*I6265*I6266^3+4*I6264*I6266+3552</f>
        <v>0</v>
      </c>
      <c r="L6280" s="5"/>
    </row>
    <row r="6281" spans="8:15" x14ac:dyDescent="0.35">
      <c r="H6281" s="4"/>
      <c r="L6281" s="5"/>
    </row>
    <row r="6282" spans="8:15" x14ac:dyDescent="0.35">
      <c r="H6282" s="4"/>
      <c r="I6282">
        <f t="shared" ref="I6282:I6284" si="6633">I6264</f>
        <v>-6.0300955159643808</v>
      </c>
      <c r="J6282" t="s">
        <v>16</v>
      </c>
      <c r="K6282" cm="1">
        <f t="array" ref="K6282:K6284">MMULT(I6274:K6276,I6278:I6280)</f>
        <v>0</v>
      </c>
      <c r="L6282" s="5"/>
      <c r="M6282">
        <f t="shared" ref="M6282" si="6634">I6274*I6278+J6274*I6279+K6274*I6280</f>
        <v>0</v>
      </c>
    </row>
    <row r="6283" spans="8:15" x14ac:dyDescent="0.35">
      <c r="H6283" s="4"/>
      <c r="I6283">
        <f t="shared" si="6633"/>
        <v>7.8461575132286265</v>
      </c>
      <c r="J6283" t="s">
        <v>16</v>
      </c>
      <c r="K6283">
        <v>0</v>
      </c>
      <c r="L6283" s="5"/>
      <c r="M6283">
        <f t="shared" ref="M6283" si="6635">I6275*I6278+J6275*I6279+K6275* I6280</f>
        <v>0</v>
      </c>
    </row>
    <row r="6284" spans="8:15" x14ac:dyDescent="0.35">
      <c r="H6284" s="4"/>
      <c r="I6284">
        <f t="shared" si="6633"/>
        <v>-2.3298516839062571</v>
      </c>
      <c r="J6284" t="s">
        <v>16</v>
      </c>
      <c r="K6284">
        <v>0</v>
      </c>
      <c r="L6284" s="5"/>
      <c r="M6284">
        <f t="shared" ref="M6284" si="6636">I6276*I6278+J6276*I6279+K6276*I6280</f>
        <v>0</v>
      </c>
    </row>
    <row r="6285" spans="8:15" x14ac:dyDescent="0.35">
      <c r="H6285" s="4"/>
      <c r="L6285" s="5"/>
    </row>
    <row r="6286" spans="8:15" x14ac:dyDescent="0.35">
      <c r="H6286" s="4" t="s">
        <v>99</v>
      </c>
      <c r="I6286">
        <f t="shared" ref="I6286:I6288" si="6637">I6282-K6282</f>
        <v>-6.0300955159643808</v>
      </c>
      <c r="L6286" s="5"/>
    </row>
    <row r="6287" spans="8:15" x14ac:dyDescent="0.35">
      <c r="H6287" s="4" t="s">
        <v>100</v>
      </c>
      <c r="I6287">
        <f t="shared" si="6637"/>
        <v>7.8461575132286265</v>
      </c>
      <c r="L6287" s="5"/>
    </row>
    <row r="6288" spans="8:15" x14ac:dyDescent="0.35">
      <c r="H6288" s="4" t="s">
        <v>101</v>
      </c>
      <c r="I6288">
        <f t="shared" si="6637"/>
        <v>-2.3298516839062571</v>
      </c>
      <c r="L6288" s="5"/>
    </row>
    <row r="6289" spans="8:13" x14ac:dyDescent="0.35">
      <c r="H6289" s="4"/>
      <c r="L6289" s="5"/>
    </row>
    <row r="6290" spans="8:13" x14ac:dyDescent="0.35">
      <c r="H6290" s="4" t="s">
        <v>22</v>
      </c>
      <c r="I6290">
        <f t="shared" ref="I6290:I6292" si="6638">ABS(I6286-I6264)</f>
        <v>0</v>
      </c>
      <c r="L6290" s="5"/>
    </row>
    <row r="6291" spans="8:13" x14ac:dyDescent="0.35">
      <c r="H6291" s="4" t="s">
        <v>24</v>
      </c>
      <c r="I6291">
        <f t="shared" si="6638"/>
        <v>0</v>
      </c>
      <c r="L6291" s="5"/>
    </row>
    <row r="6292" spans="8:13" x14ac:dyDescent="0.35">
      <c r="H6292" s="7" t="s">
        <v>103</v>
      </c>
      <c r="I6292">
        <f t="shared" si="6638"/>
        <v>0</v>
      </c>
      <c r="J6292" s="8" t="s">
        <v>25</v>
      </c>
      <c r="K6292" s="8"/>
      <c r="L6292" s="9">
        <f t="shared" ref="L6292" si="6639">MAX(I6290:I6292)</f>
        <v>0</v>
      </c>
      <c r="M6292" t="str">
        <f t="shared" ref="M6292" si="6640">IF(L6292&gt;$G$6, "Continúa iterando","Listo. Aquí está la solución")</f>
        <v>Listo. Aquí está la solución</v>
      </c>
    </row>
    <row r="6294" spans="8:13" x14ac:dyDescent="0.35">
      <c r="H6294" s="1"/>
      <c r="I6294" s="2" t="s">
        <v>0</v>
      </c>
      <c r="J6294" s="2">
        <f t="shared" ref="J6294" si="6641">J6263+1</f>
        <v>204</v>
      </c>
      <c r="K6294" s="2"/>
      <c r="L6294" s="3"/>
    </row>
    <row r="6295" spans="8:13" x14ac:dyDescent="0.35">
      <c r="H6295" s="4" t="s">
        <v>1</v>
      </c>
      <c r="I6295">
        <f t="shared" ref="I6295:I6297" si="6642">I6286</f>
        <v>-6.0300955159643808</v>
      </c>
      <c r="L6295" s="5"/>
    </row>
    <row r="6296" spans="8:13" x14ac:dyDescent="0.35">
      <c r="H6296" s="4" t="s">
        <v>93</v>
      </c>
      <c r="I6296">
        <f t="shared" si="6642"/>
        <v>7.8461575132286265</v>
      </c>
      <c r="L6296" s="5"/>
    </row>
    <row r="6297" spans="8:13" x14ac:dyDescent="0.35">
      <c r="H6297" s="4" t="s">
        <v>2</v>
      </c>
      <c r="I6297">
        <f t="shared" si="6642"/>
        <v>-2.3298516839062571</v>
      </c>
      <c r="L6297" s="5"/>
    </row>
    <row r="6298" spans="8:13" x14ac:dyDescent="0.35">
      <c r="H6298" s="4"/>
      <c r="L6298" s="5"/>
    </row>
    <row r="6299" spans="8:13" x14ac:dyDescent="0.35">
      <c r="H6299" s="4"/>
      <c r="I6299">
        <f t="shared" ref="I6299" si="6643">1/I6295</f>
        <v>-0.16583485242523097</v>
      </c>
      <c r="J6299">
        <f t="shared" ref="J6299" si="6644">3/I6296-I6297^2</f>
        <v>-5.0458561065254317</v>
      </c>
      <c r="K6299">
        <f t="shared" ref="K6299" si="6645">-2*I6296*I6297</f>
        <v>36.56076658877889</v>
      </c>
      <c r="L6299" s="5"/>
    </row>
    <row r="6300" spans="8:13" x14ac:dyDescent="0.35">
      <c r="H6300" s="4" t="s">
        <v>26</v>
      </c>
      <c r="I6300">
        <f t="shared" ref="I6300" si="6646">(2*I6295/I6297)+4*I6297</f>
        <v>-4.1430295802738764</v>
      </c>
      <c r="J6300">
        <f t="shared" ref="J6300" si="6647">(2*I6296/I6297)</f>
        <v>-6.7353278901201685</v>
      </c>
      <c r="K6300">
        <f t="shared" ref="K6300" si="6648">-(I6296^2+I6295^2)/I6297^2+4*I6295</f>
        <v>-42.160262624325497</v>
      </c>
      <c r="L6300" s="5"/>
    </row>
    <row r="6301" spans="8:13" x14ac:dyDescent="0.35">
      <c r="H6301" s="4"/>
      <c r="I6301">
        <f t="shared" ref="I6301" si="6649">2*I6295*I6296*I6297^3+4*I6297</f>
        <v>1187.4101983644657</v>
      </c>
      <c r="J6301">
        <f t="shared" ref="J6301" si="6650">I6295^2*I6297^3</f>
        <v>-459.86801905066505</v>
      </c>
      <c r="K6301">
        <f t="shared" ref="K6301" si="6651">3*I6295^2*I6296*I6297^2+4*I6295</f>
        <v>4621.9224596655295</v>
      </c>
      <c r="L6301" s="5"/>
    </row>
    <row r="6302" spans="8:13" x14ac:dyDescent="0.35">
      <c r="H6302" s="4"/>
      <c r="L6302" s="5"/>
    </row>
    <row r="6303" spans="8:13" x14ac:dyDescent="0.35">
      <c r="H6303" s="4" t="s">
        <v>6</v>
      </c>
      <c r="I6303">
        <f t="shared" ref="I6303" si="6652">(I6299*J6300*K6301+I6300*J6301*K6299+J6299*K6300*I6301)-(I6301*J6300*K6299+J6301*K6300*I6299+K6301*I6300*J6299)</f>
        <v>526414.62070310838</v>
      </c>
      <c r="J6303" t="str">
        <f t="shared" ref="J6303" si="6653">IF(I6303&lt;&gt;0,"Continuar", "Agregar otros valores")</f>
        <v>Continuar</v>
      </c>
      <c r="L6303" s="5"/>
    </row>
    <row r="6304" spans="8:13" x14ac:dyDescent="0.35">
      <c r="H6304" s="4"/>
      <c r="L6304" s="5"/>
    </row>
    <row r="6305" spans="8:15" x14ac:dyDescent="0.35">
      <c r="H6305" s="4"/>
      <c r="I6305" cm="1">
        <f t="array" ref="I6305:K6307">MINVERSE(I6299:K6301)</f>
        <v>-9.5966786858593264E-2</v>
      </c>
      <c r="J6305">
        <v>1.2363692239668139E-2</v>
      </c>
      <c r="K6305">
        <v>8.7190467637886151E-4</v>
      </c>
      <c r="L6305" s="5"/>
      <c r="M6305">
        <f t="shared" ref="M6305" si="6654">(J6300*K6301-J6301*K6300)/I6303</f>
        <v>-9.596678685859325E-2</v>
      </c>
      <c r="N6305">
        <f t="shared" ref="N6305" si="6655">(J6299*K6301-J6301*K6299)/I6303</f>
        <v>-1.2363692239668137E-2</v>
      </c>
      <c r="O6305">
        <f t="shared" ref="O6305" si="6656">(J6299*K6300-J6300*K6299)/I6303</f>
        <v>8.7190467637886151E-4</v>
      </c>
    </row>
    <row r="6306" spans="8:15" x14ac:dyDescent="0.35">
      <c r="H6306" s="4" t="s">
        <v>9</v>
      </c>
      <c r="I6306">
        <v>-5.87232252334349E-2</v>
      </c>
      <c r="J6306">
        <v>-8.3924536285770956E-2</v>
      </c>
      <c r="K6306">
        <v>-3.0102503265137386E-4</v>
      </c>
      <c r="L6306" s="5"/>
      <c r="M6306">
        <f t="shared" ref="M6306" si="6657">(I6300*K6301-K6300*I6301)/I6303</f>
        <v>5.8723225233434879E-2</v>
      </c>
      <c r="N6306">
        <f t="shared" ref="N6306" si="6658">(I6299*K6301-I6301*K6299)/I6303</f>
        <v>-8.3924536285770943E-2</v>
      </c>
      <c r="O6306">
        <f t="shared" ref="O6306" si="6659">(I6299*K6300-I6300*K6299)/I6303</f>
        <v>3.010250326513738E-4</v>
      </c>
    </row>
    <row r="6307" spans="8:15" x14ac:dyDescent="0.35">
      <c r="H6307" s="4"/>
      <c r="I6307">
        <v>1.8811870800205702E-2</v>
      </c>
      <c r="J6307">
        <v>-1.1526585521765763E-2</v>
      </c>
      <c r="K6307">
        <v>-3.7590481385218048E-5</v>
      </c>
      <c r="L6307" s="5"/>
      <c r="M6307">
        <f t="shared" ref="M6307" si="6660">(I6300*J6301-I6301*J6300)/I6303</f>
        <v>1.8811870800205698E-2</v>
      </c>
      <c r="N6307">
        <f t="shared" ref="N6307" si="6661">(I6299*J6301-I6301*J6299)/I6303</f>
        <v>1.1526585521765761E-2</v>
      </c>
      <c r="O6307">
        <f t="shared" ref="O6307" si="6662">(I6299*J6300-I6300*J6299)/I6303</f>
        <v>-3.7590481385218048E-5</v>
      </c>
    </row>
    <row r="6308" spans="8:15" x14ac:dyDescent="0.35">
      <c r="H6308" s="4"/>
      <c r="L6308" s="5"/>
    </row>
    <row r="6309" spans="8:15" x14ac:dyDescent="0.35">
      <c r="H6309" s="4" t="s">
        <v>645</v>
      </c>
      <c r="I6309">
        <f t="shared" ref="I6309" si="6663">LN(ABS(2*I6295*I6296^3))-I6296*(I6297^2)+33.9206</f>
        <v>0</v>
      </c>
      <c r="L6309" s="5"/>
    </row>
    <row r="6310" spans="8:15" x14ac:dyDescent="0.35">
      <c r="H6310" s="4" t="s">
        <v>646</v>
      </c>
      <c r="I6310">
        <f t="shared" ref="I6310" si="6664">(I6295^2+I6296^2)/I6297+4*I6295*I6297-85/6</f>
        <v>0</v>
      </c>
      <c r="L6310" s="5"/>
    </row>
    <row r="6311" spans="8:15" x14ac:dyDescent="0.35">
      <c r="H6311" s="4" t="s">
        <v>647</v>
      </c>
      <c r="I6311">
        <f t="shared" ref="I6311" si="6665">I6295^2*I6296*I6297^3+4*I6295*I6297+3552</f>
        <v>0</v>
      </c>
      <c r="L6311" s="5"/>
    </row>
    <row r="6312" spans="8:15" x14ac:dyDescent="0.35">
      <c r="H6312" s="4"/>
      <c r="L6312" s="5"/>
    </row>
    <row r="6313" spans="8:15" x14ac:dyDescent="0.35">
      <c r="H6313" s="4"/>
      <c r="I6313">
        <f t="shared" ref="I6313:I6315" si="6666">I6295</f>
        <v>-6.0300955159643808</v>
      </c>
      <c r="J6313" t="s">
        <v>16</v>
      </c>
      <c r="K6313" cm="1">
        <f t="array" ref="K6313:K6315">MMULT(I6305:K6307,I6309:I6311)</f>
        <v>0</v>
      </c>
      <c r="L6313" s="5"/>
      <c r="M6313">
        <f t="shared" ref="M6313" si="6667">I6305*I6309+J6305*I6310+K6305*I6311</f>
        <v>0</v>
      </c>
    </row>
    <row r="6314" spans="8:15" x14ac:dyDescent="0.35">
      <c r="H6314" s="4"/>
      <c r="I6314">
        <f t="shared" si="6666"/>
        <v>7.8461575132286265</v>
      </c>
      <c r="J6314" t="s">
        <v>16</v>
      </c>
      <c r="K6314">
        <v>0</v>
      </c>
      <c r="L6314" s="5"/>
      <c r="M6314">
        <f t="shared" ref="M6314" si="6668">I6306*I6309+J6306*I6310+K6306* I6311</f>
        <v>0</v>
      </c>
    </row>
    <row r="6315" spans="8:15" x14ac:dyDescent="0.35">
      <c r="H6315" s="4"/>
      <c r="I6315">
        <f t="shared" si="6666"/>
        <v>-2.3298516839062571</v>
      </c>
      <c r="J6315" t="s">
        <v>16</v>
      </c>
      <c r="K6315">
        <v>0</v>
      </c>
      <c r="L6315" s="5"/>
      <c r="M6315">
        <f t="shared" ref="M6315" si="6669">I6307*I6309+J6307*I6310+K6307*I6311</f>
        <v>0</v>
      </c>
    </row>
    <row r="6316" spans="8:15" x14ac:dyDescent="0.35">
      <c r="H6316" s="4"/>
      <c r="L6316" s="5"/>
    </row>
    <row r="6317" spans="8:15" x14ac:dyDescent="0.35">
      <c r="H6317" s="4" t="s">
        <v>99</v>
      </c>
      <c r="I6317">
        <f t="shared" ref="I6317:I6319" si="6670">I6313-K6313</f>
        <v>-6.0300955159643808</v>
      </c>
      <c r="L6317" s="5"/>
    </row>
    <row r="6318" spans="8:15" x14ac:dyDescent="0.35">
      <c r="H6318" s="4" t="s">
        <v>100</v>
      </c>
      <c r="I6318">
        <f t="shared" si="6670"/>
        <v>7.8461575132286265</v>
      </c>
      <c r="L6318" s="5"/>
    </row>
    <row r="6319" spans="8:15" x14ac:dyDescent="0.35">
      <c r="H6319" s="4" t="s">
        <v>101</v>
      </c>
      <c r="I6319">
        <f t="shared" si="6670"/>
        <v>-2.3298516839062571</v>
      </c>
      <c r="L6319" s="5"/>
    </row>
    <row r="6320" spans="8:15" x14ac:dyDescent="0.35">
      <c r="H6320" s="4"/>
      <c r="L6320" s="5"/>
    </row>
    <row r="6321" spans="8:15" x14ac:dyDescent="0.35">
      <c r="H6321" s="4" t="s">
        <v>22</v>
      </c>
      <c r="I6321">
        <f t="shared" ref="I6321:I6323" si="6671">ABS(I6317-I6295)</f>
        <v>0</v>
      </c>
      <c r="L6321" s="5"/>
    </row>
    <row r="6322" spans="8:15" x14ac:dyDescent="0.35">
      <c r="H6322" s="4" t="s">
        <v>24</v>
      </c>
      <c r="I6322">
        <f t="shared" si="6671"/>
        <v>0</v>
      </c>
      <c r="L6322" s="5"/>
    </row>
    <row r="6323" spans="8:15" x14ac:dyDescent="0.35">
      <c r="H6323" s="7" t="s">
        <v>103</v>
      </c>
      <c r="I6323">
        <f t="shared" si="6671"/>
        <v>0</v>
      </c>
      <c r="J6323" s="8" t="s">
        <v>25</v>
      </c>
      <c r="K6323" s="8"/>
      <c r="L6323" s="9">
        <f t="shared" ref="L6323" si="6672">MAX(I6321:I6323)</f>
        <v>0</v>
      </c>
      <c r="M6323" t="str">
        <f t="shared" ref="M6323" si="6673">IF(L6323&gt;$G$6, "Continúa iterando","Listo. Aquí está la solución")</f>
        <v>Listo. Aquí está la solución</v>
      </c>
    </row>
    <row r="6325" spans="8:15" x14ac:dyDescent="0.35">
      <c r="H6325" s="1"/>
      <c r="I6325" s="2" t="s">
        <v>0</v>
      </c>
      <c r="J6325" s="2">
        <f t="shared" ref="J6325" si="6674">J6294+1</f>
        <v>205</v>
      </c>
      <c r="K6325" s="2"/>
      <c r="L6325" s="3"/>
    </row>
    <row r="6326" spans="8:15" x14ac:dyDescent="0.35">
      <c r="H6326" s="4" t="s">
        <v>1</v>
      </c>
      <c r="I6326">
        <f t="shared" ref="I6326:I6328" si="6675">I6317</f>
        <v>-6.0300955159643808</v>
      </c>
      <c r="L6326" s="5"/>
    </row>
    <row r="6327" spans="8:15" x14ac:dyDescent="0.35">
      <c r="H6327" s="4" t="s">
        <v>93</v>
      </c>
      <c r="I6327">
        <f t="shared" si="6675"/>
        <v>7.8461575132286265</v>
      </c>
      <c r="L6327" s="5"/>
    </row>
    <row r="6328" spans="8:15" x14ac:dyDescent="0.35">
      <c r="H6328" s="4" t="s">
        <v>2</v>
      </c>
      <c r="I6328">
        <f t="shared" si="6675"/>
        <v>-2.3298516839062571</v>
      </c>
      <c r="L6328" s="5"/>
    </row>
    <row r="6329" spans="8:15" x14ac:dyDescent="0.35">
      <c r="H6329" s="4"/>
      <c r="L6329" s="5"/>
    </row>
    <row r="6330" spans="8:15" x14ac:dyDescent="0.35">
      <c r="H6330" s="4"/>
      <c r="I6330">
        <f t="shared" ref="I6330" si="6676">1/I6326</f>
        <v>-0.16583485242523097</v>
      </c>
      <c r="J6330">
        <f t="shared" ref="J6330" si="6677">3/I6327-I6328^2</f>
        <v>-5.0458561065254317</v>
      </c>
      <c r="K6330">
        <f t="shared" ref="K6330" si="6678">-2*I6327*I6328</f>
        <v>36.56076658877889</v>
      </c>
      <c r="L6330" s="5"/>
    </row>
    <row r="6331" spans="8:15" x14ac:dyDescent="0.35">
      <c r="H6331" s="4" t="s">
        <v>26</v>
      </c>
      <c r="I6331">
        <f t="shared" ref="I6331" si="6679">(2*I6326/I6328)+4*I6328</f>
        <v>-4.1430295802738764</v>
      </c>
      <c r="J6331">
        <f t="shared" ref="J6331" si="6680">(2*I6327/I6328)</f>
        <v>-6.7353278901201685</v>
      </c>
      <c r="K6331">
        <f t="shared" ref="K6331" si="6681">-(I6327^2+I6326^2)/I6328^2+4*I6326</f>
        <v>-42.160262624325497</v>
      </c>
      <c r="L6331" s="5"/>
    </row>
    <row r="6332" spans="8:15" x14ac:dyDescent="0.35">
      <c r="H6332" s="4"/>
      <c r="I6332">
        <f t="shared" ref="I6332" si="6682">2*I6326*I6327*I6328^3+4*I6328</f>
        <v>1187.4101983644657</v>
      </c>
      <c r="J6332">
        <f t="shared" ref="J6332" si="6683">I6326^2*I6328^3</f>
        <v>-459.86801905066505</v>
      </c>
      <c r="K6332">
        <f t="shared" ref="K6332" si="6684">3*I6326^2*I6327*I6328^2+4*I6326</f>
        <v>4621.9224596655295</v>
      </c>
      <c r="L6332" s="5"/>
    </row>
    <row r="6333" spans="8:15" x14ac:dyDescent="0.35">
      <c r="H6333" s="4"/>
      <c r="L6333" s="5"/>
    </row>
    <row r="6334" spans="8:15" x14ac:dyDescent="0.35">
      <c r="H6334" s="4" t="s">
        <v>6</v>
      </c>
      <c r="I6334">
        <f t="shared" ref="I6334" si="6685">(I6330*J6331*K6332+I6331*J6332*K6330+J6330*K6331*I6332)-(I6332*J6331*K6330+J6332*K6331*I6330+K6332*I6331*J6330)</f>
        <v>526414.62070310838</v>
      </c>
      <c r="J6334" t="str">
        <f t="shared" ref="J6334" si="6686">IF(I6334&lt;&gt;0,"Continuar", "Agregar otros valores")</f>
        <v>Continuar</v>
      </c>
      <c r="L6334" s="5"/>
    </row>
    <row r="6335" spans="8:15" x14ac:dyDescent="0.35">
      <c r="H6335" s="4"/>
      <c r="L6335" s="5"/>
    </row>
    <row r="6336" spans="8:15" x14ac:dyDescent="0.35">
      <c r="H6336" s="4"/>
      <c r="I6336" cm="1">
        <f t="array" ref="I6336:K6338">MINVERSE(I6330:K6332)</f>
        <v>-9.5966786858593264E-2</v>
      </c>
      <c r="J6336">
        <v>1.2363692239668139E-2</v>
      </c>
      <c r="K6336">
        <v>8.7190467637886151E-4</v>
      </c>
      <c r="L6336" s="5"/>
      <c r="M6336">
        <f t="shared" ref="M6336" si="6687">(J6331*K6332-J6332*K6331)/I6334</f>
        <v>-9.596678685859325E-2</v>
      </c>
      <c r="N6336">
        <f t="shared" ref="N6336" si="6688">(J6330*K6332-J6332*K6330)/I6334</f>
        <v>-1.2363692239668137E-2</v>
      </c>
      <c r="O6336">
        <f t="shared" ref="O6336" si="6689">(J6330*K6331-J6331*K6330)/I6334</f>
        <v>8.7190467637886151E-4</v>
      </c>
    </row>
    <row r="6337" spans="8:15" x14ac:dyDescent="0.35">
      <c r="H6337" s="4" t="s">
        <v>9</v>
      </c>
      <c r="I6337">
        <v>-5.87232252334349E-2</v>
      </c>
      <c r="J6337">
        <v>-8.3924536285770956E-2</v>
      </c>
      <c r="K6337">
        <v>-3.0102503265137386E-4</v>
      </c>
      <c r="L6337" s="5"/>
      <c r="M6337">
        <f t="shared" ref="M6337" si="6690">(I6331*K6332-K6331*I6332)/I6334</f>
        <v>5.8723225233434879E-2</v>
      </c>
      <c r="N6337">
        <f t="shared" ref="N6337" si="6691">(I6330*K6332-I6332*K6330)/I6334</f>
        <v>-8.3924536285770943E-2</v>
      </c>
      <c r="O6337">
        <f t="shared" ref="O6337" si="6692">(I6330*K6331-I6331*K6330)/I6334</f>
        <v>3.010250326513738E-4</v>
      </c>
    </row>
    <row r="6338" spans="8:15" x14ac:dyDescent="0.35">
      <c r="H6338" s="4"/>
      <c r="I6338">
        <v>1.8811870800205702E-2</v>
      </c>
      <c r="J6338">
        <v>-1.1526585521765763E-2</v>
      </c>
      <c r="K6338">
        <v>-3.7590481385218048E-5</v>
      </c>
      <c r="L6338" s="5"/>
      <c r="M6338">
        <f t="shared" ref="M6338" si="6693">(I6331*J6332-I6332*J6331)/I6334</f>
        <v>1.8811870800205698E-2</v>
      </c>
      <c r="N6338">
        <f t="shared" ref="N6338" si="6694">(I6330*J6332-I6332*J6330)/I6334</f>
        <v>1.1526585521765761E-2</v>
      </c>
      <c r="O6338">
        <f t="shared" ref="O6338" si="6695">(I6330*J6331-I6331*J6330)/I6334</f>
        <v>-3.7590481385218048E-5</v>
      </c>
    </row>
    <row r="6339" spans="8:15" x14ac:dyDescent="0.35">
      <c r="H6339" s="4"/>
      <c r="L6339" s="5"/>
    </row>
    <row r="6340" spans="8:15" x14ac:dyDescent="0.35">
      <c r="H6340" s="4" t="s">
        <v>648</v>
      </c>
      <c r="I6340">
        <f t="shared" ref="I6340" si="6696">LN(ABS(2*I6326*I6327^3))-I6327*(I6328^2)+33.9206</f>
        <v>0</v>
      </c>
      <c r="L6340" s="5"/>
    </row>
    <row r="6341" spans="8:15" x14ac:dyDescent="0.35">
      <c r="H6341" s="4" t="s">
        <v>649</v>
      </c>
      <c r="I6341">
        <f t="shared" ref="I6341" si="6697">(I6326^2+I6327^2)/I6328+4*I6326*I6328-85/6</f>
        <v>0</v>
      </c>
      <c r="L6341" s="5"/>
    </row>
    <row r="6342" spans="8:15" x14ac:dyDescent="0.35">
      <c r="H6342" s="4" t="s">
        <v>650</v>
      </c>
      <c r="I6342">
        <f t="shared" ref="I6342" si="6698">I6326^2*I6327*I6328^3+4*I6326*I6328+3552</f>
        <v>0</v>
      </c>
      <c r="L6342" s="5"/>
    </row>
    <row r="6343" spans="8:15" x14ac:dyDescent="0.35">
      <c r="H6343" s="4"/>
      <c r="L6343" s="5"/>
    </row>
    <row r="6344" spans="8:15" x14ac:dyDescent="0.35">
      <c r="H6344" s="4"/>
      <c r="I6344">
        <f t="shared" ref="I6344:I6346" si="6699">I6326</f>
        <v>-6.0300955159643808</v>
      </c>
      <c r="J6344" t="s">
        <v>16</v>
      </c>
      <c r="K6344" cm="1">
        <f t="array" ref="K6344:K6346">MMULT(I6336:K6338,I6340:I6342)</f>
        <v>0</v>
      </c>
      <c r="L6344" s="5"/>
      <c r="M6344">
        <f t="shared" ref="M6344" si="6700">I6336*I6340+J6336*I6341+K6336*I6342</f>
        <v>0</v>
      </c>
    </row>
    <row r="6345" spans="8:15" x14ac:dyDescent="0.35">
      <c r="H6345" s="4"/>
      <c r="I6345">
        <f t="shared" si="6699"/>
        <v>7.8461575132286265</v>
      </c>
      <c r="J6345" t="s">
        <v>16</v>
      </c>
      <c r="K6345">
        <v>0</v>
      </c>
      <c r="L6345" s="5"/>
      <c r="M6345">
        <f t="shared" ref="M6345" si="6701">I6337*I6340+J6337*I6341+K6337* I6342</f>
        <v>0</v>
      </c>
    </row>
    <row r="6346" spans="8:15" x14ac:dyDescent="0.35">
      <c r="H6346" s="4"/>
      <c r="I6346">
        <f t="shared" si="6699"/>
        <v>-2.3298516839062571</v>
      </c>
      <c r="J6346" t="s">
        <v>16</v>
      </c>
      <c r="K6346">
        <v>0</v>
      </c>
      <c r="L6346" s="5"/>
      <c r="M6346">
        <f t="shared" ref="M6346" si="6702">I6338*I6340+J6338*I6341+K6338*I6342</f>
        <v>0</v>
      </c>
    </row>
    <row r="6347" spans="8:15" x14ac:dyDescent="0.35">
      <c r="H6347" s="4"/>
      <c r="L6347" s="5"/>
    </row>
    <row r="6348" spans="8:15" x14ac:dyDescent="0.35">
      <c r="H6348" s="4" t="s">
        <v>99</v>
      </c>
      <c r="I6348">
        <f t="shared" ref="I6348:I6350" si="6703">I6344-K6344</f>
        <v>-6.0300955159643808</v>
      </c>
      <c r="L6348" s="5"/>
    </row>
    <row r="6349" spans="8:15" x14ac:dyDescent="0.35">
      <c r="H6349" s="4" t="s">
        <v>100</v>
      </c>
      <c r="I6349">
        <f t="shared" si="6703"/>
        <v>7.8461575132286265</v>
      </c>
      <c r="L6349" s="5"/>
    </row>
    <row r="6350" spans="8:15" x14ac:dyDescent="0.35">
      <c r="H6350" s="4" t="s">
        <v>101</v>
      </c>
      <c r="I6350">
        <f t="shared" si="6703"/>
        <v>-2.3298516839062571</v>
      </c>
      <c r="L6350" s="5"/>
    </row>
    <row r="6351" spans="8:15" x14ac:dyDescent="0.35">
      <c r="H6351" s="4"/>
      <c r="L6351" s="5"/>
    </row>
    <row r="6352" spans="8:15" x14ac:dyDescent="0.35">
      <c r="H6352" s="4" t="s">
        <v>22</v>
      </c>
      <c r="I6352">
        <f t="shared" ref="I6352:I6354" si="6704">ABS(I6348-I6326)</f>
        <v>0</v>
      </c>
      <c r="L6352" s="5"/>
    </row>
    <row r="6353" spans="8:15" x14ac:dyDescent="0.35">
      <c r="H6353" s="4" t="s">
        <v>24</v>
      </c>
      <c r="I6353">
        <f t="shared" si="6704"/>
        <v>0</v>
      </c>
      <c r="L6353" s="5"/>
    </row>
    <row r="6354" spans="8:15" x14ac:dyDescent="0.35">
      <c r="H6354" s="7" t="s">
        <v>103</v>
      </c>
      <c r="I6354">
        <f t="shared" si="6704"/>
        <v>0</v>
      </c>
      <c r="J6354" s="8" t="s">
        <v>25</v>
      </c>
      <c r="K6354" s="8"/>
      <c r="L6354" s="9">
        <f t="shared" ref="L6354" si="6705">MAX(I6352:I6354)</f>
        <v>0</v>
      </c>
      <c r="M6354" t="str">
        <f t="shared" ref="M6354" si="6706">IF(L6354&gt;$G$6, "Continúa iterando","Listo. Aquí está la solución")</f>
        <v>Listo. Aquí está la solución</v>
      </c>
    </row>
    <row r="6356" spans="8:15" x14ac:dyDescent="0.35">
      <c r="H6356" s="1"/>
      <c r="I6356" s="2" t="s">
        <v>0</v>
      </c>
      <c r="J6356" s="2">
        <f t="shared" ref="J6356" si="6707">J6325+1</f>
        <v>206</v>
      </c>
      <c r="K6356" s="2"/>
      <c r="L6356" s="3"/>
    </row>
    <row r="6357" spans="8:15" x14ac:dyDescent="0.35">
      <c r="H6357" s="4" t="s">
        <v>1</v>
      </c>
      <c r="I6357">
        <f t="shared" ref="I6357:I6359" si="6708">I6348</f>
        <v>-6.0300955159643808</v>
      </c>
      <c r="L6357" s="5"/>
    </row>
    <row r="6358" spans="8:15" x14ac:dyDescent="0.35">
      <c r="H6358" s="4" t="s">
        <v>93</v>
      </c>
      <c r="I6358">
        <f t="shared" si="6708"/>
        <v>7.8461575132286265</v>
      </c>
      <c r="L6358" s="5"/>
    </row>
    <row r="6359" spans="8:15" x14ac:dyDescent="0.35">
      <c r="H6359" s="4" t="s">
        <v>2</v>
      </c>
      <c r="I6359">
        <f t="shared" si="6708"/>
        <v>-2.3298516839062571</v>
      </c>
      <c r="L6359" s="5"/>
    </row>
    <row r="6360" spans="8:15" x14ac:dyDescent="0.35">
      <c r="H6360" s="4"/>
      <c r="L6360" s="5"/>
    </row>
    <row r="6361" spans="8:15" x14ac:dyDescent="0.35">
      <c r="H6361" s="4"/>
      <c r="I6361">
        <f t="shared" ref="I6361" si="6709">1/I6357</f>
        <v>-0.16583485242523097</v>
      </c>
      <c r="J6361">
        <f t="shared" ref="J6361" si="6710">3/I6358-I6359^2</f>
        <v>-5.0458561065254317</v>
      </c>
      <c r="K6361">
        <f t="shared" ref="K6361" si="6711">-2*I6358*I6359</f>
        <v>36.56076658877889</v>
      </c>
      <c r="L6361" s="5"/>
    </row>
    <row r="6362" spans="8:15" x14ac:dyDescent="0.35">
      <c r="H6362" s="4" t="s">
        <v>26</v>
      </c>
      <c r="I6362">
        <f t="shared" ref="I6362" si="6712">(2*I6357/I6359)+4*I6359</f>
        <v>-4.1430295802738764</v>
      </c>
      <c r="J6362">
        <f t="shared" ref="J6362" si="6713">(2*I6358/I6359)</f>
        <v>-6.7353278901201685</v>
      </c>
      <c r="K6362">
        <f t="shared" ref="K6362" si="6714">-(I6358^2+I6357^2)/I6359^2+4*I6357</f>
        <v>-42.160262624325497</v>
      </c>
      <c r="L6362" s="5"/>
    </row>
    <row r="6363" spans="8:15" x14ac:dyDescent="0.35">
      <c r="H6363" s="4"/>
      <c r="I6363">
        <f t="shared" ref="I6363" si="6715">2*I6357*I6358*I6359^3+4*I6359</f>
        <v>1187.4101983644657</v>
      </c>
      <c r="J6363">
        <f t="shared" ref="J6363" si="6716">I6357^2*I6359^3</f>
        <v>-459.86801905066505</v>
      </c>
      <c r="K6363">
        <f t="shared" ref="K6363" si="6717">3*I6357^2*I6358*I6359^2+4*I6357</f>
        <v>4621.9224596655295</v>
      </c>
      <c r="L6363" s="5"/>
    </row>
    <row r="6364" spans="8:15" x14ac:dyDescent="0.35">
      <c r="H6364" s="4"/>
      <c r="L6364" s="5"/>
    </row>
    <row r="6365" spans="8:15" x14ac:dyDescent="0.35">
      <c r="H6365" s="4" t="s">
        <v>6</v>
      </c>
      <c r="I6365">
        <f t="shared" ref="I6365" si="6718">(I6361*J6362*K6363+I6362*J6363*K6361+J6361*K6362*I6363)-(I6363*J6362*K6361+J6363*K6362*I6361+K6363*I6362*J6361)</f>
        <v>526414.62070310838</v>
      </c>
      <c r="J6365" t="str">
        <f t="shared" ref="J6365" si="6719">IF(I6365&lt;&gt;0,"Continuar", "Agregar otros valores")</f>
        <v>Continuar</v>
      </c>
      <c r="L6365" s="5"/>
    </row>
    <row r="6366" spans="8:15" x14ac:dyDescent="0.35">
      <c r="H6366" s="4"/>
      <c r="L6366" s="5"/>
    </row>
    <row r="6367" spans="8:15" x14ac:dyDescent="0.35">
      <c r="H6367" s="4"/>
      <c r="I6367" cm="1">
        <f t="array" ref="I6367:K6369">MINVERSE(I6361:K6363)</f>
        <v>-9.5966786858593264E-2</v>
      </c>
      <c r="J6367">
        <v>1.2363692239668139E-2</v>
      </c>
      <c r="K6367">
        <v>8.7190467637886151E-4</v>
      </c>
      <c r="L6367" s="5"/>
      <c r="M6367">
        <f t="shared" ref="M6367" si="6720">(J6362*K6363-J6363*K6362)/I6365</f>
        <v>-9.596678685859325E-2</v>
      </c>
      <c r="N6367">
        <f t="shared" ref="N6367" si="6721">(J6361*K6363-J6363*K6361)/I6365</f>
        <v>-1.2363692239668137E-2</v>
      </c>
      <c r="O6367">
        <f t="shared" ref="O6367" si="6722">(J6361*K6362-J6362*K6361)/I6365</f>
        <v>8.7190467637886151E-4</v>
      </c>
    </row>
    <row r="6368" spans="8:15" x14ac:dyDescent="0.35">
      <c r="H6368" s="4" t="s">
        <v>9</v>
      </c>
      <c r="I6368">
        <v>-5.87232252334349E-2</v>
      </c>
      <c r="J6368">
        <v>-8.3924536285770956E-2</v>
      </c>
      <c r="K6368">
        <v>-3.0102503265137386E-4</v>
      </c>
      <c r="L6368" s="5"/>
      <c r="M6368">
        <f t="shared" ref="M6368" si="6723">(I6362*K6363-K6362*I6363)/I6365</f>
        <v>5.8723225233434879E-2</v>
      </c>
      <c r="N6368">
        <f t="shared" ref="N6368" si="6724">(I6361*K6363-I6363*K6361)/I6365</f>
        <v>-8.3924536285770943E-2</v>
      </c>
      <c r="O6368">
        <f t="shared" ref="O6368" si="6725">(I6361*K6362-I6362*K6361)/I6365</f>
        <v>3.010250326513738E-4</v>
      </c>
    </row>
    <row r="6369" spans="8:15" x14ac:dyDescent="0.35">
      <c r="H6369" s="4"/>
      <c r="I6369">
        <v>1.8811870800205702E-2</v>
      </c>
      <c r="J6369">
        <v>-1.1526585521765763E-2</v>
      </c>
      <c r="K6369">
        <v>-3.7590481385218048E-5</v>
      </c>
      <c r="L6369" s="5"/>
      <c r="M6369">
        <f t="shared" ref="M6369" si="6726">(I6362*J6363-I6363*J6362)/I6365</f>
        <v>1.8811870800205698E-2</v>
      </c>
      <c r="N6369">
        <f t="shared" ref="N6369" si="6727">(I6361*J6363-I6363*J6361)/I6365</f>
        <v>1.1526585521765761E-2</v>
      </c>
      <c r="O6369">
        <f t="shared" ref="O6369" si="6728">(I6361*J6362-I6362*J6361)/I6365</f>
        <v>-3.7590481385218048E-5</v>
      </c>
    </row>
    <row r="6370" spans="8:15" x14ac:dyDescent="0.35">
      <c r="H6370" s="4"/>
      <c r="L6370" s="5"/>
    </row>
    <row r="6371" spans="8:15" x14ac:dyDescent="0.35">
      <c r="H6371" s="4" t="s">
        <v>651</v>
      </c>
      <c r="I6371">
        <f t="shared" ref="I6371" si="6729">LN(ABS(2*I6357*I6358^3))-I6358*(I6359^2)+33.9206</f>
        <v>0</v>
      </c>
      <c r="L6371" s="5"/>
    </row>
    <row r="6372" spans="8:15" x14ac:dyDescent="0.35">
      <c r="H6372" s="4" t="s">
        <v>652</v>
      </c>
      <c r="I6372">
        <f t="shared" ref="I6372" si="6730">(I6357^2+I6358^2)/I6359+4*I6357*I6359-85/6</f>
        <v>0</v>
      </c>
      <c r="L6372" s="5"/>
    </row>
    <row r="6373" spans="8:15" x14ac:dyDescent="0.35">
      <c r="H6373" s="4" t="s">
        <v>653</v>
      </c>
      <c r="I6373">
        <f t="shared" ref="I6373" si="6731">I6357^2*I6358*I6359^3+4*I6357*I6359+3552</f>
        <v>0</v>
      </c>
      <c r="L6373" s="5"/>
    </row>
    <row r="6374" spans="8:15" x14ac:dyDescent="0.35">
      <c r="H6374" s="4"/>
      <c r="L6374" s="5"/>
    </row>
    <row r="6375" spans="8:15" x14ac:dyDescent="0.35">
      <c r="H6375" s="4"/>
      <c r="I6375">
        <f t="shared" ref="I6375:I6377" si="6732">I6357</f>
        <v>-6.0300955159643808</v>
      </c>
      <c r="J6375" t="s">
        <v>16</v>
      </c>
      <c r="K6375" cm="1">
        <f t="array" ref="K6375:K6377">MMULT(I6367:K6369,I6371:I6373)</f>
        <v>0</v>
      </c>
      <c r="L6375" s="5"/>
      <c r="M6375">
        <f t="shared" ref="M6375" si="6733">I6367*I6371+J6367*I6372+K6367*I6373</f>
        <v>0</v>
      </c>
    </row>
    <row r="6376" spans="8:15" x14ac:dyDescent="0.35">
      <c r="H6376" s="4"/>
      <c r="I6376">
        <f t="shared" si="6732"/>
        <v>7.8461575132286265</v>
      </c>
      <c r="J6376" t="s">
        <v>16</v>
      </c>
      <c r="K6376">
        <v>0</v>
      </c>
      <c r="L6376" s="5"/>
      <c r="M6376">
        <f t="shared" ref="M6376" si="6734">I6368*I6371+J6368*I6372+K6368* I6373</f>
        <v>0</v>
      </c>
    </row>
    <row r="6377" spans="8:15" x14ac:dyDescent="0.35">
      <c r="H6377" s="4"/>
      <c r="I6377">
        <f t="shared" si="6732"/>
        <v>-2.3298516839062571</v>
      </c>
      <c r="J6377" t="s">
        <v>16</v>
      </c>
      <c r="K6377">
        <v>0</v>
      </c>
      <c r="L6377" s="5"/>
      <c r="M6377">
        <f t="shared" ref="M6377" si="6735">I6369*I6371+J6369*I6372+K6369*I6373</f>
        <v>0</v>
      </c>
    </row>
    <row r="6378" spans="8:15" x14ac:dyDescent="0.35">
      <c r="H6378" s="4"/>
      <c r="L6378" s="5"/>
    </row>
    <row r="6379" spans="8:15" x14ac:dyDescent="0.35">
      <c r="H6379" s="4" t="s">
        <v>99</v>
      </c>
      <c r="I6379">
        <f t="shared" ref="I6379:I6381" si="6736">I6375-K6375</f>
        <v>-6.0300955159643808</v>
      </c>
      <c r="L6379" s="5"/>
    </row>
    <row r="6380" spans="8:15" x14ac:dyDescent="0.35">
      <c r="H6380" s="4" t="s">
        <v>100</v>
      </c>
      <c r="I6380">
        <f t="shared" si="6736"/>
        <v>7.8461575132286265</v>
      </c>
      <c r="L6380" s="5"/>
    </row>
    <row r="6381" spans="8:15" x14ac:dyDescent="0.35">
      <c r="H6381" s="4" t="s">
        <v>101</v>
      </c>
      <c r="I6381">
        <f t="shared" si="6736"/>
        <v>-2.3298516839062571</v>
      </c>
      <c r="L6381" s="5"/>
    </row>
    <row r="6382" spans="8:15" x14ac:dyDescent="0.35">
      <c r="H6382" s="4"/>
      <c r="L6382" s="5"/>
    </row>
    <row r="6383" spans="8:15" x14ac:dyDescent="0.35">
      <c r="H6383" s="4" t="s">
        <v>22</v>
      </c>
      <c r="I6383">
        <f t="shared" ref="I6383:I6385" si="6737">ABS(I6379-I6357)</f>
        <v>0</v>
      </c>
      <c r="L6383" s="5"/>
    </row>
    <row r="6384" spans="8:15" x14ac:dyDescent="0.35">
      <c r="H6384" s="4" t="s">
        <v>24</v>
      </c>
      <c r="I6384">
        <f t="shared" si="6737"/>
        <v>0</v>
      </c>
      <c r="L6384" s="5"/>
    </row>
    <row r="6385" spans="8:15" x14ac:dyDescent="0.35">
      <c r="H6385" s="7" t="s">
        <v>103</v>
      </c>
      <c r="I6385">
        <f t="shared" si="6737"/>
        <v>0</v>
      </c>
      <c r="J6385" s="8" t="s">
        <v>25</v>
      </c>
      <c r="K6385" s="8"/>
      <c r="L6385" s="9">
        <f t="shared" ref="L6385" si="6738">MAX(I6383:I6385)</f>
        <v>0</v>
      </c>
      <c r="M6385" t="str">
        <f t="shared" ref="M6385" si="6739">IF(L6385&gt;$G$6, "Continúa iterando","Listo. Aquí está la solución")</f>
        <v>Listo. Aquí está la solución</v>
      </c>
    </row>
    <row r="6387" spans="8:15" x14ac:dyDescent="0.35">
      <c r="H6387" s="1"/>
      <c r="I6387" s="2" t="s">
        <v>0</v>
      </c>
      <c r="J6387" s="2">
        <f t="shared" ref="J6387" si="6740">J6356+1</f>
        <v>207</v>
      </c>
      <c r="K6387" s="2"/>
      <c r="L6387" s="3"/>
    </row>
    <row r="6388" spans="8:15" x14ac:dyDescent="0.35">
      <c r="H6388" s="4" t="s">
        <v>1</v>
      </c>
      <c r="I6388">
        <f t="shared" ref="I6388:I6390" si="6741">I6379</f>
        <v>-6.0300955159643808</v>
      </c>
      <c r="L6388" s="5"/>
    </row>
    <row r="6389" spans="8:15" x14ac:dyDescent="0.35">
      <c r="H6389" s="4" t="s">
        <v>93</v>
      </c>
      <c r="I6389">
        <f t="shared" si="6741"/>
        <v>7.8461575132286265</v>
      </c>
      <c r="L6389" s="5"/>
    </row>
    <row r="6390" spans="8:15" x14ac:dyDescent="0.35">
      <c r="H6390" s="4" t="s">
        <v>2</v>
      </c>
      <c r="I6390">
        <f t="shared" si="6741"/>
        <v>-2.3298516839062571</v>
      </c>
      <c r="L6390" s="5"/>
    </row>
    <row r="6391" spans="8:15" x14ac:dyDescent="0.35">
      <c r="H6391" s="4"/>
      <c r="L6391" s="5"/>
    </row>
    <row r="6392" spans="8:15" x14ac:dyDescent="0.35">
      <c r="H6392" s="4"/>
      <c r="I6392">
        <f t="shared" ref="I6392" si="6742">1/I6388</f>
        <v>-0.16583485242523097</v>
      </c>
      <c r="J6392">
        <f t="shared" ref="J6392" si="6743">3/I6389-I6390^2</f>
        <v>-5.0458561065254317</v>
      </c>
      <c r="K6392">
        <f t="shared" ref="K6392" si="6744">-2*I6389*I6390</f>
        <v>36.56076658877889</v>
      </c>
      <c r="L6392" s="5"/>
    </row>
    <row r="6393" spans="8:15" x14ac:dyDescent="0.35">
      <c r="H6393" s="4" t="s">
        <v>26</v>
      </c>
      <c r="I6393">
        <f t="shared" ref="I6393" si="6745">(2*I6388/I6390)+4*I6390</f>
        <v>-4.1430295802738764</v>
      </c>
      <c r="J6393">
        <f t="shared" ref="J6393" si="6746">(2*I6389/I6390)</f>
        <v>-6.7353278901201685</v>
      </c>
      <c r="K6393">
        <f t="shared" ref="K6393" si="6747">-(I6389^2+I6388^2)/I6390^2+4*I6388</f>
        <v>-42.160262624325497</v>
      </c>
      <c r="L6393" s="5"/>
    </row>
    <row r="6394" spans="8:15" x14ac:dyDescent="0.35">
      <c r="H6394" s="4"/>
      <c r="I6394">
        <f t="shared" ref="I6394" si="6748">2*I6388*I6389*I6390^3+4*I6390</f>
        <v>1187.4101983644657</v>
      </c>
      <c r="J6394">
        <f t="shared" ref="J6394" si="6749">I6388^2*I6390^3</f>
        <v>-459.86801905066505</v>
      </c>
      <c r="K6394">
        <f t="shared" ref="K6394" si="6750">3*I6388^2*I6389*I6390^2+4*I6388</f>
        <v>4621.9224596655295</v>
      </c>
      <c r="L6394" s="5"/>
    </row>
    <row r="6395" spans="8:15" x14ac:dyDescent="0.35">
      <c r="H6395" s="4"/>
      <c r="L6395" s="5"/>
    </row>
    <row r="6396" spans="8:15" x14ac:dyDescent="0.35">
      <c r="H6396" s="4" t="s">
        <v>6</v>
      </c>
      <c r="I6396">
        <f t="shared" ref="I6396" si="6751">(I6392*J6393*K6394+I6393*J6394*K6392+J6392*K6393*I6394)-(I6394*J6393*K6392+J6394*K6393*I6392+K6394*I6393*J6392)</f>
        <v>526414.62070310838</v>
      </c>
      <c r="J6396" t="str">
        <f t="shared" ref="J6396" si="6752">IF(I6396&lt;&gt;0,"Continuar", "Agregar otros valores")</f>
        <v>Continuar</v>
      </c>
      <c r="L6396" s="5"/>
    </row>
    <row r="6397" spans="8:15" x14ac:dyDescent="0.35">
      <c r="H6397" s="4"/>
      <c r="L6397" s="5"/>
    </row>
    <row r="6398" spans="8:15" x14ac:dyDescent="0.35">
      <c r="H6398" s="4"/>
      <c r="I6398" cm="1">
        <f t="array" ref="I6398:K6400">MINVERSE(I6392:K6394)</f>
        <v>-9.5966786858593264E-2</v>
      </c>
      <c r="J6398">
        <v>1.2363692239668139E-2</v>
      </c>
      <c r="K6398">
        <v>8.7190467637886151E-4</v>
      </c>
      <c r="L6398" s="5"/>
      <c r="M6398">
        <f t="shared" ref="M6398" si="6753">(J6393*K6394-J6394*K6393)/I6396</f>
        <v>-9.596678685859325E-2</v>
      </c>
      <c r="N6398">
        <f t="shared" ref="N6398" si="6754">(J6392*K6394-J6394*K6392)/I6396</f>
        <v>-1.2363692239668137E-2</v>
      </c>
      <c r="O6398">
        <f t="shared" ref="O6398" si="6755">(J6392*K6393-J6393*K6392)/I6396</f>
        <v>8.7190467637886151E-4</v>
      </c>
    </row>
    <row r="6399" spans="8:15" x14ac:dyDescent="0.35">
      <c r="H6399" s="4" t="s">
        <v>9</v>
      </c>
      <c r="I6399">
        <v>-5.87232252334349E-2</v>
      </c>
      <c r="J6399">
        <v>-8.3924536285770956E-2</v>
      </c>
      <c r="K6399">
        <v>-3.0102503265137386E-4</v>
      </c>
      <c r="L6399" s="5"/>
      <c r="M6399">
        <f t="shared" ref="M6399" si="6756">(I6393*K6394-K6393*I6394)/I6396</f>
        <v>5.8723225233434879E-2</v>
      </c>
      <c r="N6399">
        <f t="shared" ref="N6399" si="6757">(I6392*K6394-I6394*K6392)/I6396</f>
        <v>-8.3924536285770943E-2</v>
      </c>
      <c r="O6399">
        <f t="shared" ref="O6399" si="6758">(I6392*K6393-I6393*K6392)/I6396</f>
        <v>3.010250326513738E-4</v>
      </c>
    </row>
    <row r="6400" spans="8:15" x14ac:dyDescent="0.35">
      <c r="H6400" s="4"/>
      <c r="I6400">
        <v>1.8811870800205702E-2</v>
      </c>
      <c r="J6400">
        <v>-1.1526585521765763E-2</v>
      </c>
      <c r="K6400">
        <v>-3.7590481385218048E-5</v>
      </c>
      <c r="L6400" s="5"/>
      <c r="M6400">
        <f t="shared" ref="M6400" si="6759">(I6393*J6394-I6394*J6393)/I6396</f>
        <v>1.8811870800205698E-2</v>
      </c>
      <c r="N6400">
        <f t="shared" ref="N6400" si="6760">(I6392*J6394-I6394*J6392)/I6396</f>
        <v>1.1526585521765761E-2</v>
      </c>
      <c r="O6400">
        <f t="shared" ref="O6400" si="6761">(I6392*J6393-I6393*J6392)/I6396</f>
        <v>-3.7590481385218048E-5</v>
      </c>
    </row>
    <row r="6401" spans="8:13" x14ac:dyDescent="0.35">
      <c r="H6401" s="4"/>
      <c r="L6401" s="5"/>
    </row>
    <row r="6402" spans="8:13" x14ac:dyDescent="0.35">
      <c r="H6402" s="4" t="s">
        <v>654</v>
      </c>
      <c r="I6402">
        <f t="shared" ref="I6402" si="6762">LN(ABS(2*I6388*I6389^3))-I6389*(I6390^2)+33.9206</f>
        <v>0</v>
      </c>
      <c r="L6402" s="5"/>
    </row>
    <row r="6403" spans="8:13" x14ac:dyDescent="0.35">
      <c r="H6403" s="4" t="s">
        <v>655</v>
      </c>
      <c r="I6403">
        <f t="shared" ref="I6403" si="6763">(I6388^2+I6389^2)/I6390+4*I6388*I6390-85/6</f>
        <v>0</v>
      </c>
      <c r="L6403" s="5"/>
    </row>
    <row r="6404" spans="8:13" x14ac:dyDescent="0.35">
      <c r="H6404" s="4" t="s">
        <v>656</v>
      </c>
      <c r="I6404">
        <f t="shared" ref="I6404" si="6764">I6388^2*I6389*I6390^3+4*I6388*I6390+3552</f>
        <v>0</v>
      </c>
      <c r="L6404" s="5"/>
    </row>
    <row r="6405" spans="8:13" x14ac:dyDescent="0.35">
      <c r="H6405" s="4"/>
      <c r="L6405" s="5"/>
    </row>
    <row r="6406" spans="8:13" x14ac:dyDescent="0.35">
      <c r="H6406" s="4"/>
      <c r="I6406">
        <f t="shared" ref="I6406:I6408" si="6765">I6388</f>
        <v>-6.0300955159643808</v>
      </c>
      <c r="J6406" t="s">
        <v>16</v>
      </c>
      <c r="K6406" cm="1">
        <f t="array" ref="K6406:K6408">MMULT(I6398:K6400,I6402:I6404)</f>
        <v>0</v>
      </c>
      <c r="L6406" s="5"/>
      <c r="M6406">
        <f t="shared" ref="M6406" si="6766">I6398*I6402+J6398*I6403+K6398*I6404</f>
        <v>0</v>
      </c>
    </row>
    <row r="6407" spans="8:13" x14ac:dyDescent="0.35">
      <c r="H6407" s="4"/>
      <c r="I6407">
        <f t="shared" si="6765"/>
        <v>7.8461575132286265</v>
      </c>
      <c r="J6407" t="s">
        <v>16</v>
      </c>
      <c r="K6407">
        <v>0</v>
      </c>
      <c r="L6407" s="5"/>
      <c r="M6407">
        <f t="shared" ref="M6407" si="6767">I6399*I6402+J6399*I6403+K6399* I6404</f>
        <v>0</v>
      </c>
    </row>
    <row r="6408" spans="8:13" x14ac:dyDescent="0.35">
      <c r="H6408" s="4"/>
      <c r="I6408">
        <f t="shared" si="6765"/>
        <v>-2.3298516839062571</v>
      </c>
      <c r="J6408" t="s">
        <v>16</v>
      </c>
      <c r="K6408">
        <v>0</v>
      </c>
      <c r="L6408" s="5"/>
      <c r="M6408">
        <f t="shared" ref="M6408" si="6768">I6400*I6402+J6400*I6403+K6400*I6404</f>
        <v>0</v>
      </c>
    </row>
    <row r="6409" spans="8:13" x14ac:dyDescent="0.35">
      <c r="H6409" s="4"/>
      <c r="L6409" s="5"/>
    </row>
    <row r="6410" spans="8:13" x14ac:dyDescent="0.35">
      <c r="H6410" s="4" t="s">
        <v>99</v>
      </c>
      <c r="I6410">
        <f t="shared" ref="I6410:I6412" si="6769">I6406-K6406</f>
        <v>-6.0300955159643808</v>
      </c>
      <c r="L6410" s="5"/>
    </row>
    <row r="6411" spans="8:13" x14ac:dyDescent="0.35">
      <c r="H6411" s="4" t="s">
        <v>100</v>
      </c>
      <c r="I6411">
        <f t="shared" si="6769"/>
        <v>7.8461575132286265</v>
      </c>
      <c r="L6411" s="5"/>
    </row>
    <row r="6412" spans="8:13" x14ac:dyDescent="0.35">
      <c r="H6412" s="4" t="s">
        <v>101</v>
      </c>
      <c r="I6412">
        <f t="shared" si="6769"/>
        <v>-2.3298516839062571</v>
      </c>
      <c r="L6412" s="5"/>
    </row>
    <row r="6413" spans="8:13" x14ac:dyDescent="0.35">
      <c r="H6413" s="4"/>
      <c r="L6413" s="5"/>
    </row>
    <row r="6414" spans="8:13" x14ac:dyDescent="0.35">
      <c r="H6414" s="4" t="s">
        <v>22</v>
      </c>
      <c r="I6414">
        <f t="shared" ref="I6414:I6416" si="6770">ABS(I6410-I6388)</f>
        <v>0</v>
      </c>
      <c r="L6414" s="5"/>
    </row>
    <row r="6415" spans="8:13" x14ac:dyDescent="0.35">
      <c r="H6415" s="4" t="s">
        <v>24</v>
      </c>
      <c r="I6415">
        <f t="shared" si="6770"/>
        <v>0</v>
      </c>
      <c r="L6415" s="5"/>
    </row>
    <row r="6416" spans="8:13" x14ac:dyDescent="0.35">
      <c r="H6416" s="7" t="s">
        <v>103</v>
      </c>
      <c r="I6416">
        <f t="shared" si="6770"/>
        <v>0</v>
      </c>
      <c r="J6416" s="8" t="s">
        <v>25</v>
      </c>
      <c r="K6416" s="8"/>
      <c r="L6416" s="9">
        <f t="shared" ref="L6416" si="6771">MAX(I6414:I6416)</f>
        <v>0</v>
      </c>
      <c r="M6416" t="str">
        <f t="shared" ref="M6416" si="6772">IF(L6416&gt;$G$6, "Continúa iterando","Listo. Aquí está la solución")</f>
        <v>Listo. Aquí está la solución</v>
      </c>
    </row>
    <row r="6418" spans="8:15" x14ac:dyDescent="0.35">
      <c r="H6418" s="1"/>
      <c r="I6418" s="2" t="s">
        <v>0</v>
      </c>
      <c r="J6418" s="2">
        <f t="shared" ref="J6418" si="6773">J6387+1</f>
        <v>208</v>
      </c>
      <c r="K6418" s="2"/>
      <c r="L6418" s="3"/>
    </row>
    <row r="6419" spans="8:15" x14ac:dyDescent="0.35">
      <c r="H6419" s="4" t="s">
        <v>1</v>
      </c>
      <c r="I6419">
        <f t="shared" ref="I6419:I6421" si="6774">I6410</f>
        <v>-6.0300955159643808</v>
      </c>
      <c r="L6419" s="5"/>
    </row>
    <row r="6420" spans="8:15" x14ac:dyDescent="0.35">
      <c r="H6420" s="4" t="s">
        <v>93</v>
      </c>
      <c r="I6420">
        <f t="shared" si="6774"/>
        <v>7.8461575132286265</v>
      </c>
      <c r="L6420" s="5"/>
    </row>
    <row r="6421" spans="8:15" x14ac:dyDescent="0.35">
      <c r="H6421" s="4" t="s">
        <v>2</v>
      </c>
      <c r="I6421">
        <f t="shared" si="6774"/>
        <v>-2.3298516839062571</v>
      </c>
      <c r="L6421" s="5"/>
    </row>
    <row r="6422" spans="8:15" x14ac:dyDescent="0.35">
      <c r="H6422" s="4"/>
      <c r="L6422" s="5"/>
    </row>
    <row r="6423" spans="8:15" x14ac:dyDescent="0.35">
      <c r="H6423" s="4"/>
      <c r="I6423">
        <f t="shared" ref="I6423" si="6775">1/I6419</f>
        <v>-0.16583485242523097</v>
      </c>
      <c r="J6423">
        <f t="shared" ref="J6423" si="6776">3/I6420-I6421^2</f>
        <v>-5.0458561065254317</v>
      </c>
      <c r="K6423">
        <f t="shared" ref="K6423" si="6777">-2*I6420*I6421</f>
        <v>36.56076658877889</v>
      </c>
      <c r="L6423" s="5"/>
    </row>
    <row r="6424" spans="8:15" x14ac:dyDescent="0.35">
      <c r="H6424" s="4" t="s">
        <v>26</v>
      </c>
      <c r="I6424">
        <f t="shared" ref="I6424" si="6778">(2*I6419/I6421)+4*I6421</f>
        <v>-4.1430295802738764</v>
      </c>
      <c r="J6424">
        <f t="shared" ref="J6424" si="6779">(2*I6420/I6421)</f>
        <v>-6.7353278901201685</v>
      </c>
      <c r="K6424">
        <f t="shared" ref="K6424" si="6780">-(I6420^2+I6419^2)/I6421^2+4*I6419</f>
        <v>-42.160262624325497</v>
      </c>
      <c r="L6424" s="5"/>
    </row>
    <row r="6425" spans="8:15" x14ac:dyDescent="0.35">
      <c r="H6425" s="4"/>
      <c r="I6425">
        <f t="shared" ref="I6425" si="6781">2*I6419*I6420*I6421^3+4*I6421</f>
        <v>1187.4101983644657</v>
      </c>
      <c r="J6425">
        <f t="shared" ref="J6425" si="6782">I6419^2*I6421^3</f>
        <v>-459.86801905066505</v>
      </c>
      <c r="K6425">
        <f t="shared" ref="K6425" si="6783">3*I6419^2*I6420*I6421^2+4*I6419</f>
        <v>4621.9224596655295</v>
      </c>
      <c r="L6425" s="5"/>
    </row>
    <row r="6426" spans="8:15" x14ac:dyDescent="0.35">
      <c r="H6426" s="4"/>
      <c r="L6426" s="5"/>
    </row>
    <row r="6427" spans="8:15" x14ac:dyDescent="0.35">
      <c r="H6427" s="4" t="s">
        <v>6</v>
      </c>
      <c r="I6427">
        <f t="shared" ref="I6427" si="6784">(I6423*J6424*K6425+I6424*J6425*K6423+J6423*K6424*I6425)-(I6425*J6424*K6423+J6425*K6424*I6423+K6425*I6424*J6423)</f>
        <v>526414.62070310838</v>
      </c>
      <c r="J6427" t="str">
        <f t="shared" ref="J6427" si="6785">IF(I6427&lt;&gt;0,"Continuar", "Agregar otros valores")</f>
        <v>Continuar</v>
      </c>
      <c r="L6427" s="5"/>
    </row>
    <row r="6428" spans="8:15" x14ac:dyDescent="0.35">
      <c r="H6428" s="4"/>
      <c r="L6428" s="5"/>
    </row>
    <row r="6429" spans="8:15" x14ac:dyDescent="0.35">
      <c r="H6429" s="4"/>
      <c r="I6429" cm="1">
        <f t="array" ref="I6429:K6431">MINVERSE(I6423:K6425)</f>
        <v>-9.5966786858593264E-2</v>
      </c>
      <c r="J6429">
        <v>1.2363692239668139E-2</v>
      </c>
      <c r="K6429">
        <v>8.7190467637886151E-4</v>
      </c>
      <c r="L6429" s="5"/>
      <c r="M6429">
        <f t="shared" ref="M6429" si="6786">(J6424*K6425-J6425*K6424)/I6427</f>
        <v>-9.596678685859325E-2</v>
      </c>
      <c r="N6429">
        <f t="shared" ref="N6429" si="6787">(J6423*K6425-J6425*K6423)/I6427</f>
        <v>-1.2363692239668137E-2</v>
      </c>
      <c r="O6429">
        <f t="shared" ref="O6429" si="6788">(J6423*K6424-J6424*K6423)/I6427</f>
        <v>8.7190467637886151E-4</v>
      </c>
    </row>
    <row r="6430" spans="8:15" x14ac:dyDescent="0.35">
      <c r="H6430" s="4" t="s">
        <v>9</v>
      </c>
      <c r="I6430">
        <v>-5.87232252334349E-2</v>
      </c>
      <c r="J6430">
        <v>-8.3924536285770956E-2</v>
      </c>
      <c r="K6430">
        <v>-3.0102503265137386E-4</v>
      </c>
      <c r="L6430" s="5"/>
      <c r="M6430">
        <f t="shared" ref="M6430" si="6789">(I6424*K6425-K6424*I6425)/I6427</f>
        <v>5.8723225233434879E-2</v>
      </c>
      <c r="N6430">
        <f t="shared" ref="N6430" si="6790">(I6423*K6425-I6425*K6423)/I6427</f>
        <v>-8.3924536285770943E-2</v>
      </c>
      <c r="O6430">
        <f t="shared" ref="O6430" si="6791">(I6423*K6424-I6424*K6423)/I6427</f>
        <v>3.010250326513738E-4</v>
      </c>
    </row>
    <row r="6431" spans="8:15" x14ac:dyDescent="0.35">
      <c r="H6431" s="4"/>
      <c r="I6431">
        <v>1.8811870800205702E-2</v>
      </c>
      <c r="J6431">
        <v>-1.1526585521765763E-2</v>
      </c>
      <c r="K6431">
        <v>-3.7590481385218048E-5</v>
      </c>
      <c r="L6431" s="5"/>
      <c r="M6431">
        <f t="shared" ref="M6431" si="6792">(I6424*J6425-I6425*J6424)/I6427</f>
        <v>1.8811870800205698E-2</v>
      </c>
      <c r="N6431">
        <f t="shared" ref="N6431" si="6793">(I6423*J6425-I6425*J6423)/I6427</f>
        <v>1.1526585521765761E-2</v>
      </c>
      <c r="O6431">
        <f t="shared" ref="O6431" si="6794">(I6423*J6424-I6424*J6423)/I6427</f>
        <v>-3.7590481385218048E-5</v>
      </c>
    </row>
    <row r="6432" spans="8:15" x14ac:dyDescent="0.35">
      <c r="H6432" s="4"/>
      <c r="L6432" s="5"/>
    </row>
    <row r="6433" spans="8:13" x14ac:dyDescent="0.35">
      <c r="H6433" s="4" t="s">
        <v>657</v>
      </c>
      <c r="I6433">
        <f t="shared" ref="I6433" si="6795">LN(ABS(2*I6419*I6420^3))-I6420*(I6421^2)+33.9206</f>
        <v>0</v>
      </c>
      <c r="L6433" s="5"/>
    </row>
    <row r="6434" spans="8:13" x14ac:dyDescent="0.35">
      <c r="H6434" s="4" t="s">
        <v>658</v>
      </c>
      <c r="I6434">
        <f t="shared" ref="I6434" si="6796">(I6419^2+I6420^2)/I6421+4*I6419*I6421-85/6</f>
        <v>0</v>
      </c>
      <c r="L6434" s="5"/>
    </row>
    <row r="6435" spans="8:13" x14ac:dyDescent="0.35">
      <c r="H6435" s="4" t="s">
        <v>659</v>
      </c>
      <c r="I6435">
        <f t="shared" ref="I6435" si="6797">I6419^2*I6420*I6421^3+4*I6419*I6421+3552</f>
        <v>0</v>
      </c>
      <c r="L6435" s="5"/>
    </row>
    <row r="6436" spans="8:13" x14ac:dyDescent="0.35">
      <c r="H6436" s="4"/>
      <c r="L6436" s="5"/>
    </row>
    <row r="6437" spans="8:13" x14ac:dyDescent="0.35">
      <c r="H6437" s="4"/>
      <c r="I6437">
        <f t="shared" ref="I6437:I6439" si="6798">I6419</f>
        <v>-6.0300955159643808</v>
      </c>
      <c r="J6437" t="s">
        <v>16</v>
      </c>
      <c r="K6437" cm="1">
        <f t="array" ref="K6437:K6439">MMULT(I6429:K6431,I6433:I6435)</f>
        <v>0</v>
      </c>
      <c r="L6437" s="5"/>
      <c r="M6437">
        <f t="shared" ref="M6437" si="6799">I6429*I6433+J6429*I6434+K6429*I6435</f>
        <v>0</v>
      </c>
    </row>
    <row r="6438" spans="8:13" x14ac:dyDescent="0.35">
      <c r="H6438" s="4"/>
      <c r="I6438">
        <f t="shared" si="6798"/>
        <v>7.8461575132286265</v>
      </c>
      <c r="J6438" t="s">
        <v>16</v>
      </c>
      <c r="K6438">
        <v>0</v>
      </c>
      <c r="L6438" s="5"/>
      <c r="M6438">
        <f t="shared" ref="M6438" si="6800">I6430*I6433+J6430*I6434+K6430* I6435</f>
        <v>0</v>
      </c>
    </row>
    <row r="6439" spans="8:13" x14ac:dyDescent="0.35">
      <c r="H6439" s="4"/>
      <c r="I6439">
        <f t="shared" si="6798"/>
        <v>-2.3298516839062571</v>
      </c>
      <c r="J6439" t="s">
        <v>16</v>
      </c>
      <c r="K6439">
        <v>0</v>
      </c>
      <c r="L6439" s="5"/>
      <c r="M6439">
        <f t="shared" ref="M6439" si="6801">I6431*I6433+J6431*I6434+K6431*I6435</f>
        <v>0</v>
      </c>
    </row>
    <row r="6440" spans="8:13" x14ac:dyDescent="0.35">
      <c r="H6440" s="4"/>
      <c r="L6440" s="5"/>
    </row>
    <row r="6441" spans="8:13" x14ac:dyDescent="0.35">
      <c r="H6441" s="4" t="s">
        <v>99</v>
      </c>
      <c r="I6441">
        <f t="shared" ref="I6441:I6443" si="6802">I6437-K6437</f>
        <v>-6.0300955159643808</v>
      </c>
      <c r="L6441" s="5"/>
    </row>
    <row r="6442" spans="8:13" x14ac:dyDescent="0.35">
      <c r="H6442" s="4" t="s">
        <v>100</v>
      </c>
      <c r="I6442">
        <f t="shared" si="6802"/>
        <v>7.8461575132286265</v>
      </c>
      <c r="L6442" s="5"/>
    </row>
    <row r="6443" spans="8:13" x14ac:dyDescent="0.35">
      <c r="H6443" s="4" t="s">
        <v>101</v>
      </c>
      <c r="I6443">
        <f t="shared" si="6802"/>
        <v>-2.3298516839062571</v>
      </c>
      <c r="L6443" s="5"/>
    </row>
    <row r="6444" spans="8:13" x14ac:dyDescent="0.35">
      <c r="H6444" s="4"/>
      <c r="L6444" s="5"/>
    </row>
    <row r="6445" spans="8:13" x14ac:dyDescent="0.35">
      <c r="H6445" s="4" t="s">
        <v>22</v>
      </c>
      <c r="I6445">
        <f t="shared" ref="I6445:I6447" si="6803">ABS(I6441-I6419)</f>
        <v>0</v>
      </c>
      <c r="L6445" s="5"/>
    </row>
    <row r="6446" spans="8:13" x14ac:dyDescent="0.35">
      <c r="H6446" s="4" t="s">
        <v>24</v>
      </c>
      <c r="I6446">
        <f t="shared" si="6803"/>
        <v>0</v>
      </c>
      <c r="L6446" s="5"/>
    </row>
    <row r="6447" spans="8:13" x14ac:dyDescent="0.35">
      <c r="H6447" s="7" t="s">
        <v>103</v>
      </c>
      <c r="I6447">
        <f t="shared" si="6803"/>
        <v>0</v>
      </c>
      <c r="J6447" s="8" t="s">
        <v>25</v>
      </c>
      <c r="K6447" s="8"/>
      <c r="L6447" s="9">
        <f t="shared" ref="L6447" si="6804">MAX(I6445:I6447)</f>
        <v>0</v>
      </c>
      <c r="M6447" t="str">
        <f t="shared" ref="M6447" si="6805">IF(L6447&gt;$G$6, "Continúa iterando","Listo. Aquí está la solución")</f>
        <v>Listo. Aquí está la solución</v>
      </c>
    </row>
    <row r="6449" spans="8:15" x14ac:dyDescent="0.35">
      <c r="H6449" s="1"/>
      <c r="I6449" s="2" t="s">
        <v>0</v>
      </c>
      <c r="J6449" s="2">
        <f t="shared" ref="J6449" si="6806">J6418+1</f>
        <v>209</v>
      </c>
      <c r="K6449" s="2"/>
      <c r="L6449" s="3"/>
    </row>
    <row r="6450" spans="8:15" x14ac:dyDescent="0.35">
      <c r="H6450" s="4" t="s">
        <v>1</v>
      </c>
      <c r="I6450">
        <f t="shared" ref="I6450:I6452" si="6807">I6441</f>
        <v>-6.0300955159643808</v>
      </c>
      <c r="L6450" s="5"/>
    </row>
    <row r="6451" spans="8:15" x14ac:dyDescent="0.35">
      <c r="H6451" s="4" t="s">
        <v>93</v>
      </c>
      <c r="I6451">
        <f t="shared" si="6807"/>
        <v>7.8461575132286265</v>
      </c>
      <c r="L6451" s="5"/>
    </row>
    <row r="6452" spans="8:15" x14ac:dyDescent="0.35">
      <c r="H6452" s="4" t="s">
        <v>2</v>
      </c>
      <c r="I6452">
        <f t="shared" si="6807"/>
        <v>-2.3298516839062571</v>
      </c>
      <c r="L6452" s="5"/>
    </row>
    <row r="6453" spans="8:15" x14ac:dyDescent="0.35">
      <c r="H6453" s="4"/>
      <c r="L6453" s="5"/>
    </row>
    <row r="6454" spans="8:15" x14ac:dyDescent="0.35">
      <c r="H6454" s="4"/>
      <c r="I6454">
        <f t="shared" ref="I6454" si="6808">1/I6450</f>
        <v>-0.16583485242523097</v>
      </c>
      <c r="J6454">
        <f t="shared" ref="J6454" si="6809">3/I6451-I6452^2</f>
        <v>-5.0458561065254317</v>
      </c>
      <c r="K6454">
        <f t="shared" ref="K6454" si="6810">-2*I6451*I6452</f>
        <v>36.56076658877889</v>
      </c>
      <c r="L6454" s="5"/>
    </row>
    <row r="6455" spans="8:15" x14ac:dyDescent="0.35">
      <c r="H6455" s="4" t="s">
        <v>26</v>
      </c>
      <c r="I6455">
        <f t="shared" ref="I6455" si="6811">(2*I6450/I6452)+4*I6452</f>
        <v>-4.1430295802738764</v>
      </c>
      <c r="J6455">
        <f t="shared" ref="J6455" si="6812">(2*I6451/I6452)</f>
        <v>-6.7353278901201685</v>
      </c>
      <c r="K6455">
        <f t="shared" ref="K6455" si="6813">-(I6451^2+I6450^2)/I6452^2+4*I6450</f>
        <v>-42.160262624325497</v>
      </c>
      <c r="L6455" s="5"/>
    </row>
    <row r="6456" spans="8:15" x14ac:dyDescent="0.35">
      <c r="H6456" s="4"/>
      <c r="I6456">
        <f t="shared" ref="I6456" si="6814">2*I6450*I6451*I6452^3+4*I6452</f>
        <v>1187.4101983644657</v>
      </c>
      <c r="J6456">
        <f t="shared" ref="J6456" si="6815">I6450^2*I6452^3</f>
        <v>-459.86801905066505</v>
      </c>
      <c r="K6456">
        <f t="shared" ref="K6456" si="6816">3*I6450^2*I6451*I6452^2+4*I6450</f>
        <v>4621.9224596655295</v>
      </c>
      <c r="L6456" s="5"/>
    </row>
    <row r="6457" spans="8:15" x14ac:dyDescent="0.35">
      <c r="H6457" s="4"/>
      <c r="L6457" s="5"/>
    </row>
    <row r="6458" spans="8:15" x14ac:dyDescent="0.35">
      <c r="H6458" s="4" t="s">
        <v>6</v>
      </c>
      <c r="I6458">
        <f t="shared" ref="I6458" si="6817">(I6454*J6455*K6456+I6455*J6456*K6454+J6454*K6455*I6456)-(I6456*J6455*K6454+J6456*K6455*I6454+K6456*I6455*J6454)</f>
        <v>526414.62070310838</v>
      </c>
      <c r="J6458" t="str">
        <f t="shared" ref="J6458" si="6818">IF(I6458&lt;&gt;0,"Continuar", "Agregar otros valores")</f>
        <v>Continuar</v>
      </c>
      <c r="L6458" s="5"/>
    </row>
    <row r="6459" spans="8:15" x14ac:dyDescent="0.35">
      <c r="H6459" s="4"/>
      <c r="L6459" s="5"/>
    </row>
    <row r="6460" spans="8:15" x14ac:dyDescent="0.35">
      <c r="H6460" s="4"/>
      <c r="I6460" cm="1">
        <f t="array" ref="I6460:K6462">MINVERSE(I6454:K6456)</f>
        <v>-9.5966786858593264E-2</v>
      </c>
      <c r="J6460">
        <v>1.2363692239668139E-2</v>
      </c>
      <c r="K6460">
        <v>8.7190467637886151E-4</v>
      </c>
      <c r="L6460" s="5"/>
      <c r="M6460">
        <f t="shared" ref="M6460" si="6819">(J6455*K6456-J6456*K6455)/I6458</f>
        <v>-9.596678685859325E-2</v>
      </c>
      <c r="N6460">
        <f t="shared" ref="N6460" si="6820">(J6454*K6456-J6456*K6454)/I6458</f>
        <v>-1.2363692239668137E-2</v>
      </c>
      <c r="O6460">
        <f t="shared" ref="O6460" si="6821">(J6454*K6455-J6455*K6454)/I6458</f>
        <v>8.7190467637886151E-4</v>
      </c>
    </row>
    <row r="6461" spans="8:15" x14ac:dyDescent="0.35">
      <c r="H6461" s="4" t="s">
        <v>9</v>
      </c>
      <c r="I6461">
        <v>-5.87232252334349E-2</v>
      </c>
      <c r="J6461">
        <v>-8.3924536285770956E-2</v>
      </c>
      <c r="K6461">
        <v>-3.0102503265137386E-4</v>
      </c>
      <c r="L6461" s="5"/>
      <c r="M6461">
        <f t="shared" ref="M6461" si="6822">(I6455*K6456-K6455*I6456)/I6458</f>
        <v>5.8723225233434879E-2</v>
      </c>
      <c r="N6461">
        <f t="shared" ref="N6461" si="6823">(I6454*K6456-I6456*K6454)/I6458</f>
        <v>-8.3924536285770943E-2</v>
      </c>
      <c r="O6461">
        <f t="shared" ref="O6461" si="6824">(I6454*K6455-I6455*K6454)/I6458</f>
        <v>3.010250326513738E-4</v>
      </c>
    </row>
    <row r="6462" spans="8:15" x14ac:dyDescent="0.35">
      <c r="H6462" s="4"/>
      <c r="I6462">
        <v>1.8811870800205702E-2</v>
      </c>
      <c r="J6462">
        <v>-1.1526585521765763E-2</v>
      </c>
      <c r="K6462">
        <v>-3.7590481385218048E-5</v>
      </c>
      <c r="L6462" s="5"/>
      <c r="M6462">
        <f t="shared" ref="M6462" si="6825">(I6455*J6456-I6456*J6455)/I6458</f>
        <v>1.8811870800205698E-2</v>
      </c>
      <c r="N6462">
        <f t="shared" ref="N6462" si="6826">(I6454*J6456-I6456*J6454)/I6458</f>
        <v>1.1526585521765761E-2</v>
      </c>
      <c r="O6462">
        <f t="shared" ref="O6462" si="6827">(I6454*J6455-I6455*J6454)/I6458</f>
        <v>-3.7590481385218048E-5</v>
      </c>
    </row>
    <row r="6463" spans="8:15" x14ac:dyDescent="0.35">
      <c r="H6463" s="4"/>
      <c r="L6463" s="5"/>
    </row>
    <row r="6464" spans="8:15" x14ac:dyDescent="0.35">
      <c r="H6464" s="4" t="s">
        <v>660</v>
      </c>
      <c r="I6464">
        <f t="shared" ref="I6464" si="6828">LN(ABS(2*I6450*I6451^3))-I6451*(I6452^2)+33.9206</f>
        <v>0</v>
      </c>
      <c r="L6464" s="5"/>
    </row>
    <row r="6465" spans="8:13" x14ac:dyDescent="0.35">
      <c r="H6465" s="4" t="s">
        <v>661</v>
      </c>
      <c r="I6465">
        <f t="shared" ref="I6465" si="6829">(I6450^2+I6451^2)/I6452+4*I6450*I6452-85/6</f>
        <v>0</v>
      </c>
      <c r="L6465" s="5"/>
    </row>
    <row r="6466" spans="8:13" x14ac:dyDescent="0.35">
      <c r="H6466" s="4" t="s">
        <v>662</v>
      </c>
      <c r="I6466">
        <f t="shared" ref="I6466" si="6830">I6450^2*I6451*I6452^3+4*I6450*I6452+3552</f>
        <v>0</v>
      </c>
      <c r="L6466" s="5"/>
    </row>
    <row r="6467" spans="8:13" x14ac:dyDescent="0.35">
      <c r="H6467" s="4"/>
      <c r="L6467" s="5"/>
    </row>
    <row r="6468" spans="8:13" x14ac:dyDescent="0.35">
      <c r="H6468" s="4"/>
      <c r="I6468">
        <f t="shared" ref="I6468:I6470" si="6831">I6450</f>
        <v>-6.0300955159643808</v>
      </c>
      <c r="J6468" t="s">
        <v>16</v>
      </c>
      <c r="K6468" cm="1">
        <f t="array" ref="K6468:K6470">MMULT(I6460:K6462,I6464:I6466)</f>
        <v>0</v>
      </c>
      <c r="L6468" s="5"/>
      <c r="M6468">
        <f t="shared" ref="M6468" si="6832">I6460*I6464+J6460*I6465+K6460*I6466</f>
        <v>0</v>
      </c>
    </row>
    <row r="6469" spans="8:13" x14ac:dyDescent="0.35">
      <c r="H6469" s="4"/>
      <c r="I6469">
        <f t="shared" si="6831"/>
        <v>7.8461575132286265</v>
      </c>
      <c r="J6469" t="s">
        <v>16</v>
      </c>
      <c r="K6469">
        <v>0</v>
      </c>
      <c r="L6469" s="5"/>
      <c r="M6469">
        <f t="shared" ref="M6469" si="6833">I6461*I6464+J6461*I6465+K6461* I6466</f>
        <v>0</v>
      </c>
    </row>
    <row r="6470" spans="8:13" x14ac:dyDescent="0.35">
      <c r="H6470" s="4"/>
      <c r="I6470">
        <f t="shared" si="6831"/>
        <v>-2.3298516839062571</v>
      </c>
      <c r="J6470" t="s">
        <v>16</v>
      </c>
      <c r="K6470">
        <v>0</v>
      </c>
      <c r="L6470" s="5"/>
      <c r="M6470">
        <f t="shared" ref="M6470" si="6834">I6462*I6464+J6462*I6465+K6462*I6466</f>
        <v>0</v>
      </c>
    </row>
    <row r="6471" spans="8:13" x14ac:dyDescent="0.35">
      <c r="H6471" s="4"/>
      <c r="L6471" s="5"/>
    </row>
    <row r="6472" spans="8:13" x14ac:dyDescent="0.35">
      <c r="H6472" s="4" t="s">
        <v>99</v>
      </c>
      <c r="I6472">
        <f t="shared" ref="I6472:I6474" si="6835">I6468-K6468</f>
        <v>-6.0300955159643808</v>
      </c>
      <c r="L6472" s="5"/>
    </row>
    <row r="6473" spans="8:13" x14ac:dyDescent="0.35">
      <c r="H6473" s="4" t="s">
        <v>100</v>
      </c>
      <c r="I6473">
        <f t="shared" si="6835"/>
        <v>7.8461575132286265</v>
      </c>
      <c r="L6473" s="5"/>
    </row>
    <row r="6474" spans="8:13" x14ac:dyDescent="0.35">
      <c r="H6474" s="4" t="s">
        <v>101</v>
      </c>
      <c r="I6474">
        <f t="shared" si="6835"/>
        <v>-2.3298516839062571</v>
      </c>
      <c r="L6474" s="5"/>
    </row>
    <row r="6475" spans="8:13" x14ac:dyDescent="0.35">
      <c r="H6475" s="4"/>
      <c r="L6475" s="5"/>
    </row>
    <row r="6476" spans="8:13" x14ac:dyDescent="0.35">
      <c r="H6476" s="4" t="s">
        <v>22</v>
      </c>
      <c r="I6476">
        <f t="shared" ref="I6476:I6478" si="6836">ABS(I6472-I6450)</f>
        <v>0</v>
      </c>
      <c r="L6476" s="5"/>
    </row>
    <row r="6477" spans="8:13" x14ac:dyDescent="0.35">
      <c r="H6477" s="4" t="s">
        <v>24</v>
      </c>
      <c r="I6477">
        <f t="shared" si="6836"/>
        <v>0</v>
      </c>
      <c r="L6477" s="5"/>
    </row>
    <row r="6478" spans="8:13" x14ac:dyDescent="0.35">
      <c r="H6478" s="7" t="s">
        <v>103</v>
      </c>
      <c r="I6478">
        <f t="shared" si="6836"/>
        <v>0</v>
      </c>
      <c r="J6478" s="8" t="s">
        <v>25</v>
      </c>
      <c r="K6478" s="8"/>
      <c r="L6478" s="9">
        <f t="shared" ref="L6478" si="6837">MAX(I6476:I6478)</f>
        <v>0</v>
      </c>
      <c r="M6478" t="str">
        <f t="shared" ref="M6478" si="6838">IF(L6478&gt;$G$6, "Continúa iterando","Listo. Aquí está la solución")</f>
        <v>Listo. Aquí está la solución</v>
      </c>
    </row>
    <row r="6480" spans="8:13" x14ac:dyDescent="0.35">
      <c r="H6480" s="1"/>
      <c r="I6480" s="2" t="s">
        <v>0</v>
      </c>
      <c r="J6480" s="2">
        <f t="shared" ref="J6480" si="6839">J6449+1</f>
        <v>210</v>
      </c>
      <c r="K6480" s="2"/>
      <c r="L6480" s="3"/>
    </row>
    <row r="6481" spans="8:15" x14ac:dyDescent="0.35">
      <c r="H6481" s="4" t="s">
        <v>1</v>
      </c>
      <c r="I6481">
        <f t="shared" ref="I6481:I6483" si="6840">I6472</f>
        <v>-6.0300955159643808</v>
      </c>
      <c r="L6481" s="5"/>
    </row>
    <row r="6482" spans="8:15" x14ac:dyDescent="0.35">
      <c r="H6482" s="4" t="s">
        <v>93</v>
      </c>
      <c r="I6482">
        <f t="shared" si="6840"/>
        <v>7.8461575132286265</v>
      </c>
      <c r="L6482" s="5"/>
    </row>
    <row r="6483" spans="8:15" x14ac:dyDescent="0.35">
      <c r="H6483" s="4" t="s">
        <v>2</v>
      </c>
      <c r="I6483">
        <f t="shared" si="6840"/>
        <v>-2.3298516839062571</v>
      </c>
      <c r="L6483" s="5"/>
    </row>
    <row r="6484" spans="8:15" x14ac:dyDescent="0.35">
      <c r="H6484" s="4"/>
      <c r="L6484" s="5"/>
    </row>
    <row r="6485" spans="8:15" x14ac:dyDescent="0.35">
      <c r="H6485" s="4"/>
      <c r="I6485">
        <f t="shared" ref="I6485" si="6841">1/I6481</f>
        <v>-0.16583485242523097</v>
      </c>
      <c r="J6485">
        <f t="shared" ref="J6485" si="6842">3/I6482-I6483^2</f>
        <v>-5.0458561065254317</v>
      </c>
      <c r="K6485">
        <f t="shared" ref="K6485" si="6843">-2*I6482*I6483</f>
        <v>36.56076658877889</v>
      </c>
      <c r="L6485" s="5"/>
    </row>
    <row r="6486" spans="8:15" x14ac:dyDescent="0.35">
      <c r="H6486" s="4" t="s">
        <v>26</v>
      </c>
      <c r="I6486">
        <f t="shared" ref="I6486" si="6844">(2*I6481/I6483)+4*I6483</f>
        <v>-4.1430295802738764</v>
      </c>
      <c r="J6486">
        <f t="shared" ref="J6486" si="6845">(2*I6482/I6483)</f>
        <v>-6.7353278901201685</v>
      </c>
      <c r="K6486">
        <f t="shared" ref="K6486" si="6846">-(I6482^2+I6481^2)/I6483^2+4*I6481</f>
        <v>-42.160262624325497</v>
      </c>
      <c r="L6486" s="5"/>
    </row>
    <row r="6487" spans="8:15" x14ac:dyDescent="0.35">
      <c r="H6487" s="4"/>
      <c r="I6487">
        <f t="shared" ref="I6487" si="6847">2*I6481*I6482*I6483^3+4*I6483</f>
        <v>1187.4101983644657</v>
      </c>
      <c r="J6487">
        <f t="shared" ref="J6487" si="6848">I6481^2*I6483^3</f>
        <v>-459.86801905066505</v>
      </c>
      <c r="K6487">
        <f t="shared" ref="K6487" si="6849">3*I6481^2*I6482*I6483^2+4*I6481</f>
        <v>4621.9224596655295</v>
      </c>
      <c r="L6487" s="5"/>
    </row>
    <row r="6488" spans="8:15" x14ac:dyDescent="0.35">
      <c r="H6488" s="4"/>
      <c r="L6488" s="5"/>
    </row>
    <row r="6489" spans="8:15" x14ac:dyDescent="0.35">
      <c r="H6489" s="4" t="s">
        <v>6</v>
      </c>
      <c r="I6489">
        <f t="shared" ref="I6489" si="6850">(I6485*J6486*K6487+I6486*J6487*K6485+J6485*K6486*I6487)-(I6487*J6486*K6485+J6487*K6486*I6485+K6487*I6486*J6485)</f>
        <v>526414.62070310838</v>
      </c>
      <c r="J6489" t="str">
        <f t="shared" ref="J6489" si="6851">IF(I6489&lt;&gt;0,"Continuar", "Agregar otros valores")</f>
        <v>Continuar</v>
      </c>
      <c r="L6489" s="5"/>
    </row>
    <row r="6490" spans="8:15" x14ac:dyDescent="0.35">
      <c r="H6490" s="4"/>
      <c r="L6490" s="5"/>
    </row>
    <row r="6491" spans="8:15" x14ac:dyDescent="0.35">
      <c r="H6491" s="4"/>
      <c r="I6491" cm="1">
        <f t="array" ref="I6491:K6493">MINVERSE(I6485:K6487)</f>
        <v>-9.5966786858593264E-2</v>
      </c>
      <c r="J6491">
        <v>1.2363692239668139E-2</v>
      </c>
      <c r="K6491">
        <v>8.7190467637886151E-4</v>
      </c>
      <c r="L6491" s="5"/>
      <c r="M6491">
        <f t="shared" ref="M6491" si="6852">(J6486*K6487-J6487*K6486)/I6489</f>
        <v>-9.596678685859325E-2</v>
      </c>
      <c r="N6491">
        <f t="shared" ref="N6491" si="6853">(J6485*K6487-J6487*K6485)/I6489</f>
        <v>-1.2363692239668137E-2</v>
      </c>
      <c r="O6491">
        <f t="shared" ref="O6491" si="6854">(J6485*K6486-J6486*K6485)/I6489</f>
        <v>8.7190467637886151E-4</v>
      </c>
    </row>
    <row r="6492" spans="8:15" x14ac:dyDescent="0.35">
      <c r="H6492" s="4" t="s">
        <v>9</v>
      </c>
      <c r="I6492">
        <v>-5.87232252334349E-2</v>
      </c>
      <c r="J6492">
        <v>-8.3924536285770956E-2</v>
      </c>
      <c r="K6492">
        <v>-3.0102503265137386E-4</v>
      </c>
      <c r="L6492" s="5"/>
      <c r="M6492">
        <f t="shared" ref="M6492" si="6855">(I6486*K6487-K6486*I6487)/I6489</f>
        <v>5.8723225233434879E-2</v>
      </c>
      <c r="N6492">
        <f t="shared" ref="N6492" si="6856">(I6485*K6487-I6487*K6485)/I6489</f>
        <v>-8.3924536285770943E-2</v>
      </c>
      <c r="O6492">
        <f t="shared" ref="O6492" si="6857">(I6485*K6486-I6486*K6485)/I6489</f>
        <v>3.010250326513738E-4</v>
      </c>
    </row>
    <row r="6493" spans="8:15" x14ac:dyDescent="0.35">
      <c r="H6493" s="4"/>
      <c r="I6493">
        <v>1.8811870800205702E-2</v>
      </c>
      <c r="J6493">
        <v>-1.1526585521765763E-2</v>
      </c>
      <c r="K6493">
        <v>-3.7590481385218048E-5</v>
      </c>
      <c r="L6493" s="5"/>
      <c r="M6493">
        <f t="shared" ref="M6493" si="6858">(I6486*J6487-I6487*J6486)/I6489</f>
        <v>1.8811870800205698E-2</v>
      </c>
      <c r="N6493">
        <f t="shared" ref="N6493" si="6859">(I6485*J6487-I6487*J6485)/I6489</f>
        <v>1.1526585521765761E-2</v>
      </c>
      <c r="O6493">
        <f t="shared" ref="O6493" si="6860">(I6485*J6486-I6486*J6485)/I6489</f>
        <v>-3.7590481385218048E-5</v>
      </c>
    </row>
    <row r="6494" spans="8:15" x14ac:dyDescent="0.35">
      <c r="H6494" s="4"/>
      <c r="L6494" s="5"/>
    </row>
    <row r="6495" spans="8:15" x14ac:dyDescent="0.35">
      <c r="H6495" s="4" t="s">
        <v>663</v>
      </c>
      <c r="I6495">
        <f t="shared" ref="I6495" si="6861">LN(ABS(2*I6481*I6482^3))-I6482*(I6483^2)+33.9206</f>
        <v>0</v>
      </c>
      <c r="L6495" s="5"/>
    </row>
    <row r="6496" spans="8:15" x14ac:dyDescent="0.35">
      <c r="H6496" s="4" t="s">
        <v>664</v>
      </c>
      <c r="I6496">
        <f t="shared" ref="I6496" si="6862">(I6481^2+I6482^2)/I6483+4*I6481*I6483-85/6</f>
        <v>0</v>
      </c>
      <c r="L6496" s="5"/>
    </row>
    <row r="6497" spans="8:13" x14ac:dyDescent="0.35">
      <c r="H6497" s="4" t="s">
        <v>665</v>
      </c>
      <c r="I6497">
        <f t="shared" ref="I6497" si="6863">I6481^2*I6482*I6483^3+4*I6481*I6483+3552</f>
        <v>0</v>
      </c>
      <c r="L6497" s="5"/>
    </row>
    <row r="6498" spans="8:13" x14ac:dyDescent="0.35">
      <c r="H6498" s="4"/>
      <c r="L6498" s="5"/>
    </row>
    <row r="6499" spans="8:13" x14ac:dyDescent="0.35">
      <c r="H6499" s="4"/>
      <c r="I6499">
        <f t="shared" ref="I6499:I6501" si="6864">I6481</f>
        <v>-6.0300955159643808</v>
      </c>
      <c r="J6499" t="s">
        <v>16</v>
      </c>
      <c r="K6499" cm="1">
        <f t="array" ref="K6499:K6501">MMULT(I6491:K6493,I6495:I6497)</f>
        <v>0</v>
      </c>
      <c r="L6499" s="5"/>
      <c r="M6499">
        <f t="shared" ref="M6499" si="6865">I6491*I6495+J6491*I6496+K6491*I6497</f>
        <v>0</v>
      </c>
    </row>
    <row r="6500" spans="8:13" x14ac:dyDescent="0.35">
      <c r="H6500" s="4"/>
      <c r="I6500">
        <f t="shared" si="6864"/>
        <v>7.8461575132286265</v>
      </c>
      <c r="J6500" t="s">
        <v>16</v>
      </c>
      <c r="K6500">
        <v>0</v>
      </c>
      <c r="L6500" s="5"/>
      <c r="M6500">
        <f t="shared" ref="M6500" si="6866">I6492*I6495+J6492*I6496+K6492* I6497</f>
        <v>0</v>
      </c>
    </row>
    <row r="6501" spans="8:13" x14ac:dyDescent="0.35">
      <c r="H6501" s="4"/>
      <c r="I6501">
        <f t="shared" si="6864"/>
        <v>-2.3298516839062571</v>
      </c>
      <c r="J6501" t="s">
        <v>16</v>
      </c>
      <c r="K6501">
        <v>0</v>
      </c>
      <c r="L6501" s="5"/>
      <c r="M6501">
        <f t="shared" ref="M6501" si="6867">I6493*I6495+J6493*I6496+K6493*I6497</f>
        <v>0</v>
      </c>
    </row>
    <row r="6502" spans="8:13" x14ac:dyDescent="0.35">
      <c r="H6502" s="4"/>
      <c r="L6502" s="5"/>
    </row>
    <row r="6503" spans="8:13" x14ac:dyDescent="0.35">
      <c r="H6503" s="4" t="s">
        <v>99</v>
      </c>
      <c r="I6503">
        <f t="shared" ref="I6503:I6505" si="6868">I6499-K6499</f>
        <v>-6.0300955159643808</v>
      </c>
      <c r="L6503" s="5"/>
    </row>
    <row r="6504" spans="8:13" x14ac:dyDescent="0.35">
      <c r="H6504" s="4" t="s">
        <v>100</v>
      </c>
      <c r="I6504">
        <f t="shared" si="6868"/>
        <v>7.8461575132286265</v>
      </c>
      <c r="L6504" s="5"/>
    </row>
    <row r="6505" spans="8:13" x14ac:dyDescent="0.35">
      <c r="H6505" s="4" t="s">
        <v>101</v>
      </c>
      <c r="I6505">
        <f t="shared" si="6868"/>
        <v>-2.3298516839062571</v>
      </c>
      <c r="L6505" s="5"/>
    </row>
    <row r="6506" spans="8:13" x14ac:dyDescent="0.35">
      <c r="H6506" s="4"/>
      <c r="L6506" s="5"/>
    </row>
    <row r="6507" spans="8:13" x14ac:dyDescent="0.35">
      <c r="H6507" s="4" t="s">
        <v>22</v>
      </c>
      <c r="I6507">
        <f t="shared" ref="I6507:I6509" si="6869">ABS(I6503-I6481)</f>
        <v>0</v>
      </c>
      <c r="L6507" s="5"/>
    </row>
    <row r="6508" spans="8:13" x14ac:dyDescent="0.35">
      <c r="H6508" s="4" t="s">
        <v>24</v>
      </c>
      <c r="I6508">
        <f t="shared" si="6869"/>
        <v>0</v>
      </c>
      <c r="L6508" s="5"/>
    </row>
    <row r="6509" spans="8:13" x14ac:dyDescent="0.35">
      <c r="H6509" s="7" t="s">
        <v>103</v>
      </c>
      <c r="I6509">
        <f t="shared" si="6869"/>
        <v>0</v>
      </c>
      <c r="J6509" s="8" t="s">
        <v>25</v>
      </c>
      <c r="K6509" s="8"/>
      <c r="L6509" s="9">
        <f t="shared" ref="L6509" si="6870">MAX(I6507:I6509)</f>
        <v>0</v>
      </c>
      <c r="M6509" t="str">
        <f t="shared" ref="M6509" si="6871">IF(L6509&gt;$G$6, "Continúa iterando","Listo. Aquí está la solución")</f>
        <v>Listo. Aquí está la solución</v>
      </c>
    </row>
    <row r="6511" spans="8:13" x14ac:dyDescent="0.35">
      <c r="H6511" s="1"/>
      <c r="I6511" s="2" t="s">
        <v>0</v>
      </c>
      <c r="J6511" s="2">
        <f t="shared" ref="J6511" si="6872">J6480+1</f>
        <v>211</v>
      </c>
      <c r="K6511" s="2"/>
      <c r="L6511" s="3"/>
    </row>
    <row r="6512" spans="8:13" x14ac:dyDescent="0.35">
      <c r="H6512" s="4" t="s">
        <v>1</v>
      </c>
      <c r="I6512">
        <f t="shared" ref="I6512:I6514" si="6873">I6503</f>
        <v>-6.0300955159643808</v>
      </c>
      <c r="L6512" s="5"/>
    </row>
    <row r="6513" spans="8:15" x14ac:dyDescent="0.35">
      <c r="H6513" s="4" t="s">
        <v>93</v>
      </c>
      <c r="I6513">
        <f t="shared" si="6873"/>
        <v>7.8461575132286265</v>
      </c>
      <c r="L6513" s="5"/>
    </row>
    <row r="6514" spans="8:15" x14ac:dyDescent="0.35">
      <c r="H6514" s="4" t="s">
        <v>2</v>
      </c>
      <c r="I6514">
        <f t="shared" si="6873"/>
        <v>-2.3298516839062571</v>
      </c>
      <c r="L6514" s="5"/>
    </row>
    <row r="6515" spans="8:15" x14ac:dyDescent="0.35">
      <c r="H6515" s="4"/>
      <c r="L6515" s="5"/>
    </row>
    <row r="6516" spans="8:15" x14ac:dyDescent="0.35">
      <c r="H6516" s="4"/>
      <c r="I6516">
        <f t="shared" ref="I6516" si="6874">1/I6512</f>
        <v>-0.16583485242523097</v>
      </c>
      <c r="J6516">
        <f t="shared" ref="J6516" si="6875">3/I6513-I6514^2</f>
        <v>-5.0458561065254317</v>
      </c>
      <c r="K6516">
        <f t="shared" ref="K6516" si="6876">-2*I6513*I6514</f>
        <v>36.56076658877889</v>
      </c>
      <c r="L6516" s="5"/>
    </row>
    <row r="6517" spans="8:15" x14ac:dyDescent="0.35">
      <c r="H6517" s="4" t="s">
        <v>26</v>
      </c>
      <c r="I6517">
        <f t="shared" ref="I6517" si="6877">(2*I6512/I6514)+4*I6514</f>
        <v>-4.1430295802738764</v>
      </c>
      <c r="J6517">
        <f t="shared" ref="J6517" si="6878">(2*I6513/I6514)</f>
        <v>-6.7353278901201685</v>
      </c>
      <c r="K6517">
        <f t="shared" ref="K6517" si="6879">-(I6513^2+I6512^2)/I6514^2+4*I6512</f>
        <v>-42.160262624325497</v>
      </c>
      <c r="L6517" s="5"/>
    </row>
    <row r="6518" spans="8:15" x14ac:dyDescent="0.35">
      <c r="H6518" s="4"/>
      <c r="I6518">
        <f t="shared" ref="I6518" si="6880">2*I6512*I6513*I6514^3+4*I6514</f>
        <v>1187.4101983644657</v>
      </c>
      <c r="J6518">
        <f t="shared" ref="J6518" si="6881">I6512^2*I6514^3</f>
        <v>-459.86801905066505</v>
      </c>
      <c r="K6518">
        <f t="shared" ref="K6518" si="6882">3*I6512^2*I6513*I6514^2+4*I6512</f>
        <v>4621.9224596655295</v>
      </c>
      <c r="L6518" s="5"/>
    </row>
    <row r="6519" spans="8:15" x14ac:dyDescent="0.35">
      <c r="H6519" s="4"/>
      <c r="L6519" s="5"/>
    </row>
    <row r="6520" spans="8:15" x14ac:dyDescent="0.35">
      <c r="H6520" s="4" t="s">
        <v>6</v>
      </c>
      <c r="I6520">
        <f t="shared" ref="I6520" si="6883">(I6516*J6517*K6518+I6517*J6518*K6516+J6516*K6517*I6518)-(I6518*J6517*K6516+J6518*K6517*I6516+K6518*I6517*J6516)</f>
        <v>526414.62070310838</v>
      </c>
      <c r="J6520" t="str">
        <f t="shared" ref="J6520" si="6884">IF(I6520&lt;&gt;0,"Continuar", "Agregar otros valores")</f>
        <v>Continuar</v>
      </c>
      <c r="L6520" s="5"/>
    </row>
    <row r="6521" spans="8:15" x14ac:dyDescent="0.35">
      <c r="H6521" s="4"/>
      <c r="L6521" s="5"/>
    </row>
    <row r="6522" spans="8:15" x14ac:dyDescent="0.35">
      <c r="H6522" s="4"/>
      <c r="I6522" cm="1">
        <f t="array" ref="I6522:K6524">MINVERSE(I6516:K6518)</f>
        <v>-9.5966786858593264E-2</v>
      </c>
      <c r="J6522">
        <v>1.2363692239668139E-2</v>
      </c>
      <c r="K6522">
        <v>8.7190467637886151E-4</v>
      </c>
      <c r="L6522" s="5"/>
      <c r="M6522">
        <f t="shared" ref="M6522" si="6885">(J6517*K6518-J6518*K6517)/I6520</f>
        <v>-9.596678685859325E-2</v>
      </c>
      <c r="N6522">
        <f t="shared" ref="N6522" si="6886">(J6516*K6518-J6518*K6516)/I6520</f>
        <v>-1.2363692239668137E-2</v>
      </c>
      <c r="O6522">
        <f t="shared" ref="O6522" si="6887">(J6516*K6517-J6517*K6516)/I6520</f>
        <v>8.7190467637886151E-4</v>
      </c>
    </row>
    <row r="6523" spans="8:15" x14ac:dyDescent="0.35">
      <c r="H6523" s="4" t="s">
        <v>9</v>
      </c>
      <c r="I6523">
        <v>-5.87232252334349E-2</v>
      </c>
      <c r="J6523">
        <v>-8.3924536285770956E-2</v>
      </c>
      <c r="K6523">
        <v>-3.0102503265137386E-4</v>
      </c>
      <c r="L6523" s="5"/>
      <c r="M6523">
        <f t="shared" ref="M6523" si="6888">(I6517*K6518-K6517*I6518)/I6520</f>
        <v>5.8723225233434879E-2</v>
      </c>
      <c r="N6523">
        <f t="shared" ref="N6523" si="6889">(I6516*K6518-I6518*K6516)/I6520</f>
        <v>-8.3924536285770943E-2</v>
      </c>
      <c r="O6523">
        <f t="shared" ref="O6523" si="6890">(I6516*K6517-I6517*K6516)/I6520</f>
        <v>3.010250326513738E-4</v>
      </c>
    </row>
    <row r="6524" spans="8:15" x14ac:dyDescent="0.35">
      <c r="H6524" s="4"/>
      <c r="I6524">
        <v>1.8811870800205702E-2</v>
      </c>
      <c r="J6524">
        <v>-1.1526585521765763E-2</v>
      </c>
      <c r="K6524">
        <v>-3.7590481385218048E-5</v>
      </c>
      <c r="L6524" s="5"/>
      <c r="M6524">
        <f t="shared" ref="M6524" si="6891">(I6517*J6518-I6518*J6517)/I6520</f>
        <v>1.8811870800205698E-2</v>
      </c>
      <c r="N6524">
        <f t="shared" ref="N6524" si="6892">(I6516*J6518-I6518*J6516)/I6520</f>
        <v>1.1526585521765761E-2</v>
      </c>
      <c r="O6524">
        <f t="shared" ref="O6524" si="6893">(I6516*J6517-I6517*J6516)/I6520</f>
        <v>-3.7590481385218048E-5</v>
      </c>
    </row>
    <row r="6525" spans="8:15" x14ac:dyDescent="0.35">
      <c r="H6525" s="4"/>
      <c r="L6525" s="5"/>
    </row>
    <row r="6526" spans="8:15" x14ac:dyDescent="0.35">
      <c r="H6526" s="4" t="s">
        <v>666</v>
      </c>
      <c r="I6526">
        <f t="shared" ref="I6526" si="6894">LN(ABS(2*I6512*I6513^3))-I6513*(I6514^2)+33.9206</f>
        <v>0</v>
      </c>
      <c r="L6526" s="5"/>
    </row>
    <row r="6527" spans="8:15" x14ac:dyDescent="0.35">
      <c r="H6527" s="4" t="s">
        <v>667</v>
      </c>
      <c r="I6527">
        <f t="shared" ref="I6527" si="6895">(I6512^2+I6513^2)/I6514+4*I6512*I6514-85/6</f>
        <v>0</v>
      </c>
      <c r="L6527" s="5"/>
    </row>
    <row r="6528" spans="8:15" x14ac:dyDescent="0.35">
      <c r="H6528" s="4" t="s">
        <v>668</v>
      </c>
      <c r="I6528">
        <f t="shared" ref="I6528" si="6896">I6512^2*I6513*I6514^3+4*I6512*I6514+3552</f>
        <v>0</v>
      </c>
      <c r="L6528" s="5"/>
    </row>
    <row r="6529" spans="8:13" x14ac:dyDescent="0.35">
      <c r="H6529" s="4"/>
      <c r="L6529" s="5"/>
    </row>
    <row r="6530" spans="8:13" x14ac:dyDescent="0.35">
      <c r="H6530" s="4"/>
      <c r="I6530">
        <f t="shared" ref="I6530:I6532" si="6897">I6512</f>
        <v>-6.0300955159643808</v>
      </c>
      <c r="J6530" t="s">
        <v>16</v>
      </c>
      <c r="K6530" cm="1">
        <f t="array" ref="K6530:K6532">MMULT(I6522:K6524,I6526:I6528)</f>
        <v>0</v>
      </c>
      <c r="L6530" s="5"/>
      <c r="M6530">
        <f t="shared" ref="M6530" si="6898">I6522*I6526+J6522*I6527+K6522*I6528</f>
        <v>0</v>
      </c>
    </row>
    <row r="6531" spans="8:13" x14ac:dyDescent="0.35">
      <c r="H6531" s="4"/>
      <c r="I6531">
        <f t="shared" si="6897"/>
        <v>7.8461575132286265</v>
      </c>
      <c r="J6531" t="s">
        <v>16</v>
      </c>
      <c r="K6531">
        <v>0</v>
      </c>
      <c r="L6531" s="5"/>
      <c r="M6531">
        <f t="shared" ref="M6531" si="6899">I6523*I6526+J6523*I6527+K6523* I6528</f>
        <v>0</v>
      </c>
    </row>
    <row r="6532" spans="8:13" x14ac:dyDescent="0.35">
      <c r="H6532" s="4"/>
      <c r="I6532">
        <f t="shared" si="6897"/>
        <v>-2.3298516839062571</v>
      </c>
      <c r="J6532" t="s">
        <v>16</v>
      </c>
      <c r="K6532">
        <v>0</v>
      </c>
      <c r="L6532" s="5"/>
      <c r="M6532">
        <f t="shared" ref="M6532" si="6900">I6524*I6526+J6524*I6527+K6524*I6528</f>
        <v>0</v>
      </c>
    </row>
    <row r="6533" spans="8:13" x14ac:dyDescent="0.35">
      <c r="H6533" s="4"/>
      <c r="L6533" s="5"/>
    </row>
    <row r="6534" spans="8:13" x14ac:dyDescent="0.35">
      <c r="H6534" s="4" t="s">
        <v>99</v>
      </c>
      <c r="I6534">
        <f t="shared" ref="I6534:I6536" si="6901">I6530-K6530</f>
        <v>-6.0300955159643808</v>
      </c>
      <c r="L6534" s="5"/>
    </row>
    <row r="6535" spans="8:13" x14ac:dyDescent="0.35">
      <c r="H6535" s="4" t="s">
        <v>100</v>
      </c>
      <c r="I6535">
        <f t="shared" si="6901"/>
        <v>7.8461575132286265</v>
      </c>
      <c r="L6535" s="5"/>
    </row>
    <row r="6536" spans="8:13" x14ac:dyDescent="0.35">
      <c r="H6536" s="4" t="s">
        <v>101</v>
      </c>
      <c r="I6536">
        <f t="shared" si="6901"/>
        <v>-2.3298516839062571</v>
      </c>
      <c r="L6536" s="5"/>
    </row>
    <row r="6537" spans="8:13" x14ac:dyDescent="0.35">
      <c r="H6537" s="4"/>
      <c r="L6537" s="5"/>
    </row>
    <row r="6538" spans="8:13" x14ac:dyDescent="0.35">
      <c r="H6538" s="4" t="s">
        <v>22</v>
      </c>
      <c r="I6538">
        <f t="shared" ref="I6538:I6540" si="6902">ABS(I6534-I6512)</f>
        <v>0</v>
      </c>
      <c r="L6538" s="5"/>
    </row>
    <row r="6539" spans="8:13" x14ac:dyDescent="0.35">
      <c r="H6539" s="4" t="s">
        <v>24</v>
      </c>
      <c r="I6539">
        <f t="shared" si="6902"/>
        <v>0</v>
      </c>
      <c r="L6539" s="5"/>
    </row>
    <row r="6540" spans="8:13" x14ac:dyDescent="0.35">
      <c r="H6540" s="7" t="s">
        <v>103</v>
      </c>
      <c r="I6540">
        <f t="shared" si="6902"/>
        <v>0</v>
      </c>
      <c r="J6540" s="8" t="s">
        <v>25</v>
      </c>
      <c r="K6540" s="8"/>
      <c r="L6540" s="9">
        <f t="shared" ref="L6540" si="6903">MAX(I6538:I6540)</f>
        <v>0</v>
      </c>
      <c r="M6540" t="str">
        <f t="shared" ref="M6540" si="6904">IF(L6540&gt;$G$6, "Continúa iterando","Listo. Aquí está la solución")</f>
        <v>Listo. Aquí está la solución</v>
      </c>
    </row>
    <row r="6542" spans="8:13" x14ac:dyDescent="0.35">
      <c r="H6542" s="1"/>
      <c r="I6542" s="2" t="s">
        <v>0</v>
      </c>
      <c r="J6542" s="2">
        <f t="shared" ref="J6542" si="6905">J6511+1</f>
        <v>212</v>
      </c>
      <c r="K6542" s="2"/>
      <c r="L6542" s="3"/>
    </row>
    <row r="6543" spans="8:13" x14ac:dyDescent="0.35">
      <c r="H6543" s="4" t="s">
        <v>1</v>
      </c>
      <c r="I6543">
        <f t="shared" ref="I6543:I6545" si="6906">I6534</f>
        <v>-6.0300955159643808</v>
      </c>
      <c r="L6543" s="5"/>
    </row>
    <row r="6544" spans="8:13" x14ac:dyDescent="0.35">
      <c r="H6544" s="4" t="s">
        <v>93</v>
      </c>
      <c r="I6544">
        <f t="shared" si="6906"/>
        <v>7.8461575132286265</v>
      </c>
      <c r="L6544" s="5"/>
    </row>
    <row r="6545" spans="8:15" x14ac:dyDescent="0.35">
      <c r="H6545" s="4" t="s">
        <v>2</v>
      </c>
      <c r="I6545">
        <f t="shared" si="6906"/>
        <v>-2.3298516839062571</v>
      </c>
      <c r="L6545" s="5"/>
    </row>
    <row r="6546" spans="8:15" x14ac:dyDescent="0.35">
      <c r="H6546" s="4"/>
      <c r="L6546" s="5"/>
    </row>
    <row r="6547" spans="8:15" x14ac:dyDescent="0.35">
      <c r="H6547" s="4"/>
      <c r="I6547">
        <f t="shared" ref="I6547" si="6907">1/I6543</f>
        <v>-0.16583485242523097</v>
      </c>
      <c r="J6547">
        <f t="shared" ref="J6547" si="6908">3/I6544-I6545^2</f>
        <v>-5.0458561065254317</v>
      </c>
      <c r="K6547">
        <f t="shared" ref="K6547" si="6909">-2*I6544*I6545</f>
        <v>36.56076658877889</v>
      </c>
      <c r="L6547" s="5"/>
    </row>
    <row r="6548" spans="8:15" x14ac:dyDescent="0.35">
      <c r="H6548" s="4" t="s">
        <v>26</v>
      </c>
      <c r="I6548">
        <f t="shared" ref="I6548" si="6910">(2*I6543/I6545)+4*I6545</f>
        <v>-4.1430295802738764</v>
      </c>
      <c r="J6548">
        <f t="shared" ref="J6548" si="6911">(2*I6544/I6545)</f>
        <v>-6.7353278901201685</v>
      </c>
      <c r="K6548">
        <f t="shared" ref="K6548" si="6912">-(I6544^2+I6543^2)/I6545^2+4*I6543</f>
        <v>-42.160262624325497</v>
      </c>
      <c r="L6548" s="5"/>
    </row>
    <row r="6549" spans="8:15" x14ac:dyDescent="0.35">
      <c r="H6549" s="4"/>
      <c r="I6549">
        <f t="shared" ref="I6549" si="6913">2*I6543*I6544*I6545^3+4*I6545</f>
        <v>1187.4101983644657</v>
      </c>
      <c r="J6549">
        <f t="shared" ref="J6549" si="6914">I6543^2*I6545^3</f>
        <v>-459.86801905066505</v>
      </c>
      <c r="K6549">
        <f t="shared" ref="K6549" si="6915">3*I6543^2*I6544*I6545^2+4*I6543</f>
        <v>4621.9224596655295</v>
      </c>
      <c r="L6549" s="5"/>
    </row>
    <row r="6550" spans="8:15" x14ac:dyDescent="0.35">
      <c r="H6550" s="4"/>
      <c r="L6550" s="5"/>
    </row>
    <row r="6551" spans="8:15" x14ac:dyDescent="0.35">
      <c r="H6551" s="4" t="s">
        <v>6</v>
      </c>
      <c r="I6551">
        <f t="shared" ref="I6551" si="6916">(I6547*J6548*K6549+I6548*J6549*K6547+J6547*K6548*I6549)-(I6549*J6548*K6547+J6549*K6548*I6547+K6549*I6548*J6547)</f>
        <v>526414.62070310838</v>
      </c>
      <c r="J6551" t="str">
        <f t="shared" ref="J6551" si="6917">IF(I6551&lt;&gt;0,"Continuar", "Agregar otros valores")</f>
        <v>Continuar</v>
      </c>
      <c r="L6551" s="5"/>
    </row>
    <row r="6552" spans="8:15" x14ac:dyDescent="0.35">
      <c r="H6552" s="4"/>
      <c r="L6552" s="5"/>
    </row>
    <row r="6553" spans="8:15" x14ac:dyDescent="0.35">
      <c r="H6553" s="4"/>
      <c r="I6553" cm="1">
        <f t="array" ref="I6553:K6555">MINVERSE(I6547:K6549)</f>
        <v>-9.5966786858593264E-2</v>
      </c>
      <c r="J6553">
        <v>1.2363692239668139E-2</v>
      </c>
      <c r="K6553">
        <v>8.7190467637886151E-4</v>
      </c>
      <c r="L6553" s="5"/>
      <c r="M6553">
        <f t="shared" ref="M6553" si="6918">(J6548*K6549-J6549*K6548)/I6551</f>
        <v>-9.596678685859325E-2</v>
      </c>
      <c r="N6553">
        <f t="shared" ref="N6553" si="6919">(J6547*K6549-J6549*K6547)/I6551</f>
        <v>-1.2363692239668137E-2</v>
      </c>
      <c r="O6553">
        <f t="shared" ref="O6553" si="6920">(J6547*K6548-J6548*K6547)/I6551</f>
        <v>8.7190467637886151E-4</v>
      </c>
    </row>
    <row r="6554" spans="8:15" x14ac:dyDescent="0.35">
      <c r="H6554" s="4" t="s">
        <v>9</v>
      </c>
      <c r="I6554">
        <v>-5.87232252334349E-2</v>
      </c>
      <c r="J6554">
        <v>-8.3924536285770956E-2</v>
      </c>
      <c r="K6554">
        <v>-3.0102503265137386E-4</v>
      </c>
      <c r="L6554" s="5"/>
      <c r="M6554">
        <f t="shared" ref="M6554" si="6921">(I6548*K6549-K6548*I6549)/I6551</f>
        <v>5.8723225233434879E-2</v>
      </c>
      <c r="N6554">
        <f t="shared" ref="N6554" si="6922">(I6547*K6549-I6549*K6547)/I6551</f>
        <v>-8.3924536285770943E-2</v>
      </c>
      <c r="O6554">
        <f t="shared" ref="O6554" si="6923">(I6547*K6548-I6548*K6547)/I6551</f>
        <v>3.010250326513738E-4</v>
      </c>
    </row>
    <row r="6555" spans="8:15" x14ac:dyDescent="0.35">
      <c r="H6555" s="4"/>
      <c r="I6555">
        <v>1.8811870800205702E-2</v>
      </c>
      <c r="J6555">
        <v>-1.1526585521765763E-2</v>
      </c>
      <c r="K6555">
        <v>-3.7590481385218048E-5</v>
      </c>
      <c r="L6555" s="5"/>
      <c r="M6555">
        <f t="shared" ref="M6555" si="6924">(I6548*J6549-I6549*J6548)/I6551</f>
        <v>1.8811870800205698E-2</v>
      </c>
      <c r="N6555">
        <f t="shared" ref="N6555" si="6925">(I6547*J6549-I6549*J6547)/I6551</f>
        <v>1.1526585521765761E-2</v>
      </c>
      <c r="O6555">
        <f t="shared" ref="O6555" si="6926">(I6547*J6548-I6548*J6547)/I6551</f>
        <v>-3.7590481385218048E-5</v>
      </c>
    </row>
    <row r="6556" spans="8:15" x14ac:dyDescent="0.35">
      <c r="H6556" s="4"/>
      <c r="L6556" s="5"/>
    </row>
    <row r="6557" spans="8:15" x14ac:dyDescent="0.35">
      <c r="H6557" s="4" t="s">
        <v>669</v>
      </c>
      <c r="I6557">
        <f t="shared" ref="I6557" si="6927">LN(ABS(2*I6543*I6544^3))-I6544*(I6545^2)+33.9206</f>
        <v>0</v>
      </c>
      <c r="L6557" s="5"/>
    </row>
    <row r="6558" spans="8:15" x14ac:dyDescent="0.35">
      <c r="H6558" s="4" t="s">
        <v>670</v>
      </c>
      <c r="I6558">
        <f t="shared" ref="I6558" si="6928">(I6543^2+I6544^2)/I6545+4*I6543*I6545-85/6</f>
        <v>0</v>
      </c>
      <c r="L6558" s="5"/>
    </row>
    <row r="6559" spans="8:15" x14ac:dyDescent="0.35">
      <c r="H6559" s="4" t="s">
        <v>671</v>
      </c>
      <c r="I6559">
        <f t="shared" ref="I6559" si="6929">I6543^2*I6544*I6545^3+4*I6543*I6545+3552</f>
        <v>0</v>
      </c>
      <c r="L6559" s="5"/>
    </row>
    <row r="6560" spans="8:15" x14ac:dyDescent="0.35">
      <c r="H6560" s="4"/>
      <c r="L6560" s="5"/>
    </row>
    <row r="6561" spans="8:13" x14ac:dyDescent="0.35">
      <c r="H6561" s="4"/>
      <c r="I6561">
        <f t="shared" ref="I6561:I6563" si="6930">I6543</f>
        <v>-6.0300955159643808</v>
      </c>
      <c r="J6561" t="s">
        <v>16</v>
      </c>
      <c r="K6561" cm="1">
        <f t="array" ref="K6561:K6563">MMULT(I6553:K6555,I6557:I6559)</f>
        <v>0</v>
      </c>
      <c r="L6561" s="5"/>
      <c r="M6561">
        <f t="shared" ref="M6561" si="6931">I6553*I6557+J6553*I6558+K6553*I6559</f>
        <v>0</v>
      </c>
    </row>
    <row r="6562" spans="8:13" x14ac:dyDescent="0.35">
      <c r="H6562" s="4"/>
      <c r="I6562">
        <f t="shared" si="6930"/>
        <v>7.8461575132286265</v>
      </c>
      <c r="J6562" t="s">
        <v>16</v>
      </c>
      <c r="K6562">
        <v>0</v>
      </c>
      <c r="L6562" s="5"/>
      <c r="M6562">
        <f t="shared" ref="M6562" si="6932">I6554*I6557+J6554*I6558+K6554* I6559</f>
        <v>0</v>
      </c>
    </row>
    <row r="6563" spans="8:13" x14ac:dyDescent="0.35">
      <c r="H6563" s="4"/>
      <c r="I6563">
        <f t="shared" si="6930"/>
        <v>-2.3298516839062571</v>
      </c>
      <c r="J6563" t="s">
        <v>16</v>
      </c>
      <c r="K6563">
        <v>0</v>
      </c>
      <c r="L6563" s="5"/>
      <c r="M6563">
        <f t="shared" ref="M6563" si="6933">I6555*I6557+J6555*I6558+K6555*I6559</f>
        <v>0</v>
      </c>
    </row>
    <row r="6564" spans="8:13" x14ac:dyDescent="0.35">
      <c r="H6564" s="4"/>
      <c r="L6564" s="5"/>
    </row>
    <row r="6565" spans="8:13" x14ac:dyDescent="0.35">
      <c r="H6565" s="4" t="s">
        <v>99</v>
      </c>
      <c r="I6565">
        <f t="shared" ref="I6565:I6567" si="6934">I6561-K6561</f>
        <v>-6.0300955159643808</v>
      </c>
      <c r="L6565" s="5"/>
    </row>
    <row r="6566" spans="8:13" x14ac:dyDescent="0.35">
      <c r="H6566" s="4" t="s">
        <v>100</v>
      </c>
      <c r="I6566">
        <f t="shared" si="6934"/>
        <v>7.8461575132286265</v>
      </c>
      <c r="L6566" s="5"/>
    </row>
    <row r="6567" spans="8:13" x14ac:dyDescent="0.35">
      <c r="H6567" s="4" t="s">
        <v>101</v>
      </c>
      <c r="I6567">
        <f t="shared" si="6934"/>
        <v>-2.3298516839062571</v>
      </c>
      <c r="L6567" s="5"/>
    </row>
    <row r="6568" spans="8:13" x14ac:dyDescent="0.35">
      <c r="H6568" s="4"/>
      <c r="L6568" s="5"/>
    </row>
    <row r="6569" spans="8:13" x14ac:dyDescent="0.35">
      <c r="H6569" s="4" t="s">
        <v>22</v>
      </c>
      <c r="I6569">
        <f t="shared" ref="I6569:I6571" si="6935">ABS(I6565-I6543)</f>
        <v>0</v>
      </c>
      <c r="L6569" s="5"/>
    </row>
    <row r="6570" spans="8:13" x14ac:dyDescent="0.35">
      <c r="H6570" s="4" t="s">
        <v>24</v>
      </c>
      <c r="I6570">
        <f t="shared" si="6935"/>
        <v>0</v>
      </c>
      <c r="L6570" s="5"/>
    </row>
    <row r="6571" spans="8:13" x14ac:dyDescent="0.35">
      <c r="H6571" s="7" t="s">
        <v>103</v>
      </c>
      <c r="I6571">
        <f t="shared" si="6935"/>
        <v>0</v>
      </c>
      <c r="J6571" s="8" t="s">
        <v>25</v>
      </c>
      <c r="K6571" s="8"/>
      <c r="L6571" s="9">
        <f t="shared" ref="L6571" si="6936">MAX(I6569:I6571)</f>
        <v>0</v>
      </c>
      <c r="M6571" t="str">
        <f t="shared" ref="M6571" si="6937">IF(L6571&gt;$G$6, "Continúa iterando","Listo. Aquí está la solución")</f>
        <v>Listo. Aquí está la solución</v>
      </c>
    </row>
    <row r="6573" spans="8:13" x14ac:dyDescent="0.35">
      <c r="H6573" s="1"/>
      <c r="I6573" s="2" t="s">
        <v>0</v>
      </c>
      <c r="J6573" s="2">
        <f t="shared" ref="J6573" si="6938">J6542+1</f>
        <v>213</v>
      </c>
      <c r="K6573" s="2"/>
      <c r="L6573" s="3"/>
    </row>
    <row r="6574" spans="8:13" x14ac:dyDescent="0.35">
      <c r="H6574" s="4" t="s">
        <v>1</v>
      </c>
      <c r="I6574">
        <f t="shared" ref="I6574:I6576" si="6939">I6565</f>
        <v>-6.0300955159643808</v>
      </c>
      <c r="L6574" s="5"/>
    </row>
    <row r="6575" spans="8:13" x14ac:dyDescent="0.35">
      <c r="H6575" s="4" t="s">
        <v>93</v>
      </c>
      <c r="I6575">
        <f t="shared" si="6939"/>
        <v>7.8461575132286265</v>
      </c>
      <c r="L6575" s="5"/>
    </row>
    <row r="6576" spans="8:13" x14ac:dyDescent="0.35">
      <c r="H6576" s="4" t="s">
        <v>2</v>
      </c>
      <c r="I6576">
        <f t="shared" si="6939"/>
        <v>-2.3298516839062571</v>
      </c>
      <c r="L6576" s="5"/>
    </row>
    <row r="6577" spans="8:15" x14ac:dyDescent="0.35">
      <c r="H6577" s="4"/>
      <c r="L6577" s="5"/>
    </row>
    <row r="6578" spans="8:15" x14ac:dyDescent="0.35">
      <c r="H6578" s="4"/>
      <c r="I6578">
        <f t="shared" ref="I6578" si="6940">1/I6574</f>
        <v>-0.16583485242523097</v>
      </c>
      <c r="J6578">
        <f t="shared" ref="J6578" si="6941">3/I6575-I6576^2</f>
        <v>-5.0458561065254317</v>
      </c>
      <c r="K6578">
        <f t="shared" ref="K6578" si="6942">-2*I6575*I6576</f>
        <v>36.56076658877889</v>
      </c>
      <c r="L6578" s="5"/>
    </row>
    <row r="6579" spans="8:15" x14ac:dyDescent="0.35">
      <c r="H6579" s="4" t="s">
        <v>26</v>
      </c>
      <c r="I6579">
        <f t="shared" ref="I6579" si="6943">(2*I6574/I6576)+4*I6576</f>
        <v>-4.1430295802738764</v>
      </c>
      <c r="J6579">
        <f t="shared" ref="J6579" si="6944">(2*I6575/I6576)</f>
        <v>-6.7353278901201685</v>
      </c>
      <c r="K6579">
        <f t="shared" ref="K6579" si="6945">-(I6575^2+I6574^2)/I6576^2+4*I6574</f>
        <v>-42.160262624325497</v>
      </c>
      <c r="L6579" s="5"/>
    </row>
    <row r="6580" spans="8:15" x14ac:dyDescent="0.35">
      <c r="H6580" s="4"/>
      <c r="I6580">
        <f t="shared" ref="I6580" si="6946">2*I6574*I6575*I6576^3+4*I6576</f>
        <v>1187.4101983644657</v>
      </c>
      <c r="J6580">
        <f t="shared" ref="J6580" si="6947">I6574^2*I6576^3</f>
        <v>-459.86801905066505</v>
      </c>
      <c r="K6580">
        <f t="shared" ref="K6580" si="6948">3*I6574^2*I6575*I6576^2+4*I6574</f>
        <v>4621.9224596655295</v>
      </c>
      <c r="L6580" s="5"/>
    </row>
    <row r="6581" spans="8:15" x14ac:dyDescent="0.35">
      <c r="H6581" s="4"/>
      <c r="L6581" s="5"/>
    </row>
    <row r="6582" spans="8:15" x14ac:dyDescent="0.35">
      <c r="H6582" s="4" t="s">
        <v>6</v>
      </c>
      <c r="I6582">
        <f t="shared" ref="I6582" si="6949">(I6578*J6579*K6580+I6579*J6580*K6578+J6578*K6579*I6580)-(I6580*J6579*K6578+J6580*K6579*I6578+K6580*I6579*J6578)</f>
        <v>526414.62070310838</v>
      </c>
      <c r="J6582" t="str">
        <f t="shared" ref="J6582" si="6950">IF(I6582&lt;&gt;0,"Continuar", "Agregar otros valores")</f>
        <v>Continuar</v>
      </c>
      <c r="L6582" s="5"/>
    </row>
    <row r="6583" spans="8:15" x14ac:dyDescent="0.35">
      <c r="H6583" s="4"/>
      <c r="L6583" s="5"/>
    </row>
    <row r="6584" spans="8:15" x14ac:dyDescent="0.35">
      <c r="H6584" s="4"/>
      <c r="I6584" cm="1">
        <f t="array" ref="I6584:K6586">MINVERSE(I6578:K6580)</f>
        <v>-9.5966786858593264E-2</v>
      </c>
      <c r="J6584">
        <v>1.2363692239668139E-2</v>
      </c>
      <c r="K6584">
        <v>8.7190467637886151E-4</v>
      </c>
      <c r="L6584" s="5"/>
      <c r="M6584">
        <f t="shared" ref="M6584" si="6951">(J6579*K6580-J6580*K6579)/I6582</f>
        <v>-9.596678685859325E-2</v>
      </c>
      <c r="N6584">
        <f t="shared" ref="N6584" si="6952">(J6578*K6580-J6580*K6578)/I6582</f>
        <v>-1.2363692239668137E-2</v>
      </c>
      <c r="O6584">
        <f t="shared" ref="O6584" si="6953">(J6578*K6579-J6579*K6578)/I6582</f>
        <v>8.7190467637886151E-4</v>
      </c>
    </row>
    <row r="6585" spans="8:15" x14ac:dyDescent="0.35">
      <c r="H6585" s="4" t="s">
        <v>9</v>
      </c>
      <c r="I6585">
        <v>-5.87232252334349E-2</v>
      </c>
      <c r="J6585">
        <v>-8.3924536285770956E-2</v>
      </c>
      <c r="K6585">
        <v>-3.0102503265137386E-4</v>
      </c>
      <c r="L6585" s="5"/>
      <c r="M6585">
        <f t="shared" ref="M6585" si="6954">(I6579*K6580-K6579*I6580)/I6582</f>
        <v>5.8723225233434879E-2</v>
      </c>
      <c r="N6585">
        <f t="shared" ref="N6585" si="6955">(I6578*K6580-I6580*K6578)/I6582</f>
        <v>-8.3924536285770943E-2</v>
      </c>
      <c r="O6585">
        <f t="shared" ref="O6585" si="6956">(I6578*K6579-I6579*K6578)/I6582</f>
        <v>3.010250326513738E-4</v>
      </c>
    </row>
    <row r="6586" spans="8:15" x14ac:dyDescent="0.35">
      <c r="H6586" s="4"/>
      <c r="I6586">
        <v>1.8811870800205702E-2</v>
      </c>
      <c r="J6586">
        <v>-1.1526585521765763E-2</v>
      </c>
      <c r="K6586">
        <v>-3.7590481385218048E-5</v>
      </c>
      <c r="L6586" s="5"/>
      <c r="M6586">
        <f t="shared" ref="M6586" si="6957">(I6579*J6580-I6580*J6579)/I6582</f>
        <v>1.8811870800205698E-2</v>
      </c>
      <c r="N6586">
        <f t="shared" ref="N6586" si="6958">(I6578*J6580-I6580*J6578)/I6582</f>
        <v>1.1526585521765761E-2</v>
      </c>
      <c r="O6586">
        <f t="shared" ref="O6586" si="6959">(I6578*J6579-I6579*J6578)/I6582</f>
        <v>-3.7590481385218048E-5</v>
      </c>
    </row>
    <row r="6587" spans="8:15" x14ac:dyDescent="0.35">
      <c r="H6587" s="4"/>
      <c r="L6587" s="5"/>
    </row>
    <row r="6588" spans="8:15" x14ac:dyDescent="0.35">
      <c r="H6588" s="4" t="s">
        <v>672</v>
      </c>
      <c r="I6588">
        <f t="shared" ref="I6588" si="6960">LN(ABS(2*I6574*I6575^3))-I6575*(I6576^2)+33.9206</f>
        <v>0</v>
      </c>
      <c r="L6588" s="5"/>
    </row>
    <row r="6589" spans="8:15" x14ac:dyDescent="0.35">
      <c r="H6589" s="4" t="s">
        <v>673</v>
      </c>
      <c r="I6589">
        <f t="shared" ref="I6589" si="6961">(I6574^2+I6575^2)/I6576+4*I6574*I6576-85/6</f>
        <v>0</v>
      </c>
      <c r="L6589" s="5"/>
    </row>
    <row r="6590" spans="8:15" x14ac:dyDescent="0.35">
      <c r="H6590" s="4" t="s">
        <v>674</v>
      </c>
      <c r="I6590">
        <f t="shared" ref="I6590" si="6962">I6574^2*I6575*I6576^3+4*I6574*I6576+3552</f>
        <v>0</v>
      </c>
      <c r="L6590" s="5"/>
    </row>
    <row r="6591" spans="8:15" x14ac:dyDescent="0.35">
      <c r="H6591" s="4"/>
      <c r="L6591" s="5"/>
    </row>
    <row r="6592" spans="8:15" x14ac:dyDescent="0.35">
      <c r="H6592" s="4"/>
      <c r="I6592">
        <f t="shared" ref="I6592:I6594" si="6963">I6574</f>
        <v>-6.0300955159643808</v>
      </c>
      <c r="J6592" t="s">
        <v>16</v>
      </c>
      <c r="K6592" cm="1">
        <f t="array" ref="K6592:K6594">MMULT(I6584:K6586,I6588:I6590)</f>
        <v>0</v>
      </c>
      <c r="L6592" s="5"/>
      <c r="M6592">
        <f t="shared" ref="M6592" si="6964">I6584*I6588+J6584*I6589+K6584*I6590</f>
        <v>0</v>
      </c>
    </row>
    <row r="6593" spans="8:13" x14ac:dyDescent="0.35">
      <c r="H6593" s="4"/>
      <c r="I6593">
        <f t="shared" si="6963"/>
        <v>7.8461575132286265</v>
      </c>
      <c r="J6593" t="s">
        <v>16</v>
      </c>
      <c r="K6593">
        <v>0</v>
      </c>
      <c r="L6593" s="5"/>
      <c r="M6593">
        <f t="shared" ref="M6593" si="6965">I6585*I6588+J6585*I6589+K6585* I6590</f>
        <v>0</v>
      </c>
    </row>
    <row r="6594" spans="8:13" x14ac:dyDescent="0.35">
      <c r="H6594" s="4"/>
      <c r="I6594">
        <f t="shared" si="6963"/>
        <v>-2.3298516839062571</v>
      </c>
      <c r="J6594" t="s">
        <v>16</v>
      </c>
      <c r="K6594">
        <v>0</v>
      </c>
      <c r="L6594" s="5"/>
      <c r="M6594">
        <f t="shared" ref="M6594" si="6966">I6586*I6588+J6586*I6589+K6586*I6590</f>
        <v>0</v>
      </c>
    </row>
    <row r="6595" spans="8:13" x14ac:dyDescent="0.35">
      <c r="H6595" s="4"/>
      <c r="L6595" s="5"/>
    </row>
    <row r="6596" spans="8:13" x14ac:dyDescent="0.35">
      <c r="H6596" s="4" t="s">
        <v>99</v>
      </c>
      <c r="I6596">
        <f t="shared" ref="I6596:I6598" si="6967">I6592-K6592</f>
        <v>-6.0300955159643808</v>
      </c>
      <c r="L6596" s="5"/>
    </row>
    <row r="6597" spans="8:13" x14ac:dyDescent="0.35">
      <c r="H6597" s="4" t="s">
        <v>100</v>
      </c>
      <c r="I6597">
        <f t="shared" si="6967"/>
        <v>7.8461575132286265</v>
      </c>
      <c r="L6597" s="5"/>
    </row>
    <row r="6598" spans="8:13" x14ac:dyDescent="0.35">
      <c r="H6598" s="4" t="s">
        <v>101</v>
      </c>
      <c r="I6598">
        <f t="shared" si="6967"/>
        <v>-2.3298516839062571</v>
      </c>
      <c r="L6598" s="5"/>
    </row>
    <row r="6599" spans="8:13" x14ac:dyDescent="0.35">
      <c r="H6599" s="4"/>
      <c r="L6599" s="5"/>
    </row>
    <row r="6600" spans="8:13" x14ac:dyDescent="0.35">
      <c r="H6600" s="4" t="s">
        <v>22</v>
      </c>
      <c r="I6600">
        <f t="shared" ref="I6600:I6602" si="6968">ABS(I6596-I6574)</f>
        <v>0</v>
      </c>
      <c r="L6600" s="5"/>
    </row>
    <row r="6601" spans="8:13" x14ac:dyDescent="0.35">
      <c r="H6601" s="4" t="s">
        <v>24</v>
      </c>
      <c r="I6601">
        <f t="shared" si="6968"/>
        <v>0</v>
      </c>
      <c r="L6601" s="5"/>
    </row>
    <row r="6602" spans="8:13" x14ac:dyDescent="0.35">
      <c r="H6602" s="7" t="s">
        <v>103</v>
      </c>
      <c r="I6602">
        <f t="shared" si="6968"/>
        <v>0</v>
      </c>
      <c r="J6602" s="8" t="s">
        <v>25</v>
      </c>
      <c r="K6602" s="8"/>
      <c r="L6602" s="9">
        <f t="shared" ref="L6602" si="6969">MAX(I6600:I6602)</f>
        <v>0</v>
      </c>
      <c r="M6602" t="str">
        <f t="shared" ref="M6602" si="6970">IF(L6602&gt;$G$6, "Continúa iterando","Listo. Aquí está la solución")</f>
        <v>Listo. Aquí está la solución</v>
      </c>
    </row>
    <row r="6604" spans="8:13" x14ac:dyDescent="0.35">
      <c r="H6604" s="1"/>
      <c r="I6604" s="2" t="s">
        <v>0</v>
      </c>
      <c r="J6604" s="2">
        <f t="shared" ref="J6604" si="6971">J6573+1</f>
        <v>214</v>
      </c>
      <c r="K6604" s="2"/>
      <c r="L6604" s="3"/>
    </row>
    <row r="6605" spans="8:13" x14ac:dyDescent="0.35">
      <c r="H6605" s="4" t="s">
        <v>1</v>
      </c>
      <c r="I6605">
        <f t="shared" ref="I6605:I6607" si="6972">I6596</f>
        <v>-6.0300955159643808</v>
      </c>
      <c r="L6605" s="5"/>
    </row>
    <row r="6606" spans="8:13" x14ac:dyDescent="0.35">
      <c r="H6606" s="4" t="s">
        <v>93</v>
      </c>
      <c r="I6606">
        <f t="shared" si="6972"/>
        <v>7.8461575132286265</v>
      </c>
      <c r="L6606" s="5"/>
    </row>
    <row r="6607" spans="8:13" x14ac:dyDescent="0.35">
      <c r="H6607" s="4" t="s">
        <v>2</v>
      </c>
      <c r="I6607">
        <f t="shared" si="6972"/>
        <v>-2.3298516839062571</v>
      </c>
      <c r="L6607" s="5"/>
    </row>
    <row r="6608" spans="8:13" x14ac:dyDescent="0.35">
      <c r="H6608" s="4"/>
      <c r="L6608" s="5"/>
    </row>
    <row r="6609" spans="8:15" x14ac:dyDescent="0.35">
      <c r="H6609" s="4"/>
      <c r="I6609">
        <f t="shared" ref="I6609" si="6973">1/I6605</f>
        <v>-0.16583485242523097</v>
      </c>
      <c r="J6609">
        <f t="shared" ref="J6609" si="6974">3/I6606-I6607^2</f>
        <v>-5.0458561065254317</v>
      </c>
      <c r="K6609">
        <f t="shared" ref="K6609" si="6975">-2*I6606*I6607</f>
        <v>36.56076658877889</v>
      </c>
      <c r="L6609" s="5"/>
    </row>
    <row r="6610" spans="8:15" x14ac:dyDescent="0.35">
      <c r="H6610" s="4" t="s">
        <v>26</v>
      </c>
      <c r="I6610">
        <f t="shared" ref="I6610" si="6976">(2*I6605/I6607)+4*I6607</f>
        <v>-4.1430295802738764</v>
      </c>
      <c r="J6610">
        <f t="shared" ref="J6610" si="6977">(2*I6606/I6607)</f>
        <v>-6.7353278901201685</v>
      </c>
      <c r="K6610">
        <f t="shared" ref="K6610" si="6978">-(I6606^2+I6605^2)/I6607^2+4*I6605</f>
        <v>-42.160262624325497</v>
      </c>
      <c r="L6610" s="5"/>
    </row>
    <row r="6611" spans="8:15" x14ac:dyDescent="0.35">
      <c r="H6611" s="4"/>
      <c r="I6611">
        <f t="shared" ref="I6611" si="6979">2*I6605*I6606*I6607^3+4*I6607</f>
        <v>1187.4101983644657</v>
      </c>
      <c r="J6611">
        <f t="shared" ref="J6611" si="6980">I6605^2*I6607^3</f>
        <v>-459.86801905066505</v>
      </c>
      <c r="K6611">
        <f t="shared" ref="K6611" si="6981">3*I6605^2*I6606*I6607^2+4*I6605</f>
        <v>4621.9224596655295</v>
      </c>
      <c r="L6611" s="5"/>
    </row>
    <row r="6612" spans="8:15" x14ac:dyDescent="0.35">
      <c r="H6612" s="4"/>
      <c r="L6612" s="5"/>
    </row>
    <row r="6613" spans="8:15" x14ac:dyDescent="0.35">
      <c r="H6613" s="4" t="s">
        <v>6</v>
      </c>
      <c r="I6613">
        <f t="shared" ref="I6613" si="6982">(I6609*J6610*K6611+I6610*J6611*K6609+J6609*K6610*I6611)-(I6611*J6610*K6609+J6611*K6610*I6609+K6611*I6610*J6609)</f>
        <v>526414.62070310838</v>
      </c>
      <c r="J6613" t="str">
        <f t="shared" ref="J6613" si="6983">IF(I6613&lt;&gt;0,"Continuar", "Agregar otros valores")</f>
        <v>Continuar</v>
      </c>
      <c r="L6613" s="5"/>
    </row>
    <row r="6614" spans="8:15" x14ac:dyDescent="0.35">
      <c r="H6614" s="4"/>
      <c r="L6614" s="5"/>
    </row>
    <row r="6615" spans="8:15" x14ac:dyDescent="0.35">
      <c r="H6615" s="4"/>
      <c r="I6615" cm="1">
        <f t="array" ref="I6615:K6617">MINVERSE(I6609:K6611)</f>
        <v>-9.5966786858593264E-2</v>
      </c>
      <c r="J6615">
        <v>1.2363692239668139E-2</v>
      </c>
      <c r="K6615">
        <v>8.7190467637886151E-4</v>
      </c>
      <c r="L6615" s="5"/>
      <c r="M6615">
        <f t="shared" ref="M6615" si="6984">(J6610*K6611-J6611*K6610)/I6613</f>
        <v>-9.596678685859325E-2</v>
      </c>
      <c r="N6615">
        <f t="shared" ref="N6615" si="6985">(J6609*K6611-J6611*K6609)/I6613</f>
        <v>-1.2363692239668137E-2</v>
      </c>
      <c r="O6615">
        <f t="shared" ref="O6615" si="6986">(J6609*K6610-J6610*K6609)/I6613</f>
        <v>8.7190467637886151E-4</v>
      </c>
    </row>
    <row r="6616" spans="8:15" x14ac:dyDescent="0.35">
      <c r="H6616" s="4" t="s">
        <v>9</v>
      </c>
      <c r="I6616">
        <v>-5.87232252334349E-2</v>
      </c>
      <c r="J6616">
        <v>-8.3924536285770956E-2</v>
      </c>
      <c r="K6616">
        <v>-3.0102503265137386E-4</v>
      </c>
      <c r="L6616" s="5"/>
      <c r="M6616">
        <f t="shared" ref="M6616" si="6987">(I6610*K6611-K6610*I6611)/I6613</f>
        <v>5.8723225233434879E-2</v>
      </c>
      <c r="N6616">
        <f t="shared" ref="N6616" si="6988">(I6609*K6611-I6611*K6609)/I6613</f>
        <v>-8.3924536285770943E-2</v>
      </c>
      <c r="O6616">
        <f t="shared" ref="O6616" si="6989">(I6609*K6610-I6610*K6609)/I6613</f>
        <v>3.010250326513738E-4</v>
      </c>
    </row>
    <row r="6617" spans="8:15" x14ac:dyDescent="0.35">
      <c r="H6617" s="4"/>
      <c r="I6617">
        <v>1.8811870800205702E-2</v>
      </c>
      <c r="J6617">
        <v>-1.1526585521765763E-2</v>
      </c>
      <c r="K6617">
        <v>-3.7590481385218048E-5</v>
      </c>
      <c r="L6617" s="5"/>
      <c r="M6617">
        <f t="shared" ref="M6617" si="6990">(I6610*J6611-I6611*J6610)/I6613</f>
        <v>1.8811870800205698E-2</v>
      </c>
      <c r="N6617">
        <f t="shared" ref="N6617" si="6991">(I6609*J6611-I6611*J6609)/I6613</f>
        <v>1.1526585521765761E-2</v>
      </c>
      <c r="O6617">
        <f t="shared" ref="O6617" si="6992">(I6609*J6610-I6610*J6609)/I6613</f>
        <v>-3.7590481385218048E-5</v>
      </c>
    </row>
    <row r="6618" spans="8:15" x14ac:dyDescent="0.35">
      <c r="H6618" s="4"/>
      <c r="L6618" s="5"/>
    </row>
    <row r="6619" spans="8:15" x14ac:dyDescent="0.35">
      <c r="H6619" s="4" t="s">
        <v>675</v>
      </c>
      <c r="I6619">
        <f t="shared" ref="I6619" si="6993">LN(ABS(2*I6605*I6606^3))-I6606*(I6607^2)+33.9206</f>
        <v>0</v>
      </c>
      <c r="L6619" s="5"/>
    </row>
    <row r="6620" spans="8:15" x14ac:dyDescent="0.35">
      <c r="H6620" s="4" t="s">
        <v>676</v>
      </c>
      <c r="I6620">
        <f t="shared" ref="I6620" si="6994">(I6605^2+I6606^2)/I6607+4*I6605*I6607-85/6</f>
        <v>0</v>
      </c>
      <c r="L6620" s="5"/>
    </row>
    <row r="6621" spans="8:15" x14ac:dyDescent="0.35">
      <c r="H6621" s="4" t="s">
        <v>677</v>
      </c>
      <c r="I6621">
        <f t="shared" ref="I6621" si="6995">I6605^2*I6606*I6607^3+4*I6605*I6607+3552</f>
        <v>0</v>
      </c>
      <c r="L6621" s="5"/>
    </row>
    <row r="6622" spans="8:15" x14ac:dyDescent="0.35">
      <c r="H6622" s="4"/>
      <c r="L6622" s="5"/>
    </row>
    <row r="6623" spans="8:15" x14ac:dyDescent="0.35">
      <c r="H6623" s="4"/>
      <c r="I6623">
        <f t="shared" ref="I6623:I6625" si="6996">I6605</f>
        <v>-6.0300955159643808</v>
      </c>
      <c r="J6623" t="s">
        <v>16</v>
      </c>
      <c r="K6623" cm="1">
        <f t="array" ref="K6623:K6625">MMULT(I6615:K6617,I6619:I6621)</f>
        <v>0</v>
      </c>
      <c r="L6623" s="5"/>
      <c r="M6623">
        <f t="shared" ref="M6623" si="6997">I6615*I6619+J6615*I6620+K6615*I6621</f>
        <v>0</v>
      </c>
    </row>
    <row r="6624" spans="8:15" x14ac:dyDescent="0.35">
      <c r="H6624" s="4"/>
      <c r="I6624">
        <f t="shared" si="6996"/>
        <v>7.8461575132286265</v>
      </c>
      <c r="J6624" t="s">
        <v>16</v>
      </c>
      <c r="K6624">
        <v>0</v>
      </c>
      <c r="L6624" s="5"/>
      <c r="M6624">
        <f t="shared" ref="M6624" si="6998">I6616*I6619+J6616*I6620+K6616* I6621</f>
        <v>0</v>
      </c>
    </row>
    <row r="6625" spans="8:13" x14ac:dyDescent="0.35">
      <c r="H6625" s="4"/>
      <c r="I6625">
        <f t="shared" si="6996"/>
        <v>-2.3298516839062571</v>
      </c>
      <c r="J6625" t="s">
        <v>16</v>
      </c>
      <c r="K6625">
        <v>0</v>
      </c>
      <c r="L6625" s="5"/>
      <c r="M6625">
        <f t="shared" ref="M6625" si="6999">I6617*I6619+J6617*I6620+K6617*I6621</f>
        <v>0</v>
      </c>
    </row>
    <row r="6626" spans="8:13" x14ac:dyDescent="0.35">
      <c r="H6626" s="4"/>
      <c r="L6626" s="5"/>
    </row>
    <row r="6627" spans="8:13" x14ac:dyDescent="0.35">
      <c r="H6627" s="4" t="s">
        <v>99</v>
      </c>
      <c r="I6627">
        <f t="shared" ref="I6627:I6629" si="7000">I6623-K6623</f>
        <v>-6.0300955159643808</v>
      </c>
      <c r="L6627" s="5"/>
    </row>
    <row r="6628" spans="8:13" x14ac:dyDescent="0.35">
      <c r="H6628" s="4" t="s">
        <v>100</v>
      </c>
      <c r="I6628">
        <f t="shared" si="7000"/>
        <v>7.8461575132286265</v>
      </c>
      <c r="L6628" s="5"/>
    </row>
    <row r="6629" spans="8:13" x14ac:dyDescent="0.35">
      <c r="H6629" s="4" t="s">
        <v>101</v>
      </c>
      <c r="I6629">
        <f t="shared" si="7000"/>
        <v>-2.3298516839062571</v>
      </c>
      <c r="L6629" s="5"/>
    </row>
    <row r="6630" spans="8:13" x14ac:dyDescent="0.35">
      <c r="H6630" s="4"/>
      <c r="L6630" s="5"/>
    </row>
    <row r="6631" spans="8:13" x14ac:dyDescent="0.35">
      <c r="H6631" s="4" t="s">
        <v>22</v>
      </c>
      <c r="I6631">
        <f t="shared" ref="I6631:I6633" si="7001">ABS(I6627-I6605)</f>
        <v>0</v>
      </c>
      <c r="L6631" s="5"/>
    </row>
    <row r="6632" spans="8:13" x14ac:dyDescent="0.35">
      <c r="H6632" s="4" t="s">
        <v>24</v>
      </c>
      <c r="I6632">
        <f t="shared" si="7001"/>
        <v>0</v>
      </c>
      <c r="L6632" s="5"/>
    </row>
    <row r="6633" spans="8:13" x14ac:dyDescent="0.35">
      <c r="H6633" s="7" t="s">
        <v>103</v>
      </c>
      <c r="I6633">
        <f t="shared" si="7001"/>
        <v>0</v>
      </c>
      <c r="J6633" s="8" t="s">
        <v>25</v>
      </c>
      <c r="K6633" s="8"/>
      <c r="L6633" s="9">
        <f t="shared" ref="L6633" si="7002">MAX(I6631:I6633)</f>
        <v>0</v>
      </c>
      <c r="M6633" t="str">
        <f t="shared" ref="M6633" si="7003">IF(L6633&gt;$G$6, "Continúa iterando","Listo. Aquí está la solución")</f>
        <v>Listo. Aquí está la solución</v>
      </c>
    </row>
    <row r="6635" spans="8:13" x14ac:dyDescent="0.35">
      <c r="H6635" s="1"/>
      <c r="I6635" s="2" t="s">
        <v>0</v>
      </c>
      <c r="J6635" s="2">
        <f t="shared" ref="J6635" si="7004">J6604+1</f>
        <v>215</v>
      </c>
      <c r="K6635" s="2"/>
      <c r="L6635" s="3"/>
    </row>
    <row r="6636" spans="8:13" x14ac:dyDescent="0.35">
      <c r="H6636" s="4" t="s">
        <v>1</v>
      </c>
      <c r="I6636">
        <f t="shared" ref="I6636:I6638" si="7005">I6627</f>
        <v>-6.0300955159643808</v>
      </c>
      <c r="L6636" s="5"/>
    </row>
    <row r="6637" spans="8:13" x14ac:dyDescent="0.35">
      <c r="H6637" s="4" t="s">
        <v>93</v>
      </c>
      <c r="I6637">
        <f t="shared" si="7005"/>
        <v>7.8461575132286265</v>
      </c>
      <c r="L6637" s="5"/>
    </row>
    <row r="6638" spans="8:13" x14ac:dyDescent="0.35">
      <c r="H6638" s="4" t="s">
        <v>2</v>
      </c>
      <c r="I6638">
        <f t="shared" si="7005"/>
        <v>-2.3298516839062571</v>
      </c>
      <c r="L6638" s="5"/>
    </row>
    <row r="6639" spans="8:13" x14ac:dyDescent="0.35">
      <c r="H6639" s="4"/>
      <c r="L6639" s="5"/>
    </row>
    <row r="6640" spans="8:13" x14ac:dyDescent="0.35">
      <c r="H6640" s="4"/>
      <c r="I6640">
        <f t="shared" ref="I6640" si="7006">1/I6636</f>
        <v>-0.16583485242523097</v>
      </c>
      <c r="J6640">
        <f t="shared" ref="J6640" si="7007">3/I6637-I6638^2</f>
        <v>-5.0458561065254317</v>
      </c>
      <c r="K6640">
        <f t="shared" ref="K6640" si="7008">-2*I6637*I6638</f>
        <v>36.56076658877889</v>
      </c>
      <c r="L6640" s="5"/>
    </row>
    <row r="6641" spans="8:15" x14ac:dyDescent="0.35">
      <c r="H6641" s="4" t="s">
        <v>26</v>
      </c>
      <c r="I6641">
        <f t="shared" ref="I6641" si="7009">(2*I6636/I6638)+4*I6638</f>
        <v>-4.1430295802738764</v>
      </c>
      <c r="J6641">
        <f t="shared" ref="J6641" si="7010">(2*I6637/I6638)</f>
        <v>-6.7353278901201685</v>
      </c>
      <c r="K6641">
        <f t="shared" ref="K6641" si="7011">-(I6637^2+I6636^2)/I6638^2+4*I6636</f>
        <v>-42.160262624325497</v>
      </c>
      <c r="L6641" s="5"/>
    </row>
    <row r="6642" spans="8:15" x14ac:dyDescent="0.35">
      <c r="H6642" s="4"/>
      <c r="I6642">
        <f t="shared" ref="I6642" si="7012">2*I6636*I6637*I6638^3+4*I6638</f>
        <v>1187.4101983644657</v>
      </c>
      <c r="J6642">
        <f t="shared" ref="J6642" si="7013">I6636^2*I6638^3</f>
        <v>-459.86801905066505</v>
      </c>
      <c r="K6642">
        <f t="shared" ref="K6642" si="7014">3*I6636^2*I6637*I6638^2+4*I6636</f>
        <v>4621.9224596655295</v>
      </c>
      <c r="L6642" s="5"/>
    </row>
    <row r="6643" spans="8:15" x14ac:dyDescent="0.35">
      <c r="H6643" s="4"/>
      <c r="L6643" s="5"/>
    </row>
    <row r="6644" spans="8:15" x14ac:dyDescent="0.35">
      <c r="H6644" s="4" t="s">
        <v>6</v>
      </c>
      <c r="I6644">
        <f t="shared" ref="I6644" si="7015">(I6640*J6641*K6642+I6641*J6642*K6640+J6640*K6641*I6642)-(I6642*J6641*K6640+J6642*K6641*I6640+K6642*I6641*J6640)</f>
        <v>526414.62070310838</v>
      </c>
      <c r="J6644" t="str">
        <f t="shared" ref="J6644" si="7016">IF(I6644&lt;&gt;0,"Continuar", "Agregar otros valores")</f>
        <v>Continuar</v>
      </c>
      <c r="L6644" s="5"/>
    </row>
    <row r="6645" spans="8:15" x14ac:dyDescent="0.35">
      <c r="H6645" s="4"/>
      <c r="L6645" s="5"/>
    </row>
    <row r="6646" spans="8:15" x14ac:dyDescent="0.35">
      <c r="H6646" s="4"/>
      <c r="I6646" cm="1">
        <f t="array" ref="I6646:K6648">MINVERSE(I6640:K6642)</f>
        <v>-9.5966786858593264E-2</v>
      </c>
      <c r="J6646">
        <v>1.2363692239668139E-2</v>
      </c>
      <c r="K6646">
        <v>8.7190467637886151E-4</v>
      </c>
      <c r="L6646" s="5"/>
      <c r="M6646">
        <f t="shared" ref="M6646" si="7017">(J6641*K6642-J6642*K6641)/I6644</f>
        <v>-9.596678685859325E-2</v>
      </c>
      <c r="N6646">
        <f t="shared" ref="N6646" si="7018">(J6640*K6642-J6642*K6640)/I6644</f>
        <v>-1.2363692239668137E-2</v>
      </c>
      <c r="O6646">
        <f t="shared" ref="O6646" si="7019">(J6640*K6641-J6641*K6640)/I6644</f>
        <v>8.7190467637886151E-4</v>
      </c>
    </row>
    <row r="6647" spans="8:15" x14ac:dyDescent="0.35">
      <c r="H6647" s="4" t="s">
        <v>9</v>
      </c>
      <c r="I6647">
        <v>-5.87232252334349E-2</v>
      </c>
      <c r="J6647">
        <v>-8.3924536285770956E-2</v>
      </c>
      <c r="K6647">
        <v>-3.0102503265137386E-4</v>
      </c>
      <c r="L6647" s="5"/>
      <c r="M6647">
        <f t="shared" ref="M6647" si="7020">(I6641*K6642-K6641*I6642)/I6644</f>
        <v>5.8723225233434879E-2</v>
      </c>
      <c r="N6647">
        <f t="shared" ref="N6647" si="7021">(I6640*K6642-I6642*K6640)/I6644</f>
        <v>-8.3924536285770943E-2</v>
      </c>
      <c r="O6647">
        <f t="shared" ref="O6647" si="7022">(I6640*K6641-I6641*K6640)/I6644</f>
        <v>3.010250326513738E-4</v>
      </c>
    </row>
    <row r="6648" spans="8:15" x14ac:dyDescent="0.35">
      <c r="H6648" s="4"/>
      <c r="I6648">
        <v>1.8811870800205702E-2</v>
      </c>
      <c r="J6648">
        <v>-1.1526585521765763E-2</v>
      </c>
      <c r="K6648">
        <v>-3.7590481385218048E-5</v>
      </c>
      <c r="L6648" s="5"/>
      <c r="M6648">
        <f t="shared" ref="M6648" si="7023">(I6641*J6642-I6642*J6641)/I6644</f>
        <v>1.8811870800205698E-2</v>
      </c>
      <c r="N6648">
        <f t="shared" ref="N6648" si="7024">(I6640*J6642-I6642*J6640)/I6644</f>
        <v>1.1526585521765761E-2</v>
      </c>
      <c r="O6648">
        <f t="shared" ref="O6648" si="7025">(I6640*J6641-I6641*J6640)/I6644</f>
        <v>-3.7590481385218048E-5</v>
      </c>
    </row>
    <row r="6649" spans="8:15" x14ac:dyDescent="0.35">
      <c r="H6649" s="4"/>
      <c r="L6649" s="5"/>
    </row>
    <row r="6650" spans="8:15" x14ac:dyDescent="0.35">
      <c r="H6650" s="4" t="s">
        <v>678</v>
      </c>
      <c r="I6650">
        <f t="shared" ref="I6650" si="7026">LN(ABS(2*I6636*I6637^3))-I6637*(I6638^2)+33.9206</f>
        <v>0</v>
      </c>
      <c r="L6650" s="5"/>
    </row>
    <row r="6651" spans="8:15" x14ac:dyDescent="0.35">
      <c r="H6651" s="4" t="s">
        <v>679</v>
      </c>
      <c r="I6651">
        <f t="shared" ref="I6651" si="7027">(I6636^2+I6637^2)/I6638+4*I6636*I6638-85/6</f>
        <v>0</v>
      </c>
      <c r="L6651" s="5"/>
    </row>
    <row r="6652" spans="8:15" x14ac:dyDescent="0.35">
      <c r="H6652" s="4" t="s">
        <v>680</v>
      </c>
      <c r="I6652">
        <f t="shared" ref="I6652" si="7028">I6636^2*I6637*I6638^3+4*I6636*I6638+3552</f>
        <v>0</v>
      </c>
      <c r="L6652" s="5"/>
    </row>
    <row r="6653" spans="8:15" x14ac:dyDescent="0.35">
      <c r="H6653" s="4"/>
      <c r="L6653" s="5"/>
    </row>
    <row r="6654" spans="8:15" x14ac:dyDescent="0.35">
      <c r="H6654" s="4"/>
      <c r="I6654">
        <f t="shared" ref="I6654:I6656" si="7029">I6636</f>
        <v>-6.0300955159643808</v>
      </c>
      <c r="J6654" t="s">
        <v>16</v>
      </c>
      <c r="K6654" cm="1">
        <f t="array" ref="K6654:K6656">MMULT(I6646:K6648,I6650:I6652)</f>
        <v>0</v>
      </c>
      <c r="L6654" s="5"/>
      <c r="M6654">
        <f t="shared" ref="M6654" si="7030">I6646*I6650+J6646*I6651+K6646*I6652</f>
        <v>0</v>
      </c>
    </row>
    <row r="6655" spans="8:15" x14ac:dyDescent="0.35">
      <c r="H6655" s="4"/>
      <c r="I6655">
        <f t="shared" si="7029"/>
        <v>7.8461575132286265</v>
      </c>
      <c r="J6655" t="s">
        <v>16</v>
      </c>
      <c r="K6655">
        <v>0</v>
      </c>
      <c r="L6655" s="5"/>
      <c r="M6655">
        <f t="shared" ref="M6655" si="7031">I6647*I6650+J6647*I6651+K6647* I6652</f>
        <v>0</v>
      </c>
    </row>
    <row r="6656" spans="8:15" x14ac:dyDescent="0.35">
      <c r="H6656" s="4"/>
      <c r="I6656">
        <f t="shared" si="7029"/>
        <v>-2.3298516839062571</v>
      </c>
      <c r="J6656" t="s">
        <v>16</v>
      </c>
      <c r="K6656">
        <v>0</v>
      </c>
      <c r="L6656" s="5"/>
      <c r="M6656">
        <f t="shared" ref="M6656" si="7032">I6648*I6650+J6648*I6651+K6648*I6652</f>
        <v>0</v>
      </c>
    </row>
    <row r="6657" spans="8:13" x14ac:dyDescent="0.35">
      <c r="H6657" s="4"/>
      <c r="L6657" s="5"/>
    </row>
    <row r="6658" spans="8:13" x14ac:dyDescent="0.35">
      <c r="H6658" s="4" t="s">
        <v>99</v>
      </c>
      <c r="I6658">
        <f t="shared" ref="I6658:I6660" si="7033">I6654-K6654</f>
        <v>-6.0300955159643808</v>
      </c>
      <c r="L6658" s="5"/>
    </row>
    <row r="6659" spans="8:13" x14ac:dyDescent="0.35">
      <c r="H6659" s="4" t="s">
        <v>100</v>
      </c>
      <c r="I6659">
        <f t="shared" si="7033"/>
        <v>7.8461575132286265</v>
      </c>
      <c r="L6659" s="5"/>
    </row>
    <row r="6660" spans="8:13" x14ac:dyDescent="0.35">
      <c r="H6660" s="4" t="s">
        <v>101</v>
      </c>
      <c r="I6660">
        <f t="shared" si="7033"/>
        <v>-2.3298516839062571</v>
      </c>
      <c r="L6660" s="5"/>
    </row>
    <row r="6661" spans="8:13" x14ac:dyDescent="0.35">
      <c r="H6661" s="4"/>
      <c r="L6661" s="5"/>
    </row>
    <row r="6662" spans="8:13" x14ac:dyDescent="0.35">
      <c r="H6662" s="4" t="s">
        <v>22</v>
      </c>
      <c r="I6662">
        <f t="shared" ref="I6662:I6664" si="7034">ABS(I6658-I6636)</f>
        <v>0</v>
      </c>
      <c r="L6662" s="5"/>
    </row>
    <row r="6663" spans="8:13" x14ac:dyDescent="0.35">
      <c r="H6663" s="4" t="s">
        <v>24</v>
      </c>
      <c r="I6663">
        <f t="shared" si="7034"/>
        <v>0</v>
      </c>
      <c r="L6663" s="5"/>
    </row>
    <row r="6664" spans="8:13" x14ac:dyDescent="0.35">
      <c r="H6664" s="7" t="s">
        <v>103</v>
      </c>
      <c r="I6664">
        <f t="shared" si="7034"/>
        <v>0</v>
      </c>
      <c r="J6664" s="8" t="s">
        <v>25</v>
      </c>
      <c r="K6664" s="8"/>
      <c r="L6664" s="9">
        <f t="shared" ref="L6664" si="7035">MAX(I6662:I6664)</f>
        <v>0</v>
      </c>
      <c r="M6664" t="str">
        <f t="shared" ref="M6664" si="7036">IF(L6664&gt;$G$6, "Continúa iterando","Listo. Aquí está la solución")</f>
        <v>Listo. Aquí está la solución</v>
      </c>
    </row>
    <row r="6666" spans="8:13" x14ac:dyDescent="0.35">
      <c r="H6666" s="1"/>
      <c r="I6666" s="2" t="s">
        <v>0</v>
      </c>
      <c r="J6666" s="2">
        <f t="shared" ref="J6666" si="7037">J6635+1</f>
        <v>216</v>
      </c>
      <c r="K6666" s="2"/>
      <c r="L6666" s="3"/>
    </row>
    <row r="6667" spans="8:13" x14ac:dyDescent="0.35">
      <c r="H6667" s="4" t="s">
        <v>1</v>
      </c>
      <c r="I6667">
        <f t="shared" ref="I6667:I6669" si="7038">I6658</f>
        <v>-6.0300955159643808</v>
      </c>
      <c r="L6667" s="5"/>
    </row>
    <row r="6668" spans="8:13" x14ac:dyDescent="0.35">
      <c r="H6668" s="4" t="s">
        <v>93</v>
      </c>
      <c r="I6668">
        <f t="shared" si="7038"/>
        <v>7.8461575132286265</v>
      </c>
      <c r="L6668" s="5"/>
    </row>
    <row r="6669" spans="8:13" x14ac:dyDescent="0.35">
      <c r="H6669" s="4" t="s">
        <v>2</v>
      </c>
      <c r="I6669">
        <f t="shared" si="7038"/>
        <v>-2.3298516839062571</v>
      </c>
      <c r="L6669" s="5"/>
    </row>
    <row r="6670" spans="8:13" x14ac:dyDescent="0.35">
      <c r="H6670" s="4"/>
      <c r="L6670" s="5"/>
    </row>
    <row r="6671" spans="8:13" x14ac:dyDescent="0.35">
      <c r="H6671" s="4"/>
      <c r="I6671">
        <f t="shared" ref="I6671" si="7039">1/I6667</f>
        <v>-0.16583485242523097</v>
      </c>
      <c r="J6671">
        <f t="shared" ref="J6671" si="7040">3/I6668-I6669^2</f>
        <v>-5.0458561065254317</v>
      </c>
      <c r="K6671">
        <f t="shared" ref="K6671" si="7041">-2*I6668*I6669</f>
        <v>36.56076658877889</v>
      </c>
      <c r="L6671" s="5"/>
    </row>
    <row r="6672" spans="8:13" x14ac:dyDescent="0.35">
      <c r="H6672" s="4" t="s">
        <v>26</v>
      </c>
      <c r="I6672">
        <f t="shared" ref="I6672" si="7042">(2*I6667/I6669)+4*I6669</f>
        <v>-4.1430295802738764</v>
      </c>
      <c r="J6672">
        <f t="shared" ref="J6672" si="7043">(2*I6668/I6669)</f>
        <v>-6.7353278901201685</v>
      </c>
      <c r="K6672">
        <f t="shared" ref="K6672" si="7044">-(I6668^2+I6667^2)/I6669^2+4*I6667</f>
        <v>-42.160262624325497</v>
      </c>
      <c r="L6672" s="5"/>
    </row>
    <row r="6673" spans="8:15" x14ac:dyDescent="0.35">
      <c r="H6673" s="4"/>
      <c r="I6673">
        <f t="shared" ref="I6673" si="7045">2*I6667*I6668*I6669^3+4*I6669</f>
        <v>1187.4101983644657</v>
      </c>
      <c r="J6673">
        <f t="shared" ref="J6673" si="7046">I6667^2*I6669^3</f>
        <v>-459.86801905066505</v>
      </c>
      <c r="K6673">
        <f t="shared" ref="K6673" si="7047">3*I6667^2*I6668*I6669^2+4*I6667</f>
        <v>4621.9224596655295</v>
      </c>
      <c r="L6673" s="5"/>
    </row>
    <row r="6674" spans="8:15" x14ac:dyDescent="0.35">
      <c r="H6674" s="4"/>
      <c r="L6674" s="5"/>
    </row>
    <row r="6675" spans="8:15" x14ac:dyDescent="0.35">
      <c r="H6675" s="4" t="s">
        <v>6</v>
      </c>
      <c r="I6675">
        <f t="shared" ref="I6675" si="7048">(I6671*J6672*K6673+I6672*J6673*K6671+J6671*K6672*I6673)-(I6673*J6672*K6671+J6673*K6672*I6671+K6673*I6672*J6671)</f>
        <v>526414.62070310838</v>
      </c>
      <c r="J6675" t="str">
        <f t="shared" ref="J6675" si="7049">IF(I6675&lt;&gt;0,"Continuar", "Agregar otros valores")</f>
        <v>Continuar</v>
      </c>
      <c r="L6675" s="5"/>
    </row>
    <row r="6676" spans="8:15" x14ac:dyDescent="0.35">
      <c r="H6676" s="4"/>
      <c r="L6676" s="5"/>
    </row>
    <row r="6677" spans="8:15" x14ac:dyDescent="0.35">
      <c r="H6677" s="4"/>
      <c r="I6677" cm="1">
        <f t="array" ref="I6677:K6679">MINVERSE(I6671:K6673)</f>
        <v>-9.5966786858593264E-2</v>
      </c>
      <c r="J6677">
        <v>1.2363692239668139E-2</v>
      </c>
      <c r="K6677">
        <v>8.7190467637886151E-4</v>
      </c>
      <c r="L6677" s="5"/>
      <c r="M6677">
        <f t="shared" ref="M6677" si="7050">(J6672*K6673-J6673*K6672)/I6675</f>
        <v>-9.596678685859325E-2</v>
      </c>
      <c r="N6677">
        <f t="shared" ref="N6677" si="7051">(J6671*K6673-J6673*K6671)/I6675</f>
        <v>-1.2363692239668137E-2</v>
      </c>
      <c r="O6677">
        <f t="shared" ref="O6677" si="7052">(J6671*K6672-J6672*K6671)/I6675</f>
        <v>8.7190467637886151E-4</v>
      </c>
    </row>
    <row r="6678" spans="8:15" x14ac:dyDescent="0.35">
      <c r="H6678" s="4" t="s">
        <v>9</v>
      </c>
      <c r="I6678">
        <v>-5.87232252334349E-2</v>
      </c>
      <c r="J6678">
        <v>-8.3924536285770956E-2</v>
      </c>
      <c r="K6678">
        <v>-3.0102503265137386E-4</v>
      </c>
      <c r="L6678" s="5"/>
      <c r="M6678">
        <f t="shared" ref="M6678" si="7053">(I6672*K6673-K6672*I6673)/I6675</f>
        <v>5.8723225233434879E-2</v>
      </c>
      <c r="N6678">
        <f t="shared" ref="N6678" si="7054">(I6671*K6673-I6673*K6671)/I6675</f>
        <v>-8.3924536285770943E-2</v>
      </c>
      <c r="O6678">
        <f t="shared" ref="O6678" si="7055">(I6671*K6672-I6672*K6671)/I6675</f>
        <v>3.010250326513738E-4</v>
      </c>
    </row>
    <row r="6679" spans="8:15" x14ac:dyDescent="0.35">
      <c r="H6679" s="4"/>
      <c r="I6679">
        <v>1.8811870800205702E-2</v>
      </c>
      <c r="J6679">
        <v>-1.1526585521765763E-2</v>
      </c>
      <c r="K6679">
        <v>-3.7590481385218048E-5</v>
      </c>
      <c r="L6679" s="5"/>
      <c r="M6679">
        <f t="shared" ref="M6679" si="7056">(I6672*J6673-I6673*J6672)/I6675</f>
        <v>1.8811870800205698E-2</v>
      </c>
      <c r="N6679">
        <f t="shared" ref="N6679" si="7057">(I6671*J6673-I6673*J6671)/I6675</f>
        <v>1.1526585521765761E-2</v>
      </c>
      <c r="O6679">
        <f t="shared" ref="O6679" si="7058">(I6671*J6672-I6672*J6671)/I6675</f>
        <v>-3.7590481385218048E-5</v>
      </c>
    </row>
    <row r="6680" spans="8:15" x14ac:dyDescent="0.35">
      <c r="H6680" s="4"/>
      <c r="L6680" s="5"/>
    </row>
    <row r="6681" spans="8:15" x14ac:dyDescent="0.35">
      <c r="H6681" s="4" t="s">
        <v>681</v>
      </c>
      <c r="I6681">
        <f t="shared" ref="I6681" si="7059">LN(ABS(2*I6667*I6668^3))-I6668*(I6669^2)+33.9206</f>
        <v>0</v>
      </c>
      <c r="L6681" s="5"/>
    </row>
    <row r="6682" spans="8:15" x14ac:dyDescent="0.35">
      <c r="H6682" s="4" t="s">
        <v>682</v>
      </c>
      <c r="I6682">
        <f t="shared" ref="I6682" si="7060">(I6667^2+I6668^2)/I6669+4*I6667*I6669-85/6</f>
        <v>0</v>
      </c>
      <c r="L6682" s="5"/>
    </row>
    <row r="6683" spans="8:15" x14ac:dyDescent="0.35">
      <c r="H6683" s="4" t="s">
        <v>683</v>
      </c>
      <c r="I6683">
        <f t="shared" ref="I6683" si="7061">I6667^2*I6668*I6669^3+4*I6667*I6669+3552</f>
        <v>0</v>
      </c>
      <c r="L6683" s="5"/>
    </row>
    <row r="6684" spans="8:15" x14ac:dyDescent="0.35">
      <c r="H6684" s="4"/>
      <c r="L6684" s="5"/>
    </row>
    <row r="6685" spans="8:15" x14ac:dyDescent="0.35">
      <c r="H6685" s="4"/>
      <c r="I6685">
        <f t="shared" ref="I6685:I6687" si="7062">I6667</f>
        <v>-6.0300955159643808</v>
      </c>
      <c r="J6685" t="s">
        <v>16</v>
      </c>
      <c r="K6685" cm="1">
        <f t="array" ref="K6685:K6687">MMULT(I6677:K6679,I6681:I6683)</f>
        <v>0</v>
      </c>
      <c r="L6685" s="5"/>
      <c r="M6685">
        <f t="shared" ref="M6685" si="7063">I6677*I6681+J6677*I6682+K6677*I6683</f>
        <v>0</v>
      </c>
    </row>
    <row r="6686" spans="8:15" x14ac:dyDescent="0.35">
      <c r="H6686" s="4"/>
      <c r="I6686">
        <f t="shared" si="7062"/>
        <v>7.8461575132286265</v>
      </c>
      <c r="J6686" t="s">
        <v>16</v>
      </c>
      <c r="K6686">
        <v>0</v>
      </c>
      <c r="L6686" s="5"/>
      <c r="M6686">
        <f t="shared" ref="M6686" si="7064">I6678*I6681+J6678*I6682+K6678* I6683</f>
        <v>0</v>
      </c>
    </row>
    <row r="6687" spans="8:15" x14ac:dyDescent="0.35">
      <c r="H6687" s="4"/>
      <c r="I6687">
        <f t="shared" si="7062"/>
        <v>-2.3298516839062571</v>
      </c>
      <c r="J6687" t="s">
        <v>16</v>
      </c>
      <c r="K6687">
        <v>0</v>
      </c>
      <c r="L6687" s="5"/>
      <c r="M6687">
        <f t="shared" ref="M6687" si="7065">I6679*I6681+J6679*I6682+K6679*I6683</f>
        <v>0</v>
      </c>
    </row>
    <row r="6688" spans="8:15" x14ac:dyDescent="0.35">
      <c r="H6688" s="4"/>
      <c r="L6688" s="5"/>
    </row>
    <row r="6689" spans="8:13" x14ac:dyDescent="0.35">
      <c r="H6689" s="4" t="s">
        <v>99</v>
      </c>
      <c r="I6689">
        <f t="shared" ref="I6689:I6691" si="7066">I6685-K6685</f>
        <v>-6.0300955159643808</v>
      </c>
      <c r="L6689" s="5"/>
    </row>
    <row r="6690" spans="8:13" x14ac:dyDescent="0.35">
      <c r="H6690" s="4" t="s">
        <v>100</v>
      </c>
      <c r="I6690">
        <f t="shared" si="7066"/>
        <v>7.8461575132286265</v>
      </c>
      <c r="L6690" s="5"/>
    </row>
    <row r="6691" spans="8:13" x14ac:dyDescent="0.35">
      <c r="H6691" s="4" t="s">
        <v>101</v>
      </c>
      <c r="I6691">
        <f t="shared" si="7066"/>
        <v>-2.3298516839062571</v>
      </c>
      <c r="L6691" s="5"/>
    </row>
    <row r="6692" spans="8:13" x14ac:dyDescent="0.35">
      <c r="H6692" s="4"/>
      <c r="L6692" s="5"/>
    </row>
    <row r="6693" spans="8:13" x14ac:dyDescent="0.35">
      <c r="H6693" s="4" t="s">
        <v>22</v>
      </c>
      <c r="I6693">
        <f t="shared" ref="I6693:I6695" si="7067">ABS(I6689-I6667)</f>
        <v>0</v>
      </c>
      <c r="L6693" s="5"/>
    </row>
    <row r="6694" spans="8:13" x14ac:dyDescent="0.35">
      <c r="H6694" s="4" t="s">
        <v>24</v>
      </c>
      <c r="I6694">
        <f t="shared" si="7067"/>
        <v>0</v>
      </c>
      <c r="L6694" s="5"/>
    </row>
    <row r="6695" spans="8:13" x14ac:dyDescent="0.35">
      <c r="H6695" s="7" t="s">
        <v>103</v>
      </c>
      <c r="I6695">
        <f t="shared" si="7067"/>
        <v>0</v>
      </c>
      <c r="J6695" s="8" t="s">
        <v>25</v>
      </c>
      <c r="K6695" s="8"/>
      <c r="L6695" s="9">
        <f t="shared" ref="L6695" si="7068">MAX(I6693:I6695)</f>
        <v>0</v>
      </c>
      <c r="M6695" t="str">
        <f t="shared" ref="M6695" si="7069">IF(L6695&gt;$G$6, "Continúa iterando","Listo. Aquí está la solución")</f>
        <v>Listo. Aquí está la solución</v>
      </c>
    </row>
    <row r="6697" spans="8:13" x14ac:dyDescent="0.35">
      <c r="H6697" s="1"/>
      <c r="I6697" s="2" t="s">
        <v>0</v>
      </c>
      <c r="J6697" s="2">
        <f t="shared" ref="J6697" si="7070">J6666+1</f>
        <v>217</v>
      </c>
      <c r="K6697" s="2"/>
      <c r="L6697" s="3"/>
    </row>
    <row r="6698" spans="8:13" x14ac:dyDescent="0.35">
      <c r="H6698" s="4" t="s">
        <v>1</v>
      </c>
      <c r="I6698">
        <f t="shared" ref="I6698:I6700" si="7071">I6689</f>
        <v>-6.0300955159643808</v>
      </c>
      <c r="L6698" s="5"/>
    </row>
    <row r="6699" spans="8:13" x14ac:dyDescent="0.35">
      <c r="H6699" s="4" t="s">
        <v>93</v>
      </c>
      <c r="I6699">
        <f t="shared" si="7071"/>
        <v>7.8461575132286265</v>
      </c>
      <c r="L6699" s="5"/>
    </row>
    <row r="6700" spans="8:13" x14ac:dyDescent="0.35">
      <c r="H6700" s="4" t="s">
        <v>2</v>
      </c>
      <c r="I6700">
        <f t="shared" si="7071"/>
        <v>-2.3298516839062571</v>
      </c>
      <c r="L6700" s="5"/>
    </row>
    <row r="6701" spans="8:13" x14ac:dyDescent="0.35">
      <c r="H6701" s="4"/>
      <c r="L6701" s="5"/>
    </row>
    <row r="6702" spans="8:13" x14ac:dyDescent="0.35">
      <c r="H6702" s="4"/>
      <c r="I6702">
        <f t="shared" ref="I6702" si="7072">1/I6698</f>
        <v>-0.16583485242523097</v>
      </c>
      <c r="J6702">
        <f t="shared" ref="J6702" si="7073">3/I6699-I6700^2</f>
        <v>-5.0458561065254317</v>
      </c>
      <c r="K6702">
        <f t="shared" ref="K6702" si="7074">-2*I6699*I6700</f>
        <v>36.56076658877889</v>
      </c>
      <c r="L6702" s="5"/>
    </row>
    <row r="6703" spans="8:13" x14ac:dyDescent="0.35">
      <c r="H6703" s="4" t="s">
        <v>26</v>
      </c>
      <c r="I6703">
        <f t="shared" ref="I6703" si="7075">(2*I6698/I6700)+4*I6700</f>
        <v>-4.1430295802738764</v>
      </c>
      <c r="J6703">
        <f t="shared" ref="J6703" si="7076">(2*I6699/I6700)</f>
        <v>-6.7353278901201685</v>
      </c>
      <c r="K6703">
        <f t="shared" ref="K6703" si="7077">-(I6699^2+I6698^2)/I6700^2+4*I6698</f>
        <v>-42.160262624325497</v>
      </c>
      <c r="L6703" s="5"/>
    </row>
    <row r="6704" spans="8:13" x14ac:dyDescent="0.35">
      <c r="H6704" s="4"/>
      <c r="I6704">
        <f t="shared" ref="I6704" si="7078">2*I6698*I6699*I6700^3+4*I6700</f>
        <v>1187.4101983644657</v>
      </c>
      <c r="J6704">
        <f t="shared" ref="J6704" si="7079">I6698^2*I6700^3</f>
        <v>-459.86801905066505</v>
      </c>
      <c r="K6704">
        <f t="shared" ref="K6704" si="7080">3*I6698^2*I6699*I6700^2+4*I6698</f>
        <v>4621.9224596655295</v>
      </c>
      <c r="L6704" s="5"/>
    </row>
    <row r="6705" spans="8:15" x14ac:dyDescent="0.35">
      <c r="H6705" s="4"/>
      <c r="L6705" s="5"/>
    </row>
    <row r="6706" spans="8:15" x14ac:dyDescent="0.35">
      <c r="H6706" s="4" t="s">
        <v>6</v>
      </c>
      <c r="I6706">
        <f t="shared" ref="I6706" si="7081">(I6702*J6703*K6704+I6703*J6704*K6702+J6702*K6703*I6704)-(I6704*J6703*K6702+J6704*K6703*I6702+K6704*I6703*J6702)</f>
        <v>526414.62070310838</v>
      </c>
      <c r="J6706" t="str">
        <f t="shared" ref="J6706" si="7082">IF(I6706&lt;&gt;0,"Continuar", "Agregar otros valores")</f>
        <v>Continuar</v>
      </c>
      <c r="L6706" s="5"/>
    </row>
    <row r="6707" spans="8:15" x14ac:dyDescent="0.35">
      <c r="H6707" s="4"/>
      <c r="L6707" s="5"/>
    </row>
    <row r="6708" spans="8:15" x14ac:dyDescent="0.35">
      <c r="H6708" s="4"/>
      <c r="I6708" cm="1">
        <f t="array" ref="I6708:K6710">MINVERSE(I6702:K6704)</f>
        <v>-9.5966786858593264E-2</v>
      </c>
      <c r="J6708">
        <v>1.2363692239668139E-2</v>
      </c>
      <c r="K6708">
        <v>8.7190467637886151E-4</v>
      </c>
      <c r="L6708" s="5"/>
      <c r="M6708">
        <f t="shared" ref="M6708" si="7083">(J6703*K6704-J6704*K6703)/I6706</f>
        <v>-9.596678685859325E-2</v>
      </c>
      <c r="N6708">
        <f t="shared" ref="N6708" si="7084">(J6702*K6704-J6704*K6702)/I6706</f>
        <v>-1.2363692239668137E-2</v>
      </c>
      <c r="O6708">
        <f t="shared" ref="O6708" si="7085">(J6702*K6703-J6703*K6702)/I6706</f>
        <v>8.7190467637886151E-4</v>
      </c>
    </row>
    <row r="6709" spans="8:15" x14ac:dyDescent="0.35">
      <c r="H6709" s="4" t="s">
        <v>9</v>
      </c>
      <c r="I6709">
        <v>-5.87232252334349E-2</v>
      </c>
      <c r="J6709">
        <v>-8.3924536285770956E-2</v>
      </c>
      <c r="K6709">
        <v>-3.0102503265137386E-4</v>
      </c>
      <c r="L6709" s="5"/>
      <c r="M6709">
        <f t="shared" ref="M6709" si="7086">(I6703*K6704-K6703*I6704)/I6706</f>
        <v>5.8723225233434879E-2</v>
      </c>
      <c r="N6709">
        <f t="shared" ref="N6709" si="7087">(I6702*K6704-I6704*K6702)/I6706</f>
        <v>-8.3924536285770943E-2</v>
      </c>
      <c r="O6709">
        <f t="shared" ref="O6709" si="7088">(I6702*K6703-I6703*K6702)/I6706</f>
        <v>3.010250326513738E-4</v>
      </c>
    </row>
    <row r="6710" spans="8:15" x14ac:dyDescent="0.35">
      <c r="H6710" s="4"/>
      <c r="I6710">
        <v>1.8811870800205702E-2</v>
      </c>
      <c r="J6710">
        <v>-1.1526585521765763E-2</v>
      </c>
      <c r="K6710">
        <v>-3.7590481385218048E-5</v>
      </c>
      <c r="L6710" s="5"/>
      <c r="M6710">
        <f t="shared" ref="M6710" si="7089">(I6703*J6704-I6704*J6703)/I6706</f>
        <v>1.8811870800205698E-2</v>
      </c>
      <c r="N6710">
        <f t="shared" ref="N6710" si="7090">(I6702*J6704-I6704*J6702)/I6706</f>
        <v>1.1526585521765761E-2</v>
      </c>
      <c r="O6710">
        <f t="shared" ref="O6710" si="7091">(I6702*J6703-I6703*J6702)/I6706</f>
        <v>-3.7590481385218048E-5</v>
      </c>
    </row>
    <row r="6711" spans="8:15" x14ac:dyDescent="0.35">
      <c r="H6711" s="4"/>
      <c r="L6711" s="5"/>
    </row>
    <row r="6712" spans="8:15" x14ac:dyDescent="0.35">
      <c r="H6712" s="4" t="s">
        <v>684</v>
      </c>
      <c r="I6712">
        <f t="shared" ref="I6712" si="7092">LN(ABS(2*I6698*I6699^3))-I6699*(I6700^2)+33.9206</f>
        <v>0</v>
      </c>
      <c r="L6712" s="5"/>
    </row>
    <row r="6713" spans="8:15" x14ac:dyDescent="0.35">
      <c r="H6713" s="4" t="s">
        <v>685</v>
      </c>
      <c r="I6713">
        <f t="shared" ref="I6713" si="7093">(I6698^2+I6699^2)/I6700+4*I6698*I6700-85/6</f>
        <v>0</v>
      </c>
      <c r="L6713" s="5"/>
    </row>
    <row r="6714" spans="8:15" x14ac:dyDescent="0.35">
      <c r="H6714" s="4" t="s">
        <v>686</v>
      </c>
      <c r="I6714">
        <f t="shared" ref="I6714" si="7094">I6698^2*I6699*I6700^3+4*I6698*I6700+3552</f>
        <v>0</v>
      </c>
      <c r="L6714" s="5"/>
    </row>
    <row r="6715" spans="8:15" x14ac:dyDescent="0.35">
      <c r="H6715" s="4"/>
      <c r="L6715" s="5"/>
    </row>
    <row r="6716" spans="8:15" x14ac:dyDescent="0.35">
      <c r="H6716" s="4"/>
      <c r="I6716">
        <f t="shared" ref="I6716:I6718" si="7095">I6698</f>
        <v>-6.0300955159643808</v>
      </c>
      <c r="J6716" t="s">
        <v>16</v>
      </c>
      <c r="K6716" cm="1">
        <f t="array" ref="K6716:K6718">MMULT(I6708:K6710,I6712:I6714)</f>
        <v>0</v>
      </c>
      <c r="L6716" s="5"/>
      <c r="M6716">
        <f t="shared" ref="M6716" si="7096">I6708*I6712+J6708*I6713+K6708*I6714</f>
        <v>0</v>
      </c>
    </row>
    <row r="6717" spans="8:15" x14ac:dyDescent="0.35">
      <c r="H6717" s="4"/>
      <c r="I6717">
        <f t="shared" si="7095"/>
        <v>7.8461575132286265</v>
      </c>
      <c r="J6717" t="s">
        <v>16</v>
      </c>
      <c r="K6717">
        <v>0</v>
      </c>
      <c r="L6717" s="5"/>
      <c r="M6717">
        <f t="shared" ref="M6717" si="7097">I6709*I6712+J6709*I6713+K6709* I6714</f>
        <v>0</v>
      </c>
    </row>
    <row r="6718" spans="8:15" x14ac:dyDescent="0.35">
      <c r="H6718" s="4"/>
      <c r="I6718">
        <f t="shared" si="7095"/>
        <v>-2.3298516839062571</v>
      </c>
      <c r="J6718" t="s">
        <v>16</v>
      </c>
      <c r="K6718">
        <v>0</v>
      </c>
      <c r="L6718" s="5"/>
      <c r="M6718">
        <f t="shared" ref="M6718" si="7098">I6710*I6712+J6710*I6713+K6710*I6714</f>
        <v>0</v>
      </c>
    </row>
    <row r="6719" spans="8:15" x14ac:dyDescent="0.35">
      <c r="H6719" s="4"/>
      <c r="L6719" s="5"/>
    </row>
    <row r="6720" spans="8:15" x14ac:dyDescent="0.35">
      <c r="H6720" s="4" t="s">
        <v>99</v>
      </c>
      <c r="I6720">
        <f t="shared" ref="I6720:I6722" si="7099">I6716-K6716</f>
        <v>-6.0300955159643808</v>
      </c>
      <c r="L6720" s="5"/>
    </row>
    <row r="6721" spans="8:13" x14ac:dyDescent="0.35">
      <c r="H6721" s="4" t="s">
        <v>100</v>
      </c>
      <c r="I6721">
        <f t="shared" si="7099"/>
        <v>7.8461575132286265</v>
      </c>
      <c r="L6721" s="5"/>
    </row>
    <row r="6722" spans="8:13" x14ac:dyDescent="0.35">
      <c r="H6722" s="4" t="s">
        <v>101</v>
      </c>
      <c r="I6722">
        <f t="shared" si="7099"/>
        <v>-2.3298516839062571</v>
      </c>
      <c r="L6722" s="5"/>
    </row>
    <row r="6723" spans="8:13" x14ac:dyDescent="0.35">
      <c r="H6723" s="4"/>
      <c r="L6723" s="5"/>
    </row>
    <row r="6724" spans="8:13" x14ac:dyDescent="0.35">
      <c r="H6724" s="4" t="s">
        <v>22</v>
      </c>
      <c r="I6724">
        <f t="shared" ref="I6724:I6726" si="7100">ABS(I6720-I6698)</f>
        <v>0</v>
      </c>
      <c r="L6724" s="5"/>
    </row>
    <row r="6725" spans="8:13" x14ac:dyDescent="0.35">
      <c r="H6725" s="4" t="s">
        <v>24</v>
      </c>
      <c r="I6725">
        <f t="shared" si="7100"/>
        <v>0</v>
      </c>
      <c r="L6725" s="5"/>
    </row>
    <row r="6726" spans="8:13" x14ac:dyDescent="0.35">
      <c r="H6726" s="7" t="s">
        <v>103</v>
      </c>
      <c r="I6726">
        <f t="shared" si="7100"/>
        <v>0</v>
      </c>
      <c r="J6726" s="8" t="s">
        <v>25</v>
      </c>
      <c r="K6726" s="8"/>
      <c r="L6726" s="9">
        <f t="shared" ref="L6726" si="7101">MAX(I6724:I6726)</f>
        <v>0</v>
      </c>
      <c r="M6726" t="str">
        <f t="shared" ref="M6726" si="7102">IF(L6726&gt;$G$6, "Continúa iterando","Listo. Aquí está la solución")</f>
        <v>Listo. Aquí está la solución</v>
      </c>
    </row>
    <row r="6728" spans="8:13" x14ac:dyDescent="0.35">
      <c r="H6728" s="1"/>
      <c r="I6728" s="2" t="s">
        <v>0</v>
      </c>
      <c r="J6728" s="2">
        <f t="shared" ref="J6728" si="7103">J6697+1</f>
        <v>218</v>
      </c>
      <c r="K6728" s="2"/>
      <c r="L6728" s="3"/>
    </row>
    <row r="6729" spans="8:13" x14ac:dyDescent="0.35">
      <c r="H6729" s="4" t="s">
        <v>1</v>
      </c>
      <c r="I6729">
        <f t="shared" ref="I6729:I6731" si="7104">I6720</f>
        <v>-6.0300955159643808</v>
      </c>
      <c r="L6729" s="5"/>
    </row>
    <row r="6730" spans="8:13" x14ac:dyDescent="0.35">
      <c r="H6730" s="4" t="s">
        <v>93</v>
      </c>
      <c r="I6730">
        <f t="shared" si="7104"/>
        <v>7.8461575132286265</v>
      </c>
      <c r="L6730" s="5"/>
    </row>
    <row r="6731" spans="8:13" x14ac:dyDescent="0.35">
      <c r="H6731" s="4" t="s">
        <v>2</v>
      </c>
      <c r="I6731">
        <f t="shared" si="7104"/>
        <v>-2.3298516839062571</v>
      </c>
      <c r="L6731" s="5"/>
    </row>
    <row r="6732" spans="8:13" x14ac:dyDescent="0.35">
      <c r="H6732" s="4"/>
      <c r="L6732" s="5"/>
    </row>
    <row r="6733" spans="8:13" x14ac:dyDescent="0.35">
      <c r="H6733" s="4"/>
      <c r="I6733">
        <f t="shared" ref="I6733" si="7105">1/I6729</f>
        <v>-0.16583485242523097</v>
      </c>
      <c r="J6733">
        <f t="shared" ref="J6733" si="7106">3/I6730-I6731^2</f>
        <v>-5.0458561065254317</v>
      </c>
      <c r="K6733">
        <f t="shared" ref="K6733" si="7107">-2*I6730*I6731</f>
        <v>36.56076658877889</v>
      </c>
      <c r="L6733" s="5"/>
    </row>
    <row r="6734" spans="8:13" x14ac:dyDescent="0.35">
      <c r="H6734" s="4" t="s">
        <v>26</v>
      </c>
      <c r="I6734">
        <f t="shared" ref="I6734" si="7108">(2*I6729/I6731)+4*I6731</f>
        <v>-4.1430295802738764</v>
      </c>
      <c r="J6734">
        <f t="shared" ref="J6734" si="7109">(2*I6730/I6731)</f>
        <v>-6.7353278901201685</v>
      </c>
      <c r="K6734">
        <f t="shared" ref="K6734" si="7110">-(I6730^2+I6729^2)/I6731^2+4*I6729</f>
        <v>-42.160262624325497</v>
      </c>
      <c r="L6734" s="5"/>
    </row>
    <row r="6735" spans="8:13" x14ac:dyDescent="0.35">
      <c r="H6735" s="4"/>
      <c r="I6735">
        <f t="shared" ref="I6735" si="7111">2*I6729*I6730*I6731^3+4*I6731</f>
        <v>1187.4101983644657</v>
      </c>
      <c r="J6735">
        <f t="shared" ref="J6735" si="7112">I6729^2*I6731^3</f>
        <v>-459.86801905066505</v>
      </c>
      <c r="K6735">
        <f t="shared" ref="K6735" si="7113">3*I6729^2*I6730*I6731^2+4*I6729</f>
        <v>4621.9224596655295</v>
      </c>
      <c r="L6735" s="5"/>
    </row>
    <row r="6736" spans="8:13" x14ac:dyDescent="0.35">
      <c r="H6736" s="4"/>
      <c r="L6736" s="5"/>
    </row>
    <row r="6737" spans="8:15" x14ac:dyDescent="0.35">
      <c r="H6737" s="4" t="s">
        <v>6</v>
      </c>
      <c r="I6737">
        <f t="shared" ref="I6737" si="7114">(I6733*J6734*K6735+I6734*J6735*K6733+J6733*K6734*I6735)-(I6735*J6734*K6733+J6735*K6734*I6733+K6735*I6734*J6733)</f>
        <v>526414.62070310838</v>
      </c>
      <c r="J6737" t="str">
        <f t="shared" ref="J6737" si="7115">IF(I6737&lt;&gt;0,"Continuar", "Agregar otros valores")</f>
        <v>Continuar</v>
      </c>
      <c r="L6737" s="5"/>
    </row>
    <row r="6738" spans="8:15" x14ac:dyDescent="0.35">
      <c r="H6738" s="4"/>
      <c r="L6738" s="5"/>
    </row>
    <row r="6739" spans="8:15" x14ac:dyDescent="0.35">
      <c r="H6739" s="4"/>
      <c r="I6739" cm="1">
        <f t="array" ref="I6739:K6741">MINVERSE(I6733:K6735)</f>
        <v>-9.5966786858593264E-2</v>
      </c>
      <c r="J6739">
        <v>1.2363692239668139E-2</v>
      </c>
      <c r="K6739">
        <v>8.7190467637886151E-4</v>
      </c>
      <c r="L6739" s="5"/>
      <c r="M6739">
        <f t="shared" ref="M6739" si="7116">(J6734*K6735-J6735*K6734)/I6737</f>
        <v>-9.596678685859325E-2</v>
      </c>
      <c r="N6739">
        <f t="shared" ref="N6739" si="7117">(J6733*K6735-J6735*K6733)/I6737</f>
        <v>-1.2363692239668137E-2</v>
      </c>
      <c r="O6739">
        <f t="shared" ref="O6739" si="7118">(J6733*K6734-J6734*K6733)/I6737</f>
        <v>8.7190467637886151E-4</v>
      </c>
    </row>
    <row r="6740" spans="8:15" x14ac:dyDescent="0.35">
      <c r="H6740" s="4" t="s">
        <v>9</v>
      </c>
      <c r="I6740">
        <v>-5.87232252334349E-2</v>
      </c>
      <c r="J6740">
        <v>-8.3924536285770956E-2</v>
      </c>
      <c r="K6740">
        <v>-3.0102503265137386E-4</v>
      </c>
      <c r="L6740" s="5"/>
      <c r="M6740">
        <f t="shared" ref="M6740" si="7119">(I6734*K6735-K6734*I6735)/I6737</f>
        <v>5.8723225233434879E-2</v>
      </c>
      <c r="N6740">
        <f t="shared" ref="N6740" si="7120">(I6733*K6735-I6735*K6733)/I6737</f>
        <v>-8.3924536285770943E-2</v>
      </c>
      <c r="O6740">
        <f t="shared" ref="O6740" si="7121">(I6733*K6734-I6734*K6733)/I6737</f>
        <v>3.010250326513738E-4</v>
      </c>
    </row>
    <row r="6741" spans="8:15" x14ac:dyDescent="0.35">
      <c r="H6741" s="4"/>
      <c r="I6741">
        <v>1.8811870800205702E-2</v>
      </c>
      <c r="J6741">
        <v>-1.1526585521765763E-2</v>
      </c>
      <c r="K6741">
        <v>-3.7590481385218048E-5</v>
      </c>
      <c r="L6741" s="5"/>
      <c r="M6741">
        <f t="shared" ref="M6741" si="7122">(I6734*J6735-I6735*J6734)/I6737</f>
        <v>1.8811870800205698E-2</v>
      </c>
      <c r="N6741">
        <f t="shared" ref="N6741" si="7123">(I6733*J6735-I6735*J6733)/I6737</f>
        <v>1.1526585521765761E-2</v>
      </c>
      <c r="O6741">
        <f t="shared" ref="O6741" si="7124">(I6733*J6734-I6734*J6733)/I6737</f>
        <v>-3.7590481385218048E-5</v>
      </c>
    </row>
    <row r="6742" spans="8:15" x14ac:dyDescent="0.35">
      <c r="H6742" s="4"/>
      <c r="L6742" s="5"/>
    </row>
    <row r="6743" spans="8:15" x14ac:dyDescent="0.35">
      <c r="H6743" s="4" t="s">
        <v>687</v>
      </c>
      <c r="I6743">
        <f t="shared" ref="I6743" si="7125">LN(ABS(2*I6729*I6730^3))-I6730*(I6731^2)+33.9206</f>
        <v>0</v>
      </c>
      <c r="L6743" s="5"/>
    </row>
    <row r="6744" spans="8:15" x14ac:dyDescent="0.35">
      <c r="H6744" s="4" t="s">
        <v>688</v>
      </c>
      <c r="I6744">
        <f t="shared" ref="I6744" si="7126">(I6729^2+I6730^2)/I6731+4*I6729*I6731-85/6</f>
        <v>0</v>
      </c>
      <c r="L6744" s="5"/>
    </row>
    <row r="6745" spans="8:15" x14ac:dyDescent="0.35">
      <c r="H6745" s="4" t="s">
        <v>689</v>
      </c>
      <c r="I6745">
        <f t="shared" ref="I6745" si="7127">I6729^2*I6730*I6731^3+4*I6729*I6731+3552</f>
        <v>0</v>
      </c>
      <c r="L6745" s="5"/>
    </row>
    <row r="6746" spans="8:15" x14ac:dyDescent="0.35">
      <c r="H6746" s="4"/>
      <c r="L6746" s="5"/>
    </row>
    <row r="6747" spans="8:15" x14ac:dyDescent="0.35">
      <c r="H6747" s="4"/>
      <c r="I6747">
        <f t="shared" ref="I6747:I6749" si="7128">I6729</f>
        <v>-6.0300955159643808</v>
      </c>
      <c r="J6747" t="s">
        <v>16</v>
      </c>
      <c r="K6747" cm="1">
        <f t="array" ref="K6747:K6749">MMULT(I6739:K6741,I6743:I6745)</f>
        <v>0</v>
      </c>
      <c r="L6747" s="5"/>
      <c r="M6747">
        <f t="shared" ref="M6747" si="7129">I6739*I6743+J6739*I6744+K6739*I6745</f>
        <v>0</v>
      </c>
    </row>
    <row r="6748" spans="8:15" x14ac:dyDescent="0.35">
      <c r="H6748" s="4"/>
      <c r="I6748">
        <f t="shared" si="7128"/>
        <v>7.8461575132286265</v>
      </c>
      <c r="J6748" t="s">
        <v>16</v>
      </c>
      <c r="K6748">
        <v>0</v>
      </c>
      <c r="L6748" s="5"/>
      <c r="M6748">
        <f t="shared" ref="M6748" si="7130">I6740*I6743+J6740*I6744+K6740* I6745</f>
        <v>0</v>
      </c>
    </row>
    <row r="6749" spans="8:15" x14ac:dyDescent="0.35">
      <c r="H6749" s="4"/>
      <c r="I6749">
        <f t="shared" si="7128"/>
        <v>-2.3298516839062571</v>
      </c>
      <c r="J6749" t="s">
        <v>16</v>
      </c>
      <c r="K6749">
        <v>0</v>
      </c>
      <c r="L6749" s="5"/>
      <c r="M6749">
        <f t="shared" ref="M6749" si="7131">I6741*I6743+J6741*I6744+K6741*I6745</f>
        <v>0</v>
      </c>
    </row>
    <row r="6750" spans="8:15" x14ac:dyDescent="0.35">
      <c r="H6750" s="4"/>
      <c r="L6750" s="5"/>
    </row>
    <row r="6751" spans="8:15" x14ac:dyDescent="0.35">
      <c r="H6751" s="4" t="s">
        <v>99</v>
      </c>
      <c r="I6751">
        <f t="shared" ref="I6751:I6753" si="7132">I6747-K6747</f>
        <v>-6.0300955159643808</v>
      </c>
      <c r="L6751" s="5"/>
    </row>
    <row r="6752" spans="8:15" x14ac:dyDescent="0.35">
      <c r="H6752" s="4" t="s">
        <v>100</v>
      </c>
      <c r="I6752">
        <f t="shared" si="7132"/>
        <v>7.8461575132286265</v>
      </c>
      <c r="L6752" s="5"/>
    </row>
    <row r="6753" spans="8:13" x14ac:dyDescent="0.35">
      <c r="H6753" s="4" t="s">
        <v>101</v>
      </c>
      <c r="I6753">
        <f t="shared" si="7132"/>
        <v>-2.3298516839062571</v>
      </c>
      <c r="L6753" s="5"/>
    </row>
    <row r="6754" spans="8:13" x14ac:dyDescent="0.35">
      <c r="H6754" s="4"/>
      <c r="L6754" s="5"/>
    </row>
    <row r="6755" spans="8:13" x14ac:dyDescent="0.35">
      <c r="H6755" s="4" t="s">
        <v>22</v>
      </c>
      <c r="I6755">
        <f t="shared" ref="I6755:I6757" si="7133">ABS(I6751-I6729)</f>
        <v>0</v>
      </c>
      <c r="L6755" s="5"/>
    </row>
    <row r="6756" spans="8:13" x14ac:dyDescent="0.35">
      <c r="H6756" s="4" t="s">
        <v>24</v>
      </c>
      <c r="I6756">
        <f t="shared" si="7133"/>
        <v>0</v>
      </c>
      <c r="L6756" s="5"/>
    </row>
    <row r="6757" spans="8:13" x14ac:dyDescent="0.35">
      <c r="H6757" s="7" t="s">
        <v>103</v>
      </c>
      <c r="I6757">
        <f t="shared" si="7133"/>
        <v>0</v>
      </c>
      <c r="J6757" s="8" t="s">
        <v>25</v>
      </c>
      <c r="K6757" s="8"/>
      <c r="L6757" s="9">
        <f t="shared" ref="L6757" si="7134">MAX(I6755:I6757)</f>
        <v>0</v>
      </c>
      <c r="M6757" t="str">
        <f t="shared" ref="M6757" si="7135">IF(L6757&gt;$G$6, "Continúa iterando","Listo. Aquí está la solución")</f>
        <v>Listo. Aquí está la solución</v>
      </c>
    </row>
    <row r="6759" spans="8:13" x14ac:dyDescent="0.35">
      <c r="H6759" s="1"/>
      <c r="I6759" s="2" t="s">
        <v>0</v>
      </c>
      <c r="J6759" s="2">
        <f t="shared" ref="J6759" si="7136">J6728+1</f>
        <v>219</v>
      </c>
      <c r="K6759" s="2"/>
      <c r="L6759" s="3"/>
    </row>
    <row r="6760" spans="8:13" x14ac:dyDescent="0.35">
      <c r="H6760" s="4" t="s">
        <v>1</v>
      </c>
      <c r="I6760">
        <f t="shared" ref="I6760:I6762" si="7137">I6751</f>
        <v>-6.0300955159643808</v>
      </c>
      <c r="L6760" s="5"/>
    </row>
    <row r="6761" spans="8:13" x14ac:dyDescent="0.35">
      <c r="H6761" s="4" t="s">
        <v>93</v>
      </c>
      <c r="I6761">
        <f t="shared" si="7137"/>
        <v>7.8461575132286265</v>
      </c>
      <c r="L6761" s="5"/>
    </row>
    <row r="6762" spans="8:13" x14ac:dyDescent="0.35">
      <c r="H6762" s="4" t="s">
        <v>2</v>
      </c>
      <c r="I6762">
        <f t="shared" si="7137"/>
        <v>-2.3298516839062571</v>
      </c>
      <c r="L6762" s="5"/>
    </row>
    <row r="6763" spans="8:13" x14ac:dyDescent="0.35">
      <c r="H6763" s="4"/>
      <c r="L6763" s="5"/>
    </row>
    <row r="6764" spans="8:13" x14ac:dyDescent="0.35">
      <c r="H6764" s="4"/>
      <c r="I6764">
        <f t="shared" ref="I6764" si="7138">1/I6760</f>
        <v>-0.16583485242523097</v>
      </c>
      <c r="J6764">
        <f t="shared" ref="J6764" si="7139">3/I6761-I6762^2</f>
        <v>-5.0458561065254317</v>
      </c>
      <c r="K6764">
        <f t="shared" ref="K6764" si="7140">-2*I6761*I6762</f>
        <v>36.56076658877889</v>
      </c>
      <c r="L6764" s="5"/>
    </row>
    <row r="6765" spans="8:13" x14ac:dyDescent="0.35">
      <c r="H6765" s="4" t="s">
        <v>26</v>
      </c>
      <c r="I6765">
        <f t="shared" ref="I6765" si="7141">(2*I6760/I6762)+4*I6762</f>
        <v>-4.1430295802738764</v>
      </c>
      <c r="J6765">
        <f t="shared" ref="J6765" si="7142">(2*I6761/I6762)</f>
        <v>-6.7353278901201685</v>
      </c>
      <c r="K6765">
        <f t="shared" ref="K6765" si="7143">-(I6761^2+I6760^2)/I6762^2+4*I6760</f>
        <v>-42.160262624325497</v>
      </c>
      <c r="L6765" s="5"/>
    </row>
    <row r="6766" spans="8:13" x14ac:dyDescent="0.35">
      <c r="H6766" s="4"/>
      <c r="I6766">
        <f t="shared" ref="I6766" si="7144">2*I6760*I6761*I6762^3+4*I6762</f>
        <v>1187.4101983644657</v>
      </c>
      <c r="J6766">
        <f t="shared" ref="J6766" si="7145">I6760^2*I6762^3</f>
        <v>-459.86801905066505</v>
      </c>
      <c r="K6766">
        <f t="shared" ref="K6766" si="7146">3*I6760^2*I6761*I6762^2+4*I6760</f>
        <v>4621.9224596655295</v>
      </c>
      <c r="L6766" s="5"/>
    </row>
    <row r="6767" spans="8:13" x14ac:dyDescent="0.35">
      <c r="H6767" s="4"/>
      <c r="L6767" s="5"/>
    </row>
    <row r="6768" spans="8:13" x14ac:dyDescent="0.35">
      <c r="H6768" s="4" t="s">
        <v>6</v>
      </c>
      <c r="I6768">
        <f t="shared" ref="I6768" si="7147">(I6764*J6765*K6766+I6765*J6766*K6764+J6764*K6765*I6766)-(I6766*J6765*K6764+J6766*K6765*I6764+K6766*I6765*J6764)</f>
        <v>526414.62070310838</v>
      </c>
      <c r="J6768" t="str">
        <f t="shared" ref="J6768" si="7148">IF(I6768&lt;&gt;0,"Continuar", "Agregar otros valores")</f>
        <v>Continuar</v>
      </c>
      <c r="L6768" s="5"/>
    </row>
    <row r="6769" spans="8:15" x14ac:dyDescent="0.35">
      <c r="H6769" s="4"/>
      <c r="L6769" s="5"/>
    </row>
    <row r="6770" spans="8:15" x14ac:dyDescent="0.35">
      <c r="H6770" s="4"/>
      <c r="I6770" cm="1">
        <f t="array" ref="I6770:K6772">MINVERSE(I6764:K6766)</f>
        <v>-9.5966786858593264E-2</v>
      </c>
      <c r="J6770">
        <v>1.2363692239668139E-2</v>
      </c>
      <c r="K6770">
        <v>8.7190467637886151E-4</v>
      </c>
      <c r="L6770" s="5"/>
      <c r="M6770">
        <f t="shared" ref="M6770" si="7149">(J6765*K6766-J6766*K6765)/I6768</f>
        <v>-9.596678685859325E-2</v>
      </c>
      <c r="N6770">
        <f t="shared" ref="N6770" si="7150">(J6764*K6766-J6766*K6764)/I6768</f>
        <v>-1.2363692239668137E-2</v>
      </c>
      <c r="O6770">
        <f t="shared" ref="O6770" si="7151">(J6764*K6765-J6765*K6764)/I6768</f>
        <v>8.7190467637886151E-4</v>
      </c>
    </row>
    <row r="6771" spans="8:15" x14ac:dyDescent="0.35">
      <c r="H6771" s="4" t="s">
        <v>9</v>
      </c>
      <c r="I6771">
        <v>-5.87232252334349E-2</v>
      </c>
      <c r="J6771">
        <v>-8.3924536285770956E-2</v>
      </c>
      <c r="K6771">
        <v>-3.0102503265137386E-4</v>
      </c>
      <c r="L6771" s="5"/>
      <c r="M6771">
        <f t="shared" ref="M6771" si="7152">(I6765*K6766-K6765*I6766)/I6768</f>
        <v>5.8723225233434879E-2</v>
      </c>
      <c r="N6771">
        <f t="shared" ref="N6771" si="7153">(I6764*K6766-I6766*K6764)/I6768</f>
        <v>-8.3924536285770943E-2</v>
      </c>
      <c r="O6771">
        <f t="shared" ref="O6771" si="7154">(I6764*K6765-I6765*K6764)/I6768</f>
        <v>3.010250326513738E-4</v>
      </c>
    </row>
    <row r="6772" spans="8:15" x14ac:dyDescent="0.35">
      <c r="H6772" s="4"/>
      <c r="I6772">
        <v>1.8811870800205702E-2</v>
      </c>
      <c r="J6772">
        <v>-1.1526585521765763E-2</v>
      </c>
      <c r="K6772">
        <v>-3.7590481385218048E-5</v>
      </c>
      <c r="L6772" s="5"/>
      <c r="M6772">
        <f t="shared" ref="M6772" si="7155">(I6765*J6766-I6766*J6765)/I6768</f>
        <v>1.8811870800205698E-2</v>
      </c>
      <c r="N6772">
        <f t="shared" ref="N6772" si="7156">(I6764*J6766-I6766*J6764)/I6768</f>
        <v>1.1526585521765761E-2</v>
      </c>
      <c r="O6772">
        <f t="shared" ref="O6772" si="7157">(I6764*J6765-I6765*J6764)/I6768</f>
        <v>-3.7590481385218048E-5</v>
      </c>
    </row>
    <row r="6773" spans="8:15" x14ac:dyDescent="0.35">
      <c r="H6773" s="4"/>
      <c r="L6773" s="5"/>
    </row>
    <row r="6774" spans="8:15" x14ac:dyDescent="0.35">
      <c r="H6774" s="4" t="s">
        <v>690</v>
      </c>
      <c r="I6774">
        <f t="shared" ref="I6774" si="7158">LN(ABS(2*I6760*I6761^3))-I6761*(I6762^2)+33.9206</f>
        <v>0</v>
      </c>
      <c r="L6774" s="5"/>
    </row>
    <row r="6775" spans="8:15" x14ac:dyDescent="0.35">
      <c r="H6775" s="4" t="s">
        <v>691</v>
      </c>
      <c r="I6775">
        <f t="shared" ref="I6775" si="7159">(I6760^2+I6761^2)/I6762+4*I6760*I6762-85/6</f>
        <v>0</v>
      </c>
      <c r="L6775" s="5"/>
    </row>
    <row r="6776" spans="8:15" x14ac:dyDescent="0.35">
      <c r="H6776" s="4" t="s">
        <v>692</v>
      </c>
      <c r="I6776">
        <f t="shared" ref="I6776" si="7160">I6760^2*I6761*I6762^3+4*I6760*I6762+3552</f>
        <v>0</v>
      </c>
      <c r="L6776" s="5"/>
    </row>
    <row r="6777" spans="8:15" x14ac:dyDescent="0.35">
      <c r="H6777" s="4"/>
      <c r="L6777" s="5"/>
    </row>
    <row r="6778" spans="8:15" x14ac:dyDescent="0.35">
      <c r="H6778" s="4"/>
      <c r="I6778">
        <f t="shared" ref="I6778:I6780" si="7161">I6760</f>
        <v>-6.0300955159643808</v>
      </c>
      <c r="J6778" t="s">
        <v>16</v>
      </c>
      <c r="K6778" cm="1">
        <f t="array" ref="K6778:K6780">MMULT(I6770:K6772,I6774:I6776)</f>
        <v>0</v>
      </c>
      <c r="L6778" s="5"/>
      <c r="M6778">
        <f t="shared" ref="M6778" si="7162">I6770*I6774+J6770*I6775+K6770*I6776</f>
        <v>0</v>
      </c>
    </row>
    <row r="6779" spans="8:15" x14ac:dyDescent="0.35">
      <c r="H6779" s="4"/>
      <c r="I6779">
        <f t="shared" si="7161"/>
        <v>7.8461575132286265</v>
      </c>
      <c r="J6779" t="s">
        <v>16</v>
      </c>
      <c r="K6779">
        <v>0</v>
      </c>
      <c r="L6779" s="5"/>
      <c r="M6779">
        <f t="shared" ref="M6779" si="7163">I6771*I6774+J6771*I6775+K6771* I6776</f>
        <v>0</v>
      </c>
    </row>
    <row r="6780" spans="8:15" x14ac:dyDescent="0.35">
      <c r="H6780" s="4"/>
      <c r="I6780">
        <f t="shared" si="7161"/>
        <v>-2.3298516839062571</v>
      </c>
      <c r="J6780" t="s">
        <v>16</v>
      </c>
      <c r="K6780">
        <v>0</v>
      </c>
      <c r="L6780" s="5"/>
      <c r="M6780">
        <f t="shared" ref="M6780" si="7164">I6772*I6774+J6772*I6775+K6772*I6776</f>
        <v>0</v>
      </c>
    </row>
    <row r="6781" spans="8:15" x14ac:dyDescent="0.35">
      <c r="H6781" s="4"/>
      <c r="L6781" s="5"/>
    </row>
    <row r="6782" spans="8:15" x14ac:dyDescent="0.35">
      <c r="H6782" s="4" t="s">
        <v>99</v>
      </c>
      <c r="I6782">
        <f t="shared" ref="I6782:I6784" si="7165">I6778-K6778</f>
        <v>-6.0300955159643808</v>
      </c>
      <c r="L6782" s="5"/>
    </row>
    <row r="6783" spans="8:15" x14ac:dyDescent="0.35">
      <c r="H6783" s="4" t="s">
        <v>100</v>
      </c>
      <c r="I6783">
        <f t="shared" si="7165"/>
        <v>7.8461575132286265</v>
      </c>
      <c r="L6783" s="5"/>
    </row>
    <row r="6784" spans="8:15" x14ac:dyDescent="0.35">
      <c r="H6784" s="4" t="s">
        <v>101</v>
      </c>
      <c r="I6784">
        <f t="shared" si="7165"/>
        <v>-2.3298516839062571</v>
      </c>
      <c r="L6784" s="5"/>
    </row>
    <row r="6785" spans="8:13" x14ac:dyDescent="0.35">
      <c r="H6785" s="4"/>
      <c r="L6785" s="5"/>
    </row>
    <row r="6786" spans="8:13" x14ac:dyDescent="0.35">
      <c r="H6786" s="4" t="s">
        <v>22</v>
      </c>
      <c r="I6786">
        <f t="shared" ref="I6786:I6788" si="7166">ABS(I6782-I6760)</f>
        <v>0</v>
      </c>
      <c r="L6786" s="5"/>
    </row>
    <row r="6787" spans="8:13" x14ac:dyDescent="0.35">
      <c r="H6787" s="4" t="s">
        <v>24</v>
      </c>
      <c r="I6787">
        <f t="shared" si="7166"/>
        <v>0</v>
      </c>
      <c r="L6787" s="5"/>
    </row>
    <row r="6788" spans="8:13" x14ac:dyDescent="0.35">
      <c r="H6788" s="7" t="s">
        <v>103</v>
      </c>
      <c r="I6788">
        <f t="shared" si="7166"/>
        <v>0</v>
      </c>
      <c r="J6788" s="8" t="s">
        <v>25</v>
      </c>
      <c r="K6788" s="8"/>
      <c r="L6788" s="9">
        <f t="shared" ref="L6788" si="7167">MAX(I6786:I6788)</f>
        <v>0</v>
      </c>
      <c r="M6788" t="str">
        <f t="shared" ref="M6788" si="7168">IF(L6788&gt;$G$6, "Continúa iterando","Listo. Aquí está la solución")</f>
        <v>Listo. Aquí está la solución</v>
      </c>
    </row>
    <row r="6790" spans="8:13" x14ac:dyDescent="0.35">
      <c r="H6790" s="1"/>
      <c r="I6790" s="2" t="s">
        <v>0</v>
      </c>
      <c r="J6790" s="2">
        <f t="shared" ref="J6790" si="7169">J6759+1</f>
        <v>220</v>
      </c>
      <c r="K6790" s="2"/>
      <c r="L6790" s="3"/>
    </row>
    <row r="6791" spans="8:13" x14ac:dyDescent="0.35">
      <c r="H6791" s="4" t="s">
        <v>1</v>
      </c>
      <c r="I6791">
        <f t="shared" ref="I6791:I6793" si="7170">I6782</f>
        <v>-6.0300955159643808</v>
      </c>
      <c r="L6791" s="5"/>
    </row>
    <row r="6792" spans="8:13" x14ac:dyDescent="0.35">
      <c r="H6792" s="4" t="s">
        <v>93</v>
      </c>
      <c r="I6792">
        <f t="shared" si="7170"/>
        <v>7.8461575132286265</v>
      </c>
      <c r="L6792" s="5"/>
    </row>
    <row r="6793" spans="8:13" x14ac:dyDescent="0.35">
      <c r="H6793" s="4" t="s">
        <v>2</v>
      </c>
      <c r="I6793">
        <f t="shared" si="7170"/>
        <v>-2.3298516839062571</v>
      </c>
      <c r="L6793" s="5"/>
    </row>
    <row r="6794" spans="8:13" x14ac:dyDescent="0.35">
      <c r="H6794" s="4"/>
      <c r="L6794" s="5"/>
    </row>
    <row r="6795" spans="8:13" x14ac:dyDescent="0.35">
      <c r="H6795" s="4"/>
      <c r="I6795">
        <f t="shared" ref="I6795" si="7171">1/I6791</f>
        <v>-0.16583485242523097</v>
      </c>
      <c r="J6795">
        <f t="shared" ref="J6795" si="7172">3/I6792-I6793^2</f>
        <v>-5.0458561065254317</v>
      </c>
      <c r="K6795">
        <f t="shared" ref="K6795" si="7173">-2*I6792*I6793</f>
        <v>36.56076658877889</v>
      </c>
      <c r="L6795" s="5"/>
    </row>
    <row r="6796" spans="8:13" x14ac:dyDescent="0.35">
      <c r="H6796" s="4" t="s">
        <v>26</v>
      </c>
      <c r="I6796">
        <f t="shared" ref="I6796" si="7174">(2*I6791/I6793)+4*I6793</f>
        <v>-4.1430295802738764</v>
      </c>
      <c r="J6796">
        <f t="shared" ref="J6796" si="7175">(2*I6792/I6793)</f>
        <v>-6.7353278901201685</v>
      </c>
      <c r="K6796">
        <f t="shared" ref="K6796" si="7176">-(I6792^2+I6791^2)/I6793^2+4*I6791</f>
        <v>-42.160262624325497</v>
      </c>
      <c r="L6796" s="5"/>
    </row>
    <row r="6797" spans="8:13" x14ac:dyDescent="0.35">
      <c r="H6797" s="4"/>
      <c r="I6797">
        <f t="shared" ref="I6797" si="7177">2*I6791*I6792*I6793^3+4*I6793</f>
        <v>1187.4101983644657</v>
      </c>
      <c r="J6797">
        <f t="shared" ref="J6797" si="7178">I6791^2*I6793^3</f>
        <v>-459.86801905066505</v>
      </c>
      <c r="K6797">
        <f t="shared" ref="K6797" si="7179">3*I6791^2*I6792*I6793^2+4*I6791</f>
        <v>4621.9224596655295</v>
      </c>
      <c r="L6797" s="5"/>
    </row>
    <row r="6798" spans="8:13" x14ac:dyDescent="0.35">
      <c r="H6798" s="4"/>
      <c r="L6798" s="5"/>
    </row>
    <row r="6799" spans="8:13" x14ac:dyDescent="0.35">
      <c r="H6799" s="4" t="s">
        <v>6</v>
      </c>
      <c r="I6799">
        <f t="shared" ref="I6799" si="7180">(I6795*J6796*K6797+I6796*J6797*K6795+J6795*K6796*I6797)-(I6797*J6796*K6795+J6797*K6796*I6795+K6797*I6796*J6795)</f>
        <v>526414.62070310838</v>
      </c>
      <c r="J6799" t="str">
        <f t="shared" ref="J6799" si="7181">IF(I6799&lt;&gt;0,"Continuar", "Agregar otros valores")</f>
        <v>Continuar</v>
      </c>
      <c r="L6799" s="5"/>
    </row>
    <row r="6800" spans="8:13" x14ac:dyDescent="0.35">
      <c r="H6800" s="4"/>
      <c r="L6800" s="5"/>
    </row>
    <row r="6801" spans="8:15" x14ac:dyDescent="0.35">
      <c r="H6801" s="4"/>
      <c r="I6801" cm="1">
        <f t="array" ref="I6801:K6803">MINVERSE(I6795:K6797)</f>
        <v>-9.5966786858593264E-2</v>
      </c>
      <c r="J6801">
        <v>1.2363692239668139E-2</v>
      </c>
      <c r="K6801">
        <v>8.7190467637886151E-4</v>
      </c>
      <c r="L6801" s="5"/>
      <c r="M6801">
        <f t="shared" ref="M6801" si="7182">(J6796*K6797-J6797*K6796)/I6799</f>
        <v>-9.596678685859325E-2</v>
      </c>
      <c r="N6801">
        <f t="shared" ref="N6801" si="7183">(J6795*K6797-J6797*K6795)/I6799</f>
        <v>-1.2363692239668137E-2</v>
      </c>
      <c r="O6801">
        <f t="shared" ref="O6801" si="7184">(J6795*K6796-J6796*K6795)/I6799</f>
        <v>8.7190467637886151E-4</v>
      </c>
    </row>
    <row r="6802" spans="8:15" x14ac:dyDescent="0.35">
      <c r="H6802" s="4" t="s">
        <v>9</v>
      </c>
      <c r="I6802">
        <v>-5.87232252334349E-2</v>
      </c>
      <c r="J6802">
        <v>-8.3924536285770956E-2</v>
      </c>
      <c r="K6802">
        <v>-3.0102503265137386E-4</v>
      </c>
      <c r="L6802" s="5"/>
      <c r="M6802">
        <f t="shared" ref="M6802" si="7185">(I6796*K6797-K6796*I6797)/I6799</f>
        <v>5.8723225233434879E-2</v>
      </c>
      <c r="N6802">
        <f t="shared" ref="N6802" si="7186">(I6795*K6797-I6797*K6795)/I6799</f>
        <v>-8.3924536285770943E-2</v>
      </c>
      <c r="O6802">
        <f t="shared" ref="O6802" si="7187">(I6795*K6796-I6796*K6795)/I6799</f>
        <v>3.010250326513738E-4</v>
      </c>
    </row>
    <row r="6803" spans="8:15" x14ac:dyDescent="0.35">
      <c r="H6803" s="4"/>
      <c r="I6803">
        <v>1.8811870800205702E-2</v>
      </c>
      <c r="J6803">
        <v>-1.1526585521765763E-2</v>
      </c>
      <c r="K6803">
        <v>-3.7590481385218048E-5</v>
      </c>
      <c r="L6803" s="5"/>
      <c r="M6803">
        <f t="shared" ref="M6803" si="7188">(I6796*J6797-I6797*J6796)/I6799</f>
        <v>1.8811870800205698E-2</v>
      </c>
      <c r="N6803">
        <f t="shared" ref="N6803" si="7189">(I6795*J6797-I6797*J6795)/I6799</f>
        <v>1.1526585521765761E-2</v>
      </c>
      <c r="O6803">
        <f t="shared" ref="O6803" si="7190">(I6795*J6796-I6796*J6795)/I6799</f>
        <v>-3.7590481385218048E-5</v>
      </c>
    </row>
    <row r="6804" spans="8:15" x14ac:dyDescent="0.35">
      <c r="H6804" s="4"/>
      <c r="L6804" s="5"/>
    </row>
    <row r="6805" spans="8:15" x14ac:dyDescent="0.35">
      <c r="H6805" s="4" t="s">
        <v>693</v>
      </c>
      <c r="I6805">
        <f t="shared" ref="I6805" si="7191">LN(ABS(2*I6791*I6792^3))-I6792*(I6793^2)+33.9206</f>
        <v>0</v>
      </c>
      <c r="L6805" s="5"/>
    </row>
    <row r="6806" spans="8:15" x14ac:dyDescent="0.35">
      <c r="H6806" s="4" t="s">
        <v>694</v>
      </c>
      <c r="I6806">
        <f t="shared" ref="I6806" si="7192">(I6791^2+I6792^2)/I6793+4*I6791*I6793-85/6</f>
        <v>0</v>
      </c>
      <c r="L6806" s="5"/>
    </row>
    <row r="6807" spans="8:15" x14ac:dyDescent="0.35">
      <c r="H6807" s="4" t="s">
        <v>695</v>
      </c>
      <c r="I6807">
        <f t="shared" ref="I6807" si="7193">I6791^2*I6792*I6793^3+4*I6791*I6793+3552</f>
        <v>0</v>
      </c>
      <c r="L6807" s="5"/>
    </row>
    <row r="6808" spans="8:15" x14ac:dyDescent="0.35">
      <c r="H6808" s="4"/>
      <c r="L6808" s="5"/>
    </row>
    <row r="6809" spans="8:15" x14ac:dyDescent="0.35">
      <c r="H6809" s="4"/>
      <c r="I6809">
        <f t="shared" ref="I6809:I6811" si="7194">I6791</f>
        <v>-6.0300955159643808</v>
      </c>
      <c r="J6809" t="s">
        <v>16</v>
      </c>
      <c r="K6809" cm="1">
        <f t="array" ref="K6809:K6811">MMULT(I6801:K6803,I6805:I6807)</f>
        <v>0</v>
      </c>
      <c r="L6809" s="5"/>
      <c r="M6809">
        <f t="shared" ref="M6809" si="7195">I6801*I6805+J6801*I6806+K6801*I6807</f>
        <v>0</v>
      </c>
    </row>
    <row r="6810" spans="8:15" x14ac:dyDescent="0.35">
      <c r="H6810" s="4"/>
      <c r="I6810">
        <f t="shared" si="7194"/>
        <v>7.8461575132286265</v>
      </c>
      <c r="J6810" t="s">
        <v>16</v>
      </c>
      <c r="K6810">
        <v>0</v>
      </c>
      <c r="L6810" s="5"/>
      <c r="M6810">
        <f t="shared" ref="M6810" si="7196">I6802*I6805+J6802*I6806+K6802* I6807</f>
        <v>0</v>
      </c>
    </row>
    <row r="6811" spans="8:15" x14ac:dyDescent="0.35">
      <c r="H6811" s="4"/>
      <c r="I6811">
        <f t="shared" si="7194"/>
        <v>-2.3298516839062571</v>
      </c>
      <c r="J6811" t="s">
        <v>16</v>
      </c>
      <c r="K6811">
        <v>0</v>
      </c>
      <c r="L6811" s="5"/>
      <c r="M6811">
        <f t="shared" ref="M6811" si="7197">I6803*I6805+J6803*I6806+K6803*I6807</f>
        <v>0</v>
      </c>
    </row>
    <row r="6812" spans="8:15" x14ac:dyDescent="0.35">
      <c r="H6812" s="4"/>
      <c r="L6812" s="5"/>
    </row>
    <row r="6813" spans="8:15" x14ac:dyDescent="0.35">
      <c r="H6813" s="4" t="s">
        <v>99</v>
      </c>
      <c r="I6813">
        <f t="shared" ref="I6813:I6815" si="7198">I6809-K6809</f>
        <v>-6.0300955159643808</v>
      </c>
      <c r="L6813" s="5"/>
    </row>
    <row r="6814" spans="8:15" x14ac:dyDescent="0.35">
      <c r="H6814" s="4" t="s">
        <v>100</v>
      </c>
      <c r="I6814">
        <f t="shared" si="7198"/>
        <v>7.8461575132286265</v>
      </c>
      <c r="L6814" s="5"/>
    </row>
    <row r="6815" spans="8:15" x14ac:dyDescent="0.35">
      <c r="H6815" s="4" t="s">
        <v>101</v>
      </c>
      <c r="I6815">
        <f t="shared" si="7198"/>
        <v>-2.3298516839062571</v>
      </c>
      <c r="L6815" s="5"/>
    </row>
    <row r="6816" spans="8:15" x14ac:dyDescent="0.35">
      <c r="H6816" s="4"/>
      <c r="L6816" s="5"/>
    </row>
    <row r="6817" spans="8:15" x14ac:dyDescent="0.35">
      <c r="H6817" s="4" t="s">
        <v>22</v>
      </c>
      <c r="I6817">
        <f t="shared" ref="I6817:I6819" si="7199">ABS(I6813-I6791)</f>
        <v>0</v>
      </c>
      <c r="L6817" s="5"/>
    </row>
    <row r="6818" spans="8:15" x14ac:dyDescent="0.35">
      <c r="H6818" s="4" t="s">
        <v>24</v>
      </c>
      <c r="I6818">
        <f t="shared" si="7199"/>
        <v>0</v>
      </c>
      <c r="L6818" s="5"/>
    </row>
    <row r="6819" spans="8:15" x14ac:dyDescent="0.35">
      <c r="H6819" s="7" t="s">
        <v>103</v>
      </c>
      <c r="I6819">
        <f t="shared" si="7199"/>
        <v>0</v>
      </c>
      <c r="J6819" s="8" t="s">
        <v>25</v>
      </c>
      <c r="K6819" s="8"/>
      <c r="L6819" s="9">
        <f t="shared" ref="L6819" si="7200">MAX(I6817:I6819)</f>
        <v>0</v>
      </c>
      <c r="M6819" t="str">
        <f t="shared" ref="M6819" si="7201">IF(L6819&gt;$G$6, "Continúa iterando","Listo. Aquí está la solución")</f>
        <v>Listo. Aquí está la solución</v>
      </c>
    </row>
    <row r="6821" spans="8:15" x14ac:dyDescent="0.35">
      <c r="H6821" s="1"/>
      <c r="I6821" s="2" t="s">
        <v>0</v>
      </c>
      <c r="J6821" s="2">
        <f t="shared" ref="J6821" si="7202">J6790+1</f>
        <v>221</v>
      </c>
      <c r="K6821" s="2"/>
      <c r="L6821" s="3"/>
    </row>
    <row r="6822" spans="8:15" x14ac:dyDescent="0.35">
      <c r="H6822" s="4" t="s">
        <v>1</v>
      </c>
      <c r="I6822">
        <f t="shared" ref="I6822:I6824" si="7203">I6813</f>
        <v>-6.0300955159643808</v>
      </c>
      <c r="L6822" s="5"/>
    </row>
    <row r="6823" spans="8:15" x14ac:dyDescent="0.35">
      <c r="H6823" s="4" t="s">
        <v>93</v>
      </c>
      <c r="I6823">
        <f t="shared" si="7203"/>
        <v>7.8461575132286265</v>
      </c>
      <c r="L6823" s="5"/>
    </row>
    <row r="6824" spans="8:15" x14ac:dyDescent="0.35">
      <c r="H6824" s="4" t="s">
        <v>2</v>
      </c>
      <c r="I6824">
        <f t="shared" si="7203"/>
        <v>-2.3298516839062571</v>
      </c>
      <c r="L6824" s="5"/>
    </row>
    <row r="6825" spans="8:15" x14ac:dyDescent="0.35">
      <c r="H6825" s="4"/>
      <c r="L6825" s="5"/>
    </row>
    <row r="6826" spans="8:15" x14ac:dyDescent="0.35">
      <c r="H6826" s="4"/>
      <c r="I6826">
        <f t="shared" ref="I6826" si="7204">1/I6822</f>
        <v>-0.16583485242523097</v>
      </c>
      <c r="J6826">
        <f t="shared" ref="J6826" si="7205">3/I6823-I6824^2</f>
        <v>-5.0458561065254317</v>
      </c>
      <c r="K6826">
        <f t="shared" ref="K6826" si="7206">-2*I6823*I6824</f>
        <v>36.56076658877889</v>
      </c>
      <c r="L6826" s="5"/>
    </row>
    <row r="6827" spans="8:15" x14ac:dyDescent="0.35">
      <c r="H6827" s="4" t="s">
        <v>26</v>
      </c>
      <c r="I6827">
        <f t="shared" ref="I6827" si="7207">(2*I6822/I6824)+4*I6824</f>
        <v>-4.1430295802738764</v>
      </c>
      <c r="J6827">
        <f t="shared" ref="J6827" si="7208">(2*I6823/I6824)</f>
        <v>-6.7353278901201685</v>
      </c>
      <c r="K6827">
        <f t="shared" ref="K6827" si="7209">-(I6823^2+I6822^2)/I6824^2+4*I6822</f>
        <v>-42.160262624325497</v>
      </c>
      <c r="L6827" s="5"/>
    </row>
    <row r="6828" spans="8:15" x14ac:dyDescent="0.35">
      <c r="H6828" s="4"/>
      <c r="I6828">
        <f t="shared" ref="I6828" si="7210">2*I6822*I6823*I6824^3+4*I6824</f>
        <v>1187.4101983644657</v>
      </c>
      <c r="J6828">
        <f t="shared" ref="J6828" si="7211">I6822^2*I6824^3</f>
        <v>-459.86801905066505</v>
      </c>
      <c r="K6828">
        <f t="shared" ref="K6828" si="7212">3*I6822^2*I6823*I6824^2+4*I6822</f>
        <v>4621.9224596655295</v>
      </c>
      <c r="L6828" s="5"/>
    </row>
    <row r="6829" spans="8:15" x14ac:dyDescent="0.35">
      <c r="H6829" s="4"/>
      <c r="L6829" s="5"/>
    </row>
    <row r="6830" spans="8:15" x14ac:dyDescent="0.35">
      <c r="H6830" s="4" t="s">
        <v>6</v>
      </c>
      <c r="I6830">
        <f t="shared" ref="I6830" si="7213">(I6826*J6827*K6828+I6827*J6828*K6826+J6826*K6827*I6828)-(I6828*J6827*K6826+J6828*K6827*I6826+K6828*I6827*J6826)</f>
        <v>526414.62070310838</v>
      </c>
      <c r="J6830" t="str">
        <f t="shared" ref="J6830" si="7214">IF(I6830&lt;&gt;0,"Continuar", "Agregar otros valores")</f>
        <v>Continuar</v>
      </c>
      <c r="L6830" s="5"/>
    </row>
    <row r="6831" spans="8:15" x14ac:dyDescent="0.35">
      <c r="H6831" s="4"/>
      <c r="L6831" s="5"/>
    </row>
    <row r="6832" spans="8:15" x14ac:dyDescent="0.35">
      <c r="H6832" s="4"/>
      <c r="I6832" cm="1">
        <f t="array" ref="I6832:K6834">MINVERSE(I6826:K6828)</f>
        <v>-9.5966786858593264E-2</v>
      </c>
      <c r="J6832">
        <v>1.2363692239668139E-2</v>
      </c>
      <c r="K6832">
        <v>8.7190467637886151E-4</v>
      </c>
      <c r="L6832" s="5"/>
      <c r="M6832">
        <f t="shared" ref="M6832" si="7215">(J6827*K6828-J6828*K6827)/I6830</f>
        <v>-9.596678685859325E-2</v>
      </c>
      <c r="N6832">
        <f t="shared" ref="N6832" si="7216">(J6826*K6828-J6828*K6826)/I6830</f>
        <v>-1.2363692239668137E-2</v>
      </c>
      <c r="O6832">
        <f t="shared" ref="O6832" si="7217">(J6826*K6827-J6827*K6826)/I6830</f>
        <v>8.7190467637886151E-4</v>
      </c>
    </row>
    <row r="6833" spans="8:15" x14ac:dyDescent="0.35">
      <c r="H6833" s="4" t="s">
        <v>9</v>
      </c>
      <c r="I6833">
        <v>-5.87232252334349E-2</v>
      </c>
      <c r="J6833">
        <v>-8.3924536285770956E-2</v>
      </c>
      <c r="K6833">
        <v>-3.0102503265137386E-4</v>
      </c>
      <c r="L6833" s="5"/>
      <c r="M6833">
        <f t="shared" ref="M6833" si="7218">(I6827*K6828-K6827*I6828)/I6830</f>
        <v>5.8723225233434879E-2</v>
      </c>
      <c r="N6833">
        <f t="shared" ref="N6833" si="7219">(I6826*K6828-I6828*K6826)/I6830</f>
        <v>-8.3924536285770943E-2</v>
      </c>
      <c r="O6833">
        <f t="shared" ref="O6833" si="7220">(I6826*K6827-I6827*K6826)/I6830</f>
        <v>3.010250326513738E-4</v>
      </c>
    </row>
    <row r="6834" spans="8:15" x14ac:dyDescent="0.35">
      <c r="H6834" s="4"/>
      <c r="I6834">
        <v>1.8811870800205702E-2</v>
      </c>
      <c r="J6834">
        <v>-1.1526585521765763E-2</v>
      </c>
      <c r="K6834">
        <v>-3.7590481385218048E-5</v>
      </c>
      <c r="L6834" s="5"/>
      <c r="M6834">
        <f t="shared" ref="M6834" si="7221">(I6827*J6828-I6828*J6827)/I6830</f>
        <v>1.8811870800205698E-2</v>
      </c>
      <c r="N6834">
        <f t="shared" ref="N6834" si="7222">(I6826*J6828-I6828*J6826)/I6830</f>
        <v>1.1526585521765761E-2</v>
      </c>
      <c r="O6834">
        <f t="shared" ref="O6834" si="7223">(I6826*J6827-I6827*J6826)/I6830</f>
        <v>-3.7590481385218048E-5</v>
      </c>
    </row>
    <row r="6835" spans="8:15" x14ac:dyDescent="0.35">
      <c r="H6835" s="4"/>
      <c r="L6835" s="5"/>
    </row>
    <row r="6836" spans="8:15" x14ac:dyDescent="0.35">
      <c r="H6836" s="4" t="s">
        <v>696</v>
      </c>
      <c r="I6836">
        <f t="shared" ref="I6836" si="7224">LN(ABS(2*I6822*I6823^3))-I6823*(I6824^2)+33.9206</f>
        <v>0</v>
      </c>
      <c r="L6836" s="5"/>
    </row>
    <row r="6837" spans="8:15" x14ac:dyDescent="0.35">
      <c r="H6837" s="4" t="s">
        <v>697</v>
      </c>
      <c r="I6837">
        <f t="shared" ref="I6837" si="7225">(I6822^2+I6823^2)/I6824+4*I6822*I6824-85/6</f>
        <v>0</v>
      </c>
      <c r="L6837" s="5"/>
    </row>
    <row r="6838" spans="8:15" x14ac:dyDescent="0.35">
      <c r="H6838" s="4" t="s">
        <v>698</v>
      </c>
      <c r="I6838">
        <f t="shared" ref="I6838" si="7226">I6822^2*I6823*I6824^3+4*I6822*I6824+3552</f>
        <v>0</v>
      </c>
      <c r="L6838" s="5"/>
    </row>
    <row r="6839" spans="8:15" x14ac:dyDescent="0.35">
      <c r="H6839" s="4"/>
      <c r="L6839" s="5"/>
    </row>
    <row r="6840" spans="8:15" x14ac:dyDescent="0.35">
      <c r="H6840" s="4"/>
      <c r="I6840">
        <f t="shared" ref="I6840:I6842" si="7227">I6822</f>
        <v>-6.0300955159643808</v>
      </c>
      <c r="J6840" t="s">
        <v>16</v>
      </c>
      <c r="K6840" cm="1">
        <f t="array" ref="K6840:K6842">MMULT(I6832:K6834,I6836:I6838)</f>
        <v>0</v>
      </c>
      <c r="L6840" s="5"/>
      <c r="M6840">
        <f t="shared" ref="M6840" si="7228">I6832*I6836+J6832*I6837+K6832*I6838</f>
        <v>0</v>
      </c>
    </row>
    <row r="6841" spans="8:15" x14ac:dyDescent="0.35">
      <c r="H6841" s="4"/>
      <c r="I6841">
        <f t="shared" si="7227"/>
        <v>7.8461575132286265</v>
      </c>
      <c r="J6841" t="s">
        <v>16</v>
      </c>
      <c r="K6841">
        <v>0</v>
      </c>
      <c r="L6841" s="5"/>
      <c r="M6841">
        <f t="shared" ref="M6841" si="7229">I6833*I6836+J6833*I6837+K6833* I6838</f>
        <v>0</v>
      </c>
    </row>
    <row r="6842" spans="8:15" x14ac:dyDescent="0.35">
      <c r="H6842" s="4"/>
      <c r="I6842">
        <f t="shared" si="7227"/>
        <v>-2.3298516839062571</v>
      </c>
      <c r="J6842" t="s">
        <v>16</v>
      </c>
      <c r="K6842">
        <v>0</v>
      </c>
      <c r="L6842" s="5"/>
      <c r="M6842">
        <f t="shared" ref="M6842" si="7230">I6834*I6836+J6834*I6837+K6834*I6838</f>
        <v>0</v>
      </c>
    </row>
    <row r="6843" spans="8:15" x14ac:dyDescent="0.35">
      <c r="H6843" s="4"/>
      <c r="L6843" s="5"/>
    </row>
    <row r="6844" spans="8:15" x14ac:dyDescent="0.35">
      <c r="H6844" s="4" t="s">
        <v>99</v>
      </c>
      <c r="I6844">
        <f t="shared" ref="I6844:I6846" si="7231">I6840-K6840</f>
        <v>-6.0300955159643808</v>
      </c>
      <c r="L6844" s="5"/>
    </row>
    <row r="6845" spans="8:15" x14ac:dyDescent="0.35">
      <c r="H6845" s="4" t="s">
        <v>100</v>
      </c>
      <c r="I6845">
        <f t="shared" si="7231"/>
        <v>7.8461575132286265</v>
      </c>
      <c r="L6845" s="5"/>
    </row>
    <row r="6846" spans="8:15" x14ac:dyDescent="0.35">
      <c r="H6846" s="4" t="s">
        <v>101</v>
      </c>
      <c r="I6846">
        <f t="shared" si="7231"/>
        <v>-2.3298516839062571</v>
      </c>
      <c r="L6846" s="5"/>
    </row>
    <row r="6847" spans="8:15" x14ac:dyDescent="0.35">
      <c r="H6847" s="4"/>
      <c r="L6847" s="5"/>
    </row>
    <row r="6848" spans="8:15" x14ac:dyDescent="0.35">
      <c r="H6848" s="4" t="s">
        <v>22</v>
      </c>
      <c r="I6848">
        <f t="shared" ref="I6848:I6850" si="7232">ABS(I6844-I6822)</f>
        <v>0</v>
      </c>
      <c r="L6848" s="5"/>
    </row>
    <row r="6849" spans="8:15" x14ac:dyDescent="0.35">
      <c r="H6849" s="4" t="s">
        <v>24</v>
      </c>
      <c r="I6849">
        <f t="shared" si="7232"/>
        <v>0</v>
      </c>
      <c r="L6849" s="5"/>
    </row>
    <row r="6850" spans="8:15" x14ac:dyDescent="0.35">
      <c r="H6850" s="7" t="s">
        <v>103</v>
      </c>
      <c r="I6850">
        <f t="shared" si="7232"/>
        <v>0</v>
      </c>
      <c r="J6850" s="8" t="s">
        <v>25</v>
      </c>
      <c r="K6850" s="8"/>
      <c r="L6850" s="9">
        <f t="shared" ref="L6850" si="7233">MAX(I6848:I6850)</f>
        <v>0</v>
      </c>
      <c r="M6850" t="str">
        <f t="shared" ref="M6850" si="7234">IF(L6850&gt;$G$6, "Continúa iterando","Listo. Aquí está la solución")</f>
        <v>Listo. Aquí está la solución</v>
      </c>
    </row>
    <row r="6852" spans="8:15" x14ac:dyDescent="0.35">
      <c r="H6852" s="1"/>
      <c r="I6852" s="2" t="s">
        <v>0</v>
      </c>
      <c r="J6852" s="2">
        <f t="shared" ref="J6852" si="7235">J6821+1</f>
        <v>222</v>
      </c>
      <c r="K6852" s="2"/>
      <c r="L6852" s="3"/>
    </row>
    <row r="6853" spans="8:15" x14ac:dyDescent="0.35">
      <c r="H6853" s="4" t="s">
        <v>1</v>
      </c>
      <c r="I6853">
        <f t="shared" ref="I6853:I6855" si="7236">I6844</f>
        <v>-6.0300955159643808</v>
      </c>
      <c r="L6853" s="5"/>
    </row>
    <row r="6854" spans="8:15" x14ac:dyDescent="0.35">
      <c r="H6854" s="4" t="s">
        <v>93</v>
      </c>
      <c r="I6854">
        <f t="shared" si="7236"/>
        <v>7.8461575132286265</v>
      </c>
      <c r="L6854" s="5"/>
    </row>
    <row r="6855" spans="8:15" x14ac:dyDescent="0.35">
      <c r="H6855" s="4" t="s">
        <v>2</v>
      </c>
      <c r="I6855">
        <f t="shared" si="7236"/>
        <v>-2.3298516839062571</v>
      </c>
      <c r="L6855" s="5"/>
    </row>
    <row r="6856" spans="8:15" x14ac:dyDescent="0.35">
      <c r="H6856" s="4"/>
      <c r="L6856" s="5"/>
    </row>
    <row r="6857" spans="8:15" x14ac:dyDescent="0.35">
      <c r="H6857" s="4"/>
      <c r="I6857">
        <f t="shared" ref="I6857" si="7237">1/I6853</f>
        <v>-0.16583485242523097</v>
      </c>
      <c r="J6857">
        <f t="shared" ref="J6857" si="7238">3/I6854-I6855^2</f>
        <v>-5.0458561065254317</v>
      </c>
      <c r="K6857">
        <f t="shared" ref="K6857" si="7239">-2*I6854*I6855</f>
        <v>36.56076658877889</v>
      </c>
      <c r="L6857" s="5"/>
    </row>
    <row r="6858" spans="8:15" x14ac:dyDescent="0.35">
      <c r="H6858" s="4" t="s">
        <v>26</v>
      </c>
      <c r="I6858">
        <f t="shared" ref="I6858" si="7240">(2*I6853/I6855)+4*I6855</f>
        <v>-4.1430295802738764</v>
      </c>
      <c r="J6858">
        <f t="shared" ref="J6858" si="7241">(2*I6854/I6855)</f>
        <v>-6.7353278901201685</v>
      </c>
      <c r="K6858">
        <f t="shared" ref="K6858" si="7242">-(I6854^2+I6853^2)/I6855^2+4*I6853</f>
        <v>-42.160262624325497</v>
      </c>
      <c r="L6858" s="5"/>
    </row>
    <row r="6859" spans="8:15" x14ac:dyDescent="0.35">
      <c r="H6859" s="4"/>
      <c r="I6859">
        <f t="shared" ref="I6859" si="7243">2*I6853*I6854*I6855^3+4*I6855</f>
        <v>1187.4101983644657</v>
      </c>
      <c r="J6859">
        <f t="shared" ref="J6859" si="7244">I6853^2*I6855^3</f>
        <v>-459.86801905066505</v>
      </c>
      <c r="K6859">
        <f t="shared" ref="K6859" si="7245">3*I6853^2*I6854*I6855^2+4*I6853</f>
        <v>4621.9224596655295</v>
      </c>
      <c r="L6859" s="5"/>
    </row>
    <row r="6860" spans="8:15" x14ac:dyDescent="0.35">
      <c r="H6860" s="4"/>
      <c r="L6860" s="5"/>
    </row>
    <row r="6861" spans="8:15" x14ac:dyDescent="0.35">
      <c r="H6861" s="4" t="s">
        <v>6</v>
      </c>
      <c r="I6861">
        <f t="shared" ref="I6861" si="7246">(I6857*J6858*K6859+I6858*J6859*K6857+J6857*K6858*I6859)-(I6859*J6858*K6857+J6859*K6858*I6857+K6859*I6858*J6857)</f>
        <v>526414.62070310838</v>
      </c>
      <c r="J6861" t="str">
        <f t="shared" ref="J6861" si="7247">IF(I6861&lt;&gt;0,"Continuar", "Agregar otros valores")</f>
        <v>Continuar</v>
      </c>
      <c r="L6861" s="5"/>
    </row>
    <row r="6862" spans="8:15" x14ac:dyDescent="0.35">
      <c r="H6862" s="4"/>
      <c r="L6862" s="5"/>
    </row>
    <row r="6863" spans="8:15" x14ac:dyDescent="0.35">
      <c r="H6863" s="4"/>
      <c r="I6863" cm="1">
        <f t="array" ref="I6863:K6865">MINVERSE(I6857:K6859)</f>
        <v>-9.5966786858593264E-2</v>
      </c>
      <c r="J6863">
        <v>1.2363692239668139E-2</v>
      </c>
      <c r="K6863">
        <v>8.7190467637886151E-4</v>
      </c>
      <c r="L6863" s="5"/>
      <c r="M6863">
        <f t="shared" ref="M6863" si="7248">(J6858*K6859-J6859*K6858)/I6861</f>
        <v>-9.596678685859325E-2</v>
      </c>
      <c r="N6863">
        <f t="shared" ref="N6863" si="7249">(J6857*K6859-J6859*K6857)/I6861</f>
        <v>-1.2363692239668137E-2</v>
      </c>
      <c r="O6863">
        <f t="shared" ref="O6863" si="7250">(J6857*K6858-J6858*K6857)/I6861</f>
        <v>8.7190467637886151E-4</v>
      </c>
    </row>
    <row r="6864" spans="8:15" x14ac:dyDescent="0.35">
      <c r="H6864" s="4" t="s">
        <v>9</v>
      </c>
      <c r="I6864">
        <v>-5.87232252334349E-2</v>
      </c>
      <c r="J6864">
        <v>-8.3924536285770956E-2</v>
      </c>
      <c r="K6864">
        <v>-3.0102503265137386E-4</v>
      </c>
      <c r="L6864" s="5"/>
      <c r="M6864">
        <f t="shared" ref="M6864" si="7251">(I6858*K6859-K6858*I6859)/I6861</f>
        <v>5.8723225233434879E-2</v>
      </c>
      <c r="N6864">
        <f t="shared" ref="N6864" si="7252">(I6857*K6859-I6859*K6857)/I6861</f>
        <v>-8.3924536285770943E-2</v>
      </c>
      <c r="O6864">
        <f t="shared" ref="O6864" si="7253">(I6857*K6858-I6858*K6857)/I6861</f>
        <v>3.010250326513738E-4</v>
      </c>
    </row>
    <row r="6865" spans="8:15" x14ac:dyDescent="0.35">
      <c r="H6865" s="4"/>
      <c r="I6865">
        <v>1.8811870800205702E-2</v>
      </c>
      <c r="J6865">
        <v>-1.1526585521765763E-2</v>
      </c>
      <c r="K6865">
        <v>-3.7590481385218048E-5</v>
      </c>
      <c r="L6865" s="5"/>
      <c r="M6865">
        <f t="shared" ref="M6865" si="7254">(I6858*J6859-I6859*J6858)/I6861</f>
        <v>1.8811870800205698E-2</v>
      </c>
      <c r="N6865">
        <f t="shared" ref="N6865" si="7255">(I6857*J6859-I6859*J6857)/I6861</f>
        <v>1.1526585521765761E-2</v>
      </c>
      <c r="O6865">
        <f t="shared" ref="O6865" si="7256">(I6857*J6858-I6858*J6857)/I6861</f>
        <v>-3.7590481385218048E-5</v>
      </c>
    </row>
    <row r="6866" spans="8:15" x14ac:dyDescent="0.35">
      <c r="H6866" s="4"/>
      <c r="L6866" s="5"/>
    </row>
    <row r="6867" spans="8:15" x14ac:dyDescent="0.35">
      <c r="H6867" s="4" t="s">
        <v>699</v>
      </c>
      <c r="I6867">
        <f t="shared" ref="I6867" si="7257">LN(ABS(2*I6853*I6854^3))-I6854*(I6855^2)+33.9206</f>
        <v>0</v>
      </c>
      <c r="L6867" s="5"/>
    </row>
    <row r="6868" spans="8:15" x14ac:dyDescent="0.35">
      <c r="H6868" s="4" t="s">
        <v>700</v>
      </c>
      <c r="I6868">
        <f t="shared" ref="I6868" si="7258">(I6853^2+I6854^2)/I6855+4*I6853*I6855-85/6</f>
        <v>0</v>
      </c>
      <c r="L6868" s="5"/>
    </row>
    <row r="6869" spans="8:15" x14ac:dyDescent="0.35">
      <c r="H6869" s="4" t="s">
        <v>701</v>
      </c>
      <c r="I6869">
        <f t="shared" ref="I6869" si="7259">I6853^2*I6854*I6855^3+4*I6853*I6855+3552</f>
        <v>0</v>
      </c>
      <c r="L6869" s="5"/>
    </row>
    <row r="6870" spans="8:15" x14ac:dyDescent="0.35">
      <c r="H6870" s="4"/>
      <c r="L6870" s="5"/>
    </row>
    <row r="6871" spans="8:15" x14ac:dyDescent="0.35">
      <c r="H6871" s="4"/>
      <c r="I6871">
        <f t="shared" ref="I6871:I6873" si="7260">I6853</f>
        <v>-6.0300955159643808</v>
      </c>
      <c r="J6871" t="s">
        <v>16</v>
      </c>
      <c r="K6871" cm="1">
        <f t="array" ref="K6871:K6873">MMULT(I6863:K6865,I6867:I6869)</f>
        <v>0</v>
      </c>
      <c r="L6871" s="5"/>
      <c r="M6871">
        <f t="shared" ref="M6871" si="7261">I6863*I6867+J6863*I6868+K6863*I6869</f>
        <v>0</v>
      </c>
    </row>
    <row r="6872" spans="8:15" x14ac:dyDescent="0.35">
      <c r="H6872" s="4"/>
      <c r="I6872">
        <f t="shared" si="7260"/>
        <v>7.8461575132286265</v>
      </c>
      <c r="J6872" t="s">
        <v>16</v>
      </c>
      <c r="K6872">
        <v>0</v>
      </c>
      <c r="L6872" s="5"/>
      <c r="M6872">
        <f t="shared" ref="M6872" si="7262">I6864*I6867+J6864*I6868+K6864* I6869</f>
        <v>0</v>
      </c>
    </row>
    <row r="6873" spans="8:15" x14ac:dyDescent="0.35">
      <c r="H6873" s="4"/>
      <c r="I6873">
        <f t="shared" si="7260"/>
        <v>-2.3298516839062571</v>
      </c>
      <c r="J6873" t="s">
        <v>16</v>
      </c>
      <c r="K6873">
        <v>0</v>
      </c>
      <c r="L6873" s="5"/>
      <c r="M6873">
        <f t="shared" ref="M6873" si="7263">I6865*I6867+J6865*I6868+K6865*I6869</f>
        <v>0</v>
      </c>
    </row>
    <row r="6874" spans="8:15" x14ac:dyDescent="0.35">
      <c r="H6874" s="4"/>
      <c r="L6874" s="5"/>
    </row>
    <row r="6875" spans="8:15" x14ac:dyDescent="0.35">
      <c r="H6875" s="4" t="s">
        <v>99</v>
      </c>
      <c r="I6875">
        <f t="shared" ref="I6875:I6877" si="7264">I6871-K6871</f>
        <v>-6.0300955159643808</v>
      </c>
      <c r="L6875" s="5"/>
    </row>
    <row r="6876" spans="8:15" x14ac:dyDescent="0.35">
      <c r="H6876" s="4" t="s">
        <v>100</v>
      </c>
      <c r="I6876">
        <f t="shared" si="7264"/>
        <v>7.8461575132286265</v>
      </c>
      <c r="L6876" s="5"/>
    </row>
    <row r="6877" spans="8:15" x14ac:dyDescent="0.35">
      <c r="H6877" s="4" t="s">
        <v>101</v>
      </c>
      <c r="I6877">
        <f t="shared" si="7264"/>
        <v>-2.3298516839062571</v>
      </c>
      <c r="L6877" s="5"/>
    </row>
    <row r="6878" spans="8:15" x14ac:dyDescent="0.35">
      <c r="H6878" s="4"/>
      <c r="L6878" s="5"/>
    </row>
    <row r="6879" spans="8:15" x14ac:dyDescent="0.35">
      <c r="H6879" s="4" t="s">
        <v>22</v>
      </c>
      <c r="I6879">
        <f t="shared" ref="I6879:I6881" si="7265">ABS(I6875-I6853)</f>
        <v>0</v>
      </c>
      <c r="L6879" s="5"/>
    </row>
    <row r="6880" spans="8:15" x14ac:dyDescent="0.35">
      <c r="H6880" s="4" t="s">
        <v>24</v>
      </c>
      <c r="I6880">
        <f t="shared" si="7265"/>
        <v>0</v>
      </c>
      <c r="L6880" s="5"/>
    </row>
    <row r="6881" spans="8:15" x14ac:dyDescent="0.35">
      <c r="H6881" s="7" t="s">
        <v>103</v>
      </c>
      <c r="I6881">
        <f t="shared" si="7265"/>
        <v>0</v>
      </c>
      <c r="J6881" s="8" t="s">
        <v>25</v>
      </c>
      <c r="K6881" s="8"/>
      <c r="L6881" s="9">
        <f t="shared" ref="L6881" si="7266">MAX(I6879:I6881)</f>
        <v>0</v>
      </c>
      <c r="M6881" t="str">
        <f t="shared" ref="M6881" si="7267">IF(L6881&gt;$G$6, "Continúa iterando","Listo. Aquí está la solución")</f>
        <v>Listo. Aquí está la solución</v>
      </c>
    </row>
    <row r="6883" spans="8:15" x14ac:dyDescent="0.35">
      <c r="H6883" s="1"/>
      <c r="I6883" s="2" t="s">
        <v>0</v>
      </c>
      <c r="J6883" s="2">
        <f t="shared" ref="J6883" si="7268">J6852+1</f>
        <v>223</v>
      </c>
      <c r="K6883" s="2"/>
      <c r="L6883" s="3"/>
    </row>
    <row r="6884" spans="8:15" x14ac:dyDescent="0.35">
      <c r="H6884" s="4" t="s">
        <v>1</v>
      </c>
      <c r="I6884">
        <f t="shared" ref="I6884:I6886" si="7269">I6875</f>
        <v>-6.0300955159643808</v>
      </c>
      <c r="L6884" s="5"/>
    </row>
    <row r="6885" spans="8:15" x14ac:dyDescent="0.35">
      <c r="H6885" s="4" t="s">
        <v>93</v>
      </c>
      <c r="I6885">
        <f t="shared" si="7269"/>
        <v>7.8461575132286265</v>
      </c>
      <c r="L6885" s="5"/>
    </row>
    <row r="6886" spans="8:15" x14ac:dyDescent="0.35">
      <c r="H6886" s="4" t="s">
        <v>2</v>
      </c>
      <c r="I6886">
        <f t="shared" si="7269"/>
        <v>-2.3298516839062571</v>
      </c>
      <c r="L6886" s="5"/>
    </row>
    <row r="6887" spans="8:15" x14ac:dyDescent="0.35">
      <c r="H6887" s="4"/>
      <c r="L6887" s="5"/>
    </row>
    <row r="6888" spans="8:15" x14ac:dyDescent="0.35">
      <c r="H6888" s="4"/>
      <c r="I6888">
        <f t="shared" ref="I6888" si="7270">1/I6884</f>
        <v>-0.16583485242523097</v>
      </c>
      <c r="J6888">
        <f t="shared" ref="J6888" si="7271">3/I6885-I6886^2</f>
        <v>-5.0458561065254317</v>
      </c>
      <c r="K6888">
        <f t="shared" ref="K6888" si="7272">-2*I6885*I6886</f>
        <v>36.56076658877889</v>
      </c>
      <c r="L6888" s="5"/>
    </row>
    <row r="6889" spans="8:15" x14ac:dyDescent="0.35">
      <c r="H6889" s="4" t="s">
        <v>26</v>
      </c>
      <c r="I6889">
        <f t="shared" ref="I6889" si="7273">(2*I6884/I6886)+4*I6886</f>
        <v>-4.1430295802738764</v>
      </c>
      <c r="J6889">
        <f t="shared" ref="J6889" si="7274">(2*I6885/I6886)</f>
        <v>-6.7353278901201685</v>
      </c>
      <c r="K6889">
        <f t="shared" ref="K6889" si="7275">-(I6885^2+I6884^2)/I6886^2+4*I6884</f>
        <v>-42.160262624325497</v>
      </c>
      <c r="L6889" s="5"/>
    </row>
    <row r="6890" spans="8:15" x14ac:dyDescent="0.35">
      <c r="H6890" s="4"/>
      <c r="I6890">
        <f t="shared" ref="I6890" si="7276">2*I6884*I6885*I6886^3+4*I6886</f>
        <v>1187.4101983644657</v>
      </c>
      <c r="J6890">
        <f t="shared" ref="J6890" si="7277">I6884^2*I6886^3</f>
        <v>-459.86801905066505</v>
      </c>
      <c r="K6890">
        <f t="shared" ref="K6890" si="7278">3*I6884^2*I6885*I6886^2+4*I6884</f>
        <v>4621.9224596655295</v>
      </c>
      <c r="L6890" s="5"/>
    </row>
    <row r="6891" spans="8:15" x14ac:dyDescent="0.35">
      <c r="H6891" s="4"/>
      <c r="L6891" s="5"/>
    </row>
    <row r="6892" spans="8:15" x14ac:dyDescent="0.35">
      <c r="H6892" s="4" t="s">
        <v>6</v>
      </c>
      <c r="I6892">
        <f t="shared" ref="I6892" si="7279">(I6888*J6889*K6890+I6889*J6890*K6888+J6888*K6889*I6890)-(I6890*J6889*K6888+J6890*K6889*I6888+K6890*I6889*J6888)</f>
        <v>526414.62070310838</v>
      </c>
      <c r="J6892" t="str">
        <f t="shared" ref="J6892" si="7280">IF(I6892&lt;&gt;0,"Continuar", "Agregar otros valores")</f>
        <v>Continuar</v>
      </c>
      <c r="L6892" s="5"/>
    </row>
    <row r="6893" spans="8:15" x14ac:dyDescent="0.35">
      <c r="H6893" s="4"/>
      <c r="L6893" s="5"/>
    </row>
    <row r="6894" spans="8:15" x14ac:dyDescent="0.35">
      <c r="H6894" s="4"/>
      <c r="I6894" cm="1">
        <f t="array" ref="I6894:K6896">MINVERSE(I6888:K6890)</f>
        <v>-9.5966786858593264E-2</v>
      </c>
      <c r="J6894">
        <v>1.2363692239668139E-2</v>
      </c>
      <c r="K6894">
        <v>8.7190467637886151E-4</v>
      </c>
      <c r="L6894" s="5"/>
      <c r="M6894">
        <f t="shared" ref="M6894" si="7281">(J6889*K6890-J6890*K6889)/I6892</f>
        <v>-9.596678685859325E-2</v>
      </c>
      <c r="N6894">
        <f t="shared" ref="N6894" si="7282">(J6888*K6890-J6890*K6888)/I6892</f>
        <v>-1.2363692239668137E-2</v>
      </c>
      <c r="O6894">
        <f t="shared" ref="O6894" si="7283">(J6888*K6889-J6889*K6888)/I6892</f>
        <v>8.7190467637886151E-4</v>
      </c>
    </row>
    <row r="6895" spans="8:15" x14ac:dyDescent="0.35">
      <c r="H6895" s="4" t="s">
        <v>9</v>
      </c>
      <c r="I6895">
        <v>-5.87232252334349E-2</v>
      </c>
      <c r="J6895">
        <v>-8.3924536285770956E-2</v>
      </c>
      <c r="K6895">
        <v>-3.0102503265137386E-4</v>
      </c>
      <c r="L6895" s="5"/>
      <c r="M6895">
        <f t="shared" ref="M6895" si="7284">(I6889*K6890-K6889*I6890)/I6892</f>
        <v>5.8723225233434879E-2</v>
      </c>
      <c r="N6895">
        <f t="shared" ref="N6895" si="7285">(I6888*K6890-I6890*K6888)/I6892</f>
        <v>-8.3924536285770943E-2</v>
      </c>
      <c r="O6895">
        <f t="shared" ref="O6895" si="7286">(I6888*K6889-I6889*K6888)/I6892</f>
        <v>3.010250326513738E-4</v>
      </c>
    </row>
    <row r="6896" spans="8:15" x14ac:dyDescent="0.35">
      <c r="H6896" s="4"/>
      <c r="I6896">
        <v>1.8811870800205702E-2</v>
      </c>
      <c r="J6896">
        <v>-1.1526585521765763E-2</v>
      </c>
      <c r="K6896">
        <v>-3.7590481385218048E-5</v>
      </c>
      <c r="L6896" s="5"/>
      <c r="M6896">
        <f t="shared" ref="M6896" si="7287">(I6889*J6890-I6890*J6889)/I6892</f>
        <v>1.8811870800205698E-2</v>
      </c>
      <c r="N6896">
        <f t="shared" ref="N6896" si="7288">(I6888*J6890-I6890*J6888)/I6892</f>
        <v>1.1526585521765761E-2</v>
      </c>
      <c r="O6896">
        <f t="shared" ref="O6896" si="7289">(I6888*J6889-I6889*J6888)/I6892</f>
        <v>-3.7590481385218048E-5</v>
      </c>
    </row>
    <row r="6897" spans="8:13" x14ac:dyDescent="0.35">
      <c r="H6897" s="4"/>
      <c r="L6897" s="5"/>
    </row>
    <row r="6898" spans="8:13" x14ac:dyDescent="0.35">
      <c r="H6898" s="4" t="s">
        <v>702</v>
      </c>
      <c r="I6898">
        <f t="shared" ref="I6898" si="7290">LN(ABS(2*I6884*I6885^3))-I6885*(I6886^2)+33.9206</f>
        <v>0</v>
      </c>
      <c r="L6898" s="5"/>
    </row>
    <row r="6899" spans="8:13" x14ac:dyDescent="0.35">
      <c r="H6899" s="4" t="s">
        <v>703</v>
      </c>
      <c r="I6899">
        <f t="shared" ref="I6899" si="7291">(I6884^2+I6885^2)/I6886+4*I6884*I6886-85/6</f>
        <v>0</v>
      </c>
      <c r="L6899" s="5"/>
    </row>
    <row r="6900" spans="8:13" x14ac:dyDescent="0.35">
      <c r="H6900" s="4" t="s">
        <v>704</v>
      </c>
      <c r="I6900">
        <f t="shared" ref="I6900" si="7292">I6884^2*I6885*I6886^3+4*I6884*I6886+3552</f>
        <v>0</v>
      </c>
      <c r="L6900" s="5"/>
    </row>
    <row r="6901" spans="8:13" x14ac:dyDescent="0.35">
      <c r="H6901" s="4"/>
      <c r="L6901" s="5"/>
    </row>
    <row r="6902" spans="8:13" x14ac:dyDescent="0.35">
      <c r="H6902" s="4"/>
      <c r="I6902">
        <f t="shared" ref="I6902:I6904" si="7293">I6884</f>
        <v>-6.0300955159643808</v>
      </c>
      <c r="J6902" t="s">
        <v>16</v>
      </c>
      <c r="K6902" cm="1">
        <f t="array" ref="K6902:K6904">MMULT(I6894:K6896,I6898:I6900)</f>
        <v>0</v>
      </c>
      <c r="L6902" s="5"/>
      <c r="M6902">
        <f t="shared" ref="M6902" si="7294">I6894*I6898+J6894*I6899+K6894*I6900</f>
        <v>0</v>
      </c>
    </row>
    <row r="6903" spans="8:13" x14ac:dyDescent="0.35">
      <c r="H6903" s="4"/>
      <c r="I6903">
        <f t="shared" si="7293"/>
        <v>7.8461575132286265</v>
      </c>
      <c r="J6903" t="s">
        <v>16</v>
      </c>
      <c r="K6903">
        <v>0</v>
      </c>
      <c r="L6903" s="5"/>
      <c r="M6903">
        <f t="shared" ref="M6903" si="7295">I6895*I6898+J6895*I6899+K6895* I6900</f>
        <v>0</v>
      </c>
    </row>
    <row r="6904" spans="8:13" x14ac:dyDescent="0.35">
      <c r="H6904" s="4"/>
      <c r="I6904">
        <f t="shared" si="7293"/>
        <v>-2.3298516839062571</v>
      </c>
      <c r="J6904" t="s">
        <v>16</v>
      </c>
      <c r="K6904">
        <v>0</v>
      </c>
      <c r="L6904" s="5"/>
      <c r="M6904">
        <f t="shared" ref="M6904" si="7296">I6896*I6898+J6896*I6899+K6896*I6900</f>
        <v>0</v>
      </c>
    </row>
    <row r="6905" spans="8:13" x14ac:dyDescent="0.35">
      <c r="H6905" s="4"/>
      <c r="L6905" s="5"/>
    </row>
    <row r="6906" spans="8:13" x14ac:dyDescent="0.35">
      <c r="H6906" s="4" t="s">
        <v>99</v>
      </c>
      <c r="I6906">
        <f t="shared" ref="I6906:I6908" si="7297">I6902-K6902</f>
        <v>-6.0300955159643808</v>
      </c>
      <c r="L6906" s="5"/>
    </row>
    <row r="6907" spans="8:13" x14ac:dyDescent="0.35">
      <c r="H6907" s="4" t="s">
        <v>100</v>
      </c>
      <c r="I6907">
        <f t="shared" si="7297"/>
        <v>7.8461575132286265</v>
      </c>
      <c r="L6907" s="5"/>
    </row>
    <row r="6908" spans="8:13" x14ac:dyDescent="0.35">
      <c r="H6908" s="4" t="s">
        <v>101</v>
      </c>
      <c r="I6908">
        <f t="shared" si="7297"/>
        <v>-2.3298516839062571</v>
      </c>
      <c r="L6908" s="5"/>
    </row>
    <row r="6909" spans="8:13" x14ac:dyDescent="0.35">
      <c r="H6909" s="4"/>
      <c r="L6909" s="5"/>
    </row>
    <row r="6910" spans="8:13" x14ac:dyDescent="0.35">
      <c r="H6910" s="4" t="s">
        <v>22</v>
      </c>
      <c r="I6910">
        <f t="shared" ref="I6910:I6912" si="7298">ABS(I6906-I6884)</f>
        <v>0</v>
      </c>
      <c r="L6910" s="5"/>
    </row>
    <row r="6911" spans="8:13" x14ac:dyDescent="0.35">
      <c r="H6911" s="4" t="s">
        <v>24</v>
      </c>
      <c r="I6911">
        <f t="shared" si="7298"/>
        <v>0</v>
      </c>
      <c r="L6911" s="5"/>
    </row>
    <row r="6912" spans="8:13" x14ac:dyDescent="0.35">
      <c r="H6912" s="7" t="s">
        <v>103</v>
      </c>
      <c r="I6912">
        <f t="shared" si="7298"/>
        <v>0</v>
      </c>
      <c r="J6912" s="8" t="s">
        <v>25</v>
      </c>
      <c r="K6912" s="8"/>
      <c r="L6912" s="9">
        <f t="shared" ref="L6912" si="7299">MAX(I6910:I6912)</f>
        <v>0</v>
      </c>
      <c r="M6912" t="str">
        <f t="shared" ref="M6912" si="7300">IF(L6912&gt;$G$6, "Continúa iterando","Listo. Aquí está la solución")</f>
        <v>Listo. Aquí está la solución</v>
      </c>
    </row>
    <row r="6914" spans="8:15" x14ac:dyDescent="0.35">
      <c r="H6914" s="1"/>
      <c r="I6914" s="2" t="s">
        <v>0</v>
      </c>
      <c r="J6914" s="2">
        <f t="shared" ref="J6914" si="7301">J6883+1</f>
        <v>224</v>
      </c>
      <c r="K6914" s="2"/>
      <c r="L6914" s="3"/>
    </row>
    <row r="6915" spans="8:15" x14ac:dyDescent="0.35">
      <c r="H6915" s="4" t="s">
        <v>1</v>
      </c>
      <c r="I6915">
        <f t="shared" ref="I6915:I6917" si="7302">I6906</f>
        <v>-6.0300955159643808</v>
      </c>
      <c r="L6915" s="5"/>
    </row>
    <row r="6916" spans="8:15" x14ac:dyDescent="0.35">
      <c r="H6916" s="4" t="s">
        <v>93</v>
      </c>
      <c r="I6916">
        <f t="shared" si="7302"/>
        <v>7.8461575132286265</v>
      </c>
      <c r="L6916" s="5"/>
    </row>
    <row r="6917" spans="8:15" x14ac:dyDescent="0.35">
      <c r="H6917" s="4" t="s">
        <v>2</v>
      </c>
      <c r="I6917">
        <f t="shared" si="7302"/>
        <v>-2.3298516839062571</v>
      </c>
      <c r="L6917" s="5"/>
    </row>
    <row r="6918" spans="8:15" x14ac:dyDescent="0.35">
      <c r="H6918" s="4"/>
      <c r="L6918" s="5"/>
    </row>
    <row r="6919" spans="8:15" x14ac:dyDescent="0.35">
      <c r="H6919" s="4"/>
      <c r="I6919">
        <f t="shared" ref="I6919" si="7303">1/I6915</f>
        <v>-0.16583485242523097</v>
      </c>
      <c r="J6919">
        <f t="shared" ref="J6919" si="7304">3/I6916-I6917^2</f>
        <v>-5.0458561065254317</v>
      </c>
      <c r="K6919">
        <f t="shared" ref="K6919" si="7305">-2*I6916*I6917</f>
        <v>36.56076658877889</v>
      </c>
      <c r="L6919" s="5"/>
    </row>
    <row r="6920" spans="8:15" x14ac:dyDescent="0.35">
      <c r="H6920" s="4" t="s">
        <v>26</v>
      </c>
      <c r="I6920">
        <f t="shared" ref="I6920" si="7306">(2*I6915/I6917)+4*I6917</f>
        <v>-4.1430295802738764</v>
      </c>
      <c r="J6920">
        <f t="shared" ref="J6920" si="7307">(2*I6916/I6917)</f>
        <v>-6.7353278901201685</v>
      </c>
      <c r="K6920">
        <f t="shared" ref="K6920" si="7308">-(I6916^2+I6915^2)/I6917^2+4*I6915</f>
        <v>-42.160262624325497</v>
      </c>
      <c r="L6920" s="5"/>
    </row>
    <row r="6921" spans="8:15" x14ac:dyDescent="0.35">
      <c r="H6921" s="4"/>
      <c r="I6921">
        <f t="shared" ref="I6921" si="7309">2*I6915*I6916*I6917^3+4*I6917</f>
        <v>1187.4101983644657</v>
      </c>
      <c r="J6921">
        <f t="shared" ref="J6921" si="7310">I6915^2*I6917^3</f>
        <v>-459.86801905066505</v>
      </c>
      <c r="K6921">
        <f t="shared" ref="K6921" si="7311">3*I6915^2*I6916*I6917^2+4*I6915</f>
        <v>4621.9224596655295</v>
      </c>
      <c r="L6921" s="5"/>
    </row>
    <row r="6922" spans="8:15" x14ac:dyDescent="0.35">
      <c r="H6922" s="4"/>
      <c r="L6922" s="5"/>
    </row>
    <row r="6923" spans="8:15" x14ac:dyDescent="0.35">
      <c r="H6923" s="4" t="s">
        <v>6</v>
      </c>
      <c r="I6923">
        <f t="shared" ref="I6923" si="7312">(I6919*J6920*K6921+I6920*J6921*K6919+J6919*K6920*I6921)-(I6921*J6920*K6919+J6921*K6920*I6919+K6921*I6920*J6919)</f>
        <v>526414.62070310838</v>
      </c>
      <c r="J6923" t="str">
        <f t="shared" ref="J6923" si="7313">IF(I6923&lt;&gt;0,"Continuar", "Agregar otros valores")</f>
        <v>Continuar</v>
      </c>
      <c r="L6923" s="5"/>
    </row>
    <row r="6924" spans="8:15" x14ac:dyDescent="0.35">
      <c r="H6924" s="4"/>
      <c r="L6924" s="5"/>
    </row>
    <row r="6925" spans="8:15" x14ac:dyDescent="0.35">
      <c r="H6925" s="4"/>
      <c r="I6925" cm="1">
        <f t="array" ref="I6925:K6927">MINVERSE(I6919:K6921)</f>
        <v>-9.5966786858593264E-2</v>
      </c>
      <c r="J6925">
        <v>1.2363692239668139E-2</v>
      </c>
      <c r="K6925">
        <v>8.7190467637886151E-4</v>
      </c>
      <c r="L6925" s="5"/>
      <c r="M6925">
        <f t="shared" ref="M6925" si="7314">(J6920*K6921-J6921*K6920)/I6923</f>
        <v>-9.596678685859325E-2</v>
      </c>
      <c r="N6925">
        <f t="shared" ref="N6925" si="7315">(J6919*K6921-J6921*K6919)/I6923</f>
        <v>-1.2363692239668137E-2</v>
      </c>
      <c r="O6925">
        <f t="shared" ref="O6925" si="7316">(J6919*K6920-J6920*K6919)/I6923</f>
        <v>8.7190467637886151E-4</v>
      </c>
    </row>
    <row r="6926" spans="8:15" x14ac:dyDescent="0.35">
      <c r="H6926" s="4" t="s">
        <v>9</v>
      </c>
      <c r="I6926">
        <v>-5.87232252334349E-2</v>
      </c>
      <c r="J6926">
        <v>-8.3924536285770956E-2</v>
      </c>
      <c r="K6926">
        <v>-3.0102503265137386E-4</v>
      </c>
      <c r="L6926" s="5"/>
      <c r="M6926">
        <f t="shared" ref="M6926" si="7317">(I6920*K6921-K6920*I6921)/I6923</f>
        <v>5.8723225233434879E-2</v>
      </c>
      <c r="N6926">
        <f t="shared" ref="N6926" si="7318">(I6919*K6921-I6921*K6919)/I6923</f>
        <v>-8.3924536285770943E-2</v>
      </c>
      <c r="O6926">
        <f t="shared" ref="O6926" si="7319">(I6919*K6920-I6920*K6919)/I6923</f>
        <v>3.010250326513738E-4</v>
      </c>
    </row>
    <row r="6927" spans="8:15" x14ac:dyDescent="0.35">
      <c r="H6927" s="4"/>
      <c r="I6927">
        <v>1.8811870800205702E-2</v>
      </c>
      <c r="J6927">
        <v>-1.1526585521765763E-2</v>
      </c>
      <c r="K6927">
        <v>-3.7590481385218048E-5</v>
      </c>
      <c r="L6927" s="5"/>
      <c r="M6927">
        <f t="shared" ref="M6927" si="7320">(I6920*J6921-I6921*J6920)/I6923</f>
        <v>1.8811870800205698E-2</v>
      </c>
      <c r="N6927">
        <f t="shared" ref="N6927" si="7321">(I6919*J6921-I6921*J6919)/I6923</f>
        <v>1.1526585521765761E-2</v>
      </c>
      <c r="O6927">
        <f t="shared" ref="O6927" si="7322">(I6919*J6920-I6920*J6919)/I6923</f>
        <v>-3.7590481385218048E-5</v>
      </c>
    </row>
    <row r="6928" spans="8:15" x14ac:dyDescent="0.35">
      <c r="H6928" s="4"/>
      <c r="L6928" s="5"/>
    </row>
    <row r="6929" spans="8:13" x14ac:dyDescent="0.35">
      <c r="H6929" s="4" t="s">
        <v>705</v>
      </c>
      <c r="I6929">
        <f t="shared" ref="I6929" si="7323">LN(ABS(2*I6915*I6916^3))-I6916*(I6917^2)+33.9206</f>
        <v>0</v>
      </c>
      <c r="L6929" s="5"/>
    </row>
    <row r="6930" spans="8:13" x14ac:dyDescent="0.35">
      <c r="H6930" s="4" t="s">
        <v>706</v>
      </c>
      <c r="I6930">
        <f t="shared" ref="I6930" si="7324">(I6915^2+I6916^2)/I6917+4*I6915*I6917-85/6</f>
        <v>0</v>
      </c>
      <c r="L6930" s="5"/>
    </row>
    <row r="6931" spans="8:13" x14ac:dyDescent="0.35">
      <c r="H6931" s="4" t="s">
        <v>707</v>
      </c>
      <c r="I6931">
        <f t="shared" ref="I6931" si="7325">I6915^2*I6916*I6917^3+4*I6915*I6917+3552</f>
        <v>0</v>
      </c>
      <c r="L6931" s="5"/>
    </row>
    <row r="6932" spans="8:13" x14ac:dyDescent="0.35">
      <c r="H6932" s="4"/>
      <c r="L6932" s="5"/>
    </row>
    <row r="6933" spans="8:13" x14ac:dyDescent="0.35">
      <c r="H6933" s="4"/>
      <c r="I6933">
        <f t="shared" ref="I6933:I6935" si="7326">I6915</f>
        <v>-6.0300955159643808</v>
      </c>
      <c r="J6933" t="s">
        <v>16</v>
      </c>
      <c r="K6933" cm="1">
        <f t="array" ref="K6933:K6935">MMULT(I6925:K6927,I6929:I6931)</f>
        <v>0</v>
      </c>
      <c r="L6933" s="5"/>
      <c r="M6933">
        <f t="shared" ref="M6933" si="7327">I6925*I6929+J6925*I6930+K6925*I6931</f>
        <v>0</v>
      </c>
    </row>
    <row r="6934" spans="8:13" x14ac:dyDescent="0.35">
      <c r="H6934" s="4"/>
      <c r="I6934">
        <f t="shared" si="7326"/>
        <v>7.8461575132286265</v>
      </c>
      <c r="J6934" t="s">
        <v>16</v>
      </c>
      <c r="K6934">
        <v>0</v>
      </c>
      <c r="L6934" s="5"/>
      <c r="M6934">
        <f t="shared" ref="M6934" si="7328">I6926*I6929+J6926*I6930+K6926* I6931</f>
        <v>0</v>
      </c>
    </row>
    <row r="6935" spans="8:13" x14ac:dyDescent="0.35">
      <c r="H6935" s="4"/>
      <c r="I6935">
        <f t="shared" si="7326"/>
        <v>-2.3298516839062571</v>
      </c>
      <c r="J6935" t="s">
        <v>16</v>
      </c>
      <c r="K6935">
        <v>0</v>
      </c>
      <c r="L6935" s="5"/>
      <c r="M6935">
        <f t="shared" ref="M6935" si="7329">I6927*I6929+J6927*I6930+K6927*I6931</f>
        <v>0</v>
      </c>
    </row>
    <row r="6936" spans="8:13" x14ac:dyDescent="0.35">
      <c r="H6936" s="4"/>
      <c r="L6936" s="5"/>
    </row>
    <row r="6937" spans="8:13" x14ac:dyDescent="0.35">
      <c r="H6937" s="4" t="s">
        <v>99</v>
      </c>
      <c r="I6937">
        <f t="shared" ref="I6937:I6939" si="7330">I6933-K6933</f>
        <v>-6.0300955159643808</v>
      </c>
      <c r="L6937" s="5"/>
    </row>
    <row r="6938" spans="8:13" x14ac:dyDescent="0.35">
      <c r="H6938" s="4" t="s">
        <v>100</v>
      </c>
      <c r="I6938">
        <f t="shared" si="7330"/>
        <v>7.8461575132286265</v>
      </c>
      <c r="L6938" s="5"/>
    </row>
    <row r="6939" spans="8:13" x14ac:dyDescent="0.35">
      <c r="H6939" s="4" t="s">
        <v>101</v>
      </c>
      <c r="I6939">
        <f t="shared" si="7330"/>
        <v>-2.3298516839062571</v>
      </c>
      <c r="L6939" s="5"/>
    </row>
    <row r="6940" spans="8:13" x14ac:dyDescent="0.35">
      <c r="H6940" s="4"/>
      <c r="L6940" s="5"/>
    </row>
    <row r="6941" spans="8:13" x14ac:dyDescent="0.35">
      <c r="H6941" s="4" t="s">
        <v>22</v>
      </c>
      <c r="I6941">
        <f t="shared" ref="I6941:I6943" si="7331">ABS(I6937-I6915)</f>
        <v>0</v>
      </c>
      <c r="L6941" s="5"/>
    </row>
    <row r="6942" spans="8:13" x14ac:dyDescent="0.35">
      <c r="H6942" s="4" t="s">
        <v>24</v>
      </c>
      <c r="I6942">
        <f t="shared" si="7331"/>
        <v>0</v>
      </c>
      <c r="L6942" s="5"/>
    </row>
    <row r="6943" spans="8:13" x14ac:dyDescent="0.35">
      <c r="H6943" s="7" t="s">
        <v>103</v>
      </c>
      <c r="I6943">
        <f t="shared" si="7331"/>
        <v>0</v>
      </c>
      <c r="J6943" s="8" t="s">
        <v>25</v>
      </c>
      <c r="K6943" s="8"/>
      <c r="L6943" s="9">
        <f t="shared" ref="L6943" si="7332">MAX(I6941:I6943)</f>
        <v>0</v>
      </c>
      <c r="M6943" t="str">
        <f t="shared" ref="M6943" si="7333">IF(L6943&gt;$G$6, "Continúa iterando","Listo. Aquí está la solución")</f>
        <v>Listo. Aquí está la solución</v>
      </c>
    </row>
    <row r="6945" spans="8:15" x14ac:dyDescent="0.35">
      <c r="H6945" s="1"/>
      <c r="I6945" s="2" t="s">
        <v>0</v>
      </c>
      <c r="J6945" s="2">
        <f t="shared" ref="J6945" si="7334">J6914+1</f>
        <v>225</v>
      </c>
      <c r="K6945" s="2"/>
      <c r="L6945" s="3"/>
    </row>
    <row r="6946" spans="8:15" x14ac:dyDescent="0.35">
      <c r="H6946" s="4" t="s">
        <v>1</v>
      </c>
      <c r="I6946">
        <f t="shared" ref="I6946:I6948" si="7335">I6937</f>
        <v>-6.0300955159643808</v>
      </c>
      <c r="L6946" s="5"/>
    </row>
    <row r="6947" spans="8:15" x14ac:dyDescent="0.35">
      <c r="H6947" s="4" t="s">
        <v>93</v>
      </c>
      <c r="I6947">
        <f t="shared" si="7335"/>
        <v>7.8461575132286265</v>
      </c>
      <c r="L6947" s="5"/>
    </row>
    <row r="6948" spans="8:15" x14ac:dyDescent="0.35">
      <c r="H6948" s="4" t="s">
        <v>2</v>
      </c>
      <c r="I6948">
        <f t="shared" si="7335"/>
        <v>-2.3298516839062571</v>
      </c>
      <c r="L6948" s="5"/>
    </row>
    <row r="6949" spans="8:15" x14ac:dyDescent="0.35">
      <c r="H6949" s="4"/>
      <c r="L6949" s="5"/>
    </row>
    <row r="6950" spans="8:15" x14ac:dyDescent="0.35">
      <c r="H6950" s="4"/>
      <c r="I6950">
        <f t="shared" ref="I6950" si="7336">1/I6946</f>
        <v>-0.16583485242523097</v>
      </c>
      <c r="J6950">
        <f t="shared" ref="J6950" si="7337">3/I6947-I6948^2</f>
        <v>-5.0458561065254317</v>
      </c>
      <c r="K6950">
        <f t="shared" ref="K6950" si="7338">-2*I6947*I6948</f>
        <v>36.56076658877889</v>
      </c>
      <c r="L6950" s="5"/>
    </row>
    <row r="6951" spans="8:15" x14ac:dyDescent="0.35">
      <c r="H6951" s="4" t="s">
        <v>26</v>
      </c>
      <c r="I6951">
        <f t="shared" ref="I6951" si="7339">(2*I6946/I6948)+4*I6948</f>
        <v>-4.1430295802738764</v>
      </c>
      <c r="J6951">
        <f t="shared" ref="J6951" si="7340">(2*I6947/I6948)</f>
        <v>-6.7353278901201685</v>
      </c>
      <c r="K6951">
        <f t="shared" ref="K6951" si="7341">-(I6947^2+I6946^2)/I6948^2+4*I6946</f>
        <v>-42.160262624325497</v>
      </c>
      <c r="L6951" s="5"/>
    </row>
    <row r="6952" spans="8:15" x14ac:dyDescent="0.35">
      <c r="H6952" s="4"/>
      <c r="I6952">
        <f t="shared" ref="I6952" si="7342">2*I6946*I6947*I6948^3+4*I6948</f>
        <v>1187.4101983644657</v>
      </c>
      <c r="J6952">
        <f t="shared" ref="J6952" si="7343">I6946^2*I6948^3</f>
        <v>-459.86801905066505</v>
      </c>
      <c r="K6952">
        <f t="shared" ref="K6952" si="7344">3*I6946^2*I6947*I6948^2+4*I6946</f>
        <v>4621.9224596655295</v>
      </c>
      <c r="L6952" s="5"/>
    </row>
    <row r="6953" spans="8:15" x14ac:dyDescent="0.35">
      <c r="H6953" s="4"/>
      <c r="L6953" s="5"/>
    </row>
    <row r="6954" spans="8:15" x14ac:dyDescent="0.35">
      <c r="H6954" s="4" t="s">
        <v>6</v>
      </c>
      <c r="I6954">
        <f t="shared" ref="I6954" si="7345">(I6950*J6951*K6952+I6951*J6952*K6950+J6950*K6951*I6952)-(I6952*J6951*K6950+J6952*K6951*I6950+K6952*I6951*J6950)</f>
        <v>526414.62070310838</v>
      </c>
      <c r="J6954" t="str">
        <f t="shared" ref="J6954" si="7346">IF(I6954&lt;&gt;0,"Continuar", "Agregar otros valores")</f>
        <v>Continuar</v>
      </c>
      <c r="L6954" s="5"/>
    </row>
    <row r="6955" spans="8:15" x14ac:dyDescent="0.35">
      <c r="H6955" s="4"/>
      <c r="L6955" s="5"/>
    </row>
    <row r="6956" spans="8:15" x14ac:dyDescent="0.35">
      <c r="H6956" s="4"/>
      <c r="I6956" cm="1">
        <f t="array" ref="I6956:K6958">MINVERSE(I6950:K6952)</f>
        <v>-9.5966786858593264E-2</v>
      </c>
      <c r="J6956">
        <v>1.2363692239668139E-2</v>
      </c>
      <c r="K6956">
        <v>8.7190467637886151E-4</v>
      </c>
      <c r="L6956" s="5"/>
      <c r="M6956">
        <f t="shared" ref="M6956" si="7347">(J6951*K6952-J6952*K6951)/I6954</f>
        <v>-9.596678685859325E-2</v>
      </c>
      <c r="N6956">
        <f t="shared" ref="N6956" si="7348">(J6950*K6952-J6952*K6950)/I6954</f>
        <v>-1.2363692239668137E-2</v>
      </c>
      <c r="O6956">
        <f t="shared" ref="O6956" si="7349">(J6950*K6951-J6951*K6950)/I6954</f>
        <v>8.7190467637886151E-4</v>
      </c>
    </row>
    <row r="6957" spans="8:15" x14ac:dyDescent="0.35">
      <c r="H6957" s="4" t="s">
        <v>9</v>
      </c>
      <c r="I6957">
        <v>-5.87232252334349E-2</v>
      </c>
      <c r="J6957">
        <v>-8.3924536285770956E-2</v>
      </c>
      <c r="K6957">
        <v>-3.0102503265137386E-4</v>
      </c>
      <c r="L6957" s="5"/>
      <c r="M6957">
        <f t="shared" ref="M6957" si="7350">(I6951*K6952-K6951*I6952)/I6954</f>
        <v>5.8723225233434879E-2</v>
      </c>
      <c r="N6957">
        <f t="shared" ref="N6957" si="7351">(I6950*K6952-I6952*K6950)/I6954</f>
        <v>-8.3924536285770943E-2</v>
      </c>
      <c r="O6957">
        <f t="shared" ref="O6957" si="7352">(I6950*K6951-I6951*K6950)/I6954</f>
        <v>3.010250326513738E-4</v>
      </c>
    </row>
    <row r="6958" spans="8:15" x14ac:dyDescent="0.35">
      <c r="H6958" s="4"/>
      <c r="I6958">
        <v>1.8811870800205702E-2</v>
      </c>
      <c r="J6958">
        <v>-1.1526585521765763E-2</v>
      </c>
      <c r="K6958">
        <v>-3.7590481385218048E-5</v>
      </c>
      <c r="L6958" s="5"/>
      <c r="M6958">
        <f t="shared" ref="M6958" si="7353">(I6951*J6952-I6952*J6951)/I6954</f>
        <v>1.8811870800205698E-2</v>
      </c>
      <c r="N6958">
        <f t="shared" ref="N6958" si="7354">(I6950*J6952-I6952*J6950)/I6954</f>
        <v>1.1526585521765761E-2</v>
      </c>
      <c r="O6958">
        <f t="shared" ref="O6958" si="7355">(I6950*J6951-I6951*J6950)/I6954</f>
        <v>-3.7590481385218048E-5</v>
      </c>
    </row>
    <row r="6959" spans="8:15" x14ac:dyDescent="0.35">
      <c r="H6959" s="4"/>
      <c r="L6959" s="5"/>
    </row>
    <row r="6960" spans="8:15" x14ac:dyDescent="0.35">
      <c r="H6960" s="4" t="s">
        <v>708</v>
      </c>
      <c r="I6960">
        <f t="shared" ref="I6960" si="7356">LN(ABS(2*I6946*I6947^3))-I6947*(I6948^2)+33.9206</f>
        <v>0</v>
      </c>
      <c r="L6960" s="5"/>
    </row>
    <row r="6961" spans="8:13" x14ac:dyDescent="0.35">
      <c r="H6961" s="4" t="s">
        <v>709</v>
      </c>
      <c r="I6961">
        <f t="shared" ref="I6961" si="7357">(I6946^2+I6947^2)/I6948+4*I6946*I6948-85/6</f>
        <v>0</v>
      </c>
      <c r="L6961" s="5"/>
    </row>
    <row r="6962" spans="8:13" x14ac:dyDescent="0.35">
      <c r="H6962" s="4" t="s">
        <v>710</v>
      </c>
      <c r="I6962">
        <f t="shared" ref="I6962" si="7358">I6946^2*I6947*I6948^3+4*I6946*I6948+3552</f>
        <v>0</v>
      </c>
      <c r="L6962" s="5"/>
    </row>
    <row r="6963" spans="8:13" x14ac:dyDescent="0.35">
      <c r="H6963" s="4"/>
      <c r="L6963" s="5"/>
    </row>
    <row r="6964" spans="8:13" x14ac:dyDescent="0.35">
      <c r="H6964" s="4"/>
      <c r="I6964">
        <f t="shared" ref="I6964:I6966" si="7359">I6946</f>
        <v>-6.0300955159643808</v>
      </c>
      <c r="J6964" t="s">
        <v>16</v>
      </c>
      <c r="K6964" cm="1">
        <f t="array" ref="K6964:K6966">MMULT(I6956:K6958,I6960:I6962)</f>
        <v>0</v>
      </c>
      <c r="L6964" s="5"/>
      <c r="M6964">
        <f t="shared" ref="M6964" si="7360">I6956*I6960+J6956*I6961+K6956*I6962</f>
        <v>0</v>
      </c>
    </row>
    <row r="6965" spans="8:13" x14ac:dyDescent="0.35">
      <c r="H6965" s="4"/>
      <c r="I6965">
        <f t="shared" si="7359"/>
        <v>7.8461575132286265</v>
      </c>
      <c r="J6965" t="s">
        <v>16</v>
      </c>
      <c r="K6965">
        <v>0</v>
      </c>
      <c r="L6965" s="5"/>
      <c r="M6965">
        <f t="shared" ref="M6965" si="7361">I6957*I6960+J6957*I6961+K6957* I6962</f>
        <v>0</v>
      </c>
    </row>
    <row r="6966" spans="8:13" x14ac:dyDescent="0.35">
      <c r="H6966" s="4"/>
      <c r="I6966">
        <f t="shared" si="7359"/>
        <v>-2.3298516839062571</v>
      </c>
      <c r="J6966" t="s">
        <v>16</v>
      </c>
      <c r="K6966">
        <v>0</v>
      </c>
      <c r="L6966" s="5"/>
      <c r="M6966">
        <f t="shared" ref="M6966" si="7362">I6958*I6960+J6958*I6961+K6958*I6962</f>
        <v>0</v>
      </c>
    </row>
    <row r="6967" spans="8:13" x14ac:dyDescent="0.35">
      <c r="H6967" s="4"/>
      <c r="L6967" s="5"/>
    </row>
    <row r="6968" spans="8:13" x14ac:dyDescent="0.35">
      <c r="H6968" s="4" t="s">
        <v>99</v>
      </c>
      <c r="I6968">
        <f t="shared" ref="I6968:I6970" si="7363">I6964-K6964</f>
        <v>-6.0300955159643808</v>
      </c>
      <c r="L6968" s="5"/>
    </row>
    <row r="6969" spans="8:13" x14ac:dyDescent="0.35">
      <c r="H6969" s="4" t="s">
        <v>100</v>
      </c>
      <c r="I6969">
        <f t="shared" si="7363"/>
        <v>7.8461575132286265</v>
      </c>
      <c r="L6969" s="5"/>
    </row>
    <row r="6970" spans="8:13" x14ac:dyDescent="0.35">
      <c r="H6970" s="4" t="s">
        <v>101</v>
      </c>
      <c r="I6970">
        <f t="shared" si="7363"/>
        <v>-2.3298516839062571</v>
      </c>
      <c r="L6970" s="5"/>
    </row>
    <row r="6971" spans="8:13" x14ac:dyDescent="0.35">
      <c r="H6971" s="4"/>
      <c r="L6971" s="5"/>
    </row>
    <row r="6972" spans="8:13" x14ac:dyDescent="0.35">
      <c r="H6972" s="4" t="s">
        <v>22</v>
      </c>
      <c r="I6972">
        <f t="shared" ref="I6972:I6974" si="7364">ABS(I6968-I6946)</f>
        <v>0</v>
      </c>
      <c r="L6972" s="5"/>
    </row>
    <row r="6973" spans="8:13" x14ac:dyDescent="0.35">
      <c r="H6973" s="4" t="s">
        <v>24</v>
      </c>
      <c r="I6973">
        <f t="shared" si="7364"/>
        <v>0</v>
      </c>
      <c r="L6973" s="5"/>
    </row>
    <row r="6974" spans="8:13" x14ac:dyDescent="0.35">
      <c r="H6974" s="7" t="s">
        <v>103</v>
      </c>
      <c r="I6974">
        <f t="shared" si="7364"/>
        <v>0</v>
      </c>
      <c r="J6974" s="8" t="s">
        <v>25</v>
      </c>
      <c r="K6974" s="8"/>
      <c r="L6974" s="9">
        <f t="shared" ref="L6974" si="7365">MAX(I6972:I6974)</f>
        <v>0</v>
      </c>
      <c r="M6974" t="str">
        <f t="shared" ref="M6974" si="7366">IF(L6974&gt;$G$6, "Continúa iterando","Listo. Aquí está la solución")</f>
        <v>Listo. Aquí está la solución</v>
      </c>
    </row>
    <row r="6976" spans="8:13" x14ac:dyDescent="0.35">
      <c r="H6976" s="1"/>
      <c r="I6976" s="2" t="s">
        <v>0</v>
      </c>
      <c r="J6976" s="2">
        <f t="shared" ref="J6976" si="7367">J6945+1</f>
        <v>226</v>
      </c>
      <c r="K6976" s="2"/>
      <c r="L6976" s="3"/>
    </row>
    <row r="6977" spans="8:15" x14ac:dyDescent="0.35">
      <c r="H6977" s="4" t="s">
        <v>1</v>
      </c>
      <c r="I6977">
        <f t="shared" ref="I6977:I6979" si="7368">I6968</f>
        <v>-6.0300955159643808</v>
      </c>
      <c r="L6977" s="5"/>
    </row>
    <row r="6978" spans="8:15" x14ac:dyDescent="0.35">
      <c r="H6978" s="4" t="s">
        <v>93</v>
      </c>
      <c r="I6978">
        <f t="shared" si="7368"/>
        <v>7.8461575132286265</v>
      </c>
      <c r="L6978" s="5"/>
    </row>
    <row r="6979" spans="8:15" x14ac:dyDescent="0.35">
      <c r="H6979" s="4" t="s">
        <v>2</v>
      </c>
      <c r="I6979">
        <f t="shared" si="7368"/>
        <v>-2.3298516839062571</v>
      </c>
      <c r="L6979" s="5"/>
    </row>
    <row r="6980" spans="8:15" x14ac:dyDescent="0.35">
      <c r="H6980" s="4"/>
      <c r="L6980" s="5"/>
    </row>
    <row r="6981" spans="8:15" x14ac:dyDescent="0.35">
      <c r="H6981" s="4"/>
      <c r="I6981">
        <f t="shared" ref="I6981" si="7369">1/I6977</f>
        <v>-0.16583485242523097</v>
      </c>
      <c r="J6981">
        <f t="shared" ref="J6981" si="7370">3/I6978-I6979^2</f>
        <v>-5.0458561065254317</v>
      </c>
      <c r="K6981">
        <f t="shared" ref="K6981" si="7371">-2*I6978*I6979</f>
        <v>36.56076658877889</v>
      </c>
      <c r="L6981" s="5"/>
    </row>
    <row r="6982" spans="8:15" x14ac:dyDescent="0.35">
      <c r="H6982" s="4" t="s">
        <v>26</v>
      </c>
      <c r="I6982">
        <f t="shared" ref="I6982" si="7372">(2*I6977/I6979)+4*I6979</f>
        <v>-4.1430295802738764</v>
      </c>
      <c r="J6982">
        <f t="shared" ref="J6982" si="7373">(2*I6978/I6979)</f>
        <v>-6.7353278901201685</v>
      </c>
      <c r="K6982">
        <f t="shared" ref="K6982" si="7374">-(I6978^2+I6977^2)/I6979^2+4*I6977</f>
        <v>-42.160262624325497</v>
      </c>
      <c r="L6982" s="5"/>
    </row>
    <row r="6983" spans="8:15" x14ac:dyDescent="0.35">
      <c r="H6983" s="4"/>
      <c r="I6983">
        <f t="shared" ref="I6983" si="7375">2*I6977*I6978*I6979^3+4*I6979</f>
        <v>1187.4101983644657</v>
      </c>
      <c r="J6983">
        <f t="shared" ref="J6983" si="7376">I6977^2*I6979^3</f>
        <v>-459.86801905066505</v>
      </c>
      <c r="K6983">
        <f t="shared" ref="K6983" si="7377">3*I6977^2*I6978*I6979^2+4*I6977</f>
        <v>4621.9224596655295</v>
      </c>
      <c r="L6983" s="5"/>
    </row>
    <row r="6984" spans="8:15" x14ac:dyDescent="0.35">
      <c r="H6984" s="4"/>
      <c r="L6984" s="5"/>
    </row>
    <row r="6985" spans="8:15" x14ac:dyDescent="0.35">
      <c r="H6985" s="4" t="s">
        <v>6</v>
      </c>
      <c r="I6985">
        <f t="shared" ref="I6985" si="7378">(I6981*J6982*K6983+I6982*J6983*K6981+J6981*K6982*I6983)-(I6983*J6982*K6981+J6983*K6982*I6981+K6983*I6982*J6981)</f>
        <v>526414.62070310838</v>
      </c>
      <c r="J6985" t="str">
        <f t="shared" ref="J6985" si="7379">IF(I6985&lt;&gt;0,"Continuar", "Agregar otros valores")</f>
        <v>Continuar</v>
      </c>
      <c r="L6985" s="5"/>
    </row>
    <row r="6986" spans="8:15" x14ac:dyDescent="0.35">
      <c r="H6986" s="4"/>
      <c r="L6986" s="5"/>
    </row>
    <row r="6987" spans="8:15" x14ac:dyDescent="0.35">
      <c r="H6987" s="4"/>
      <c r="I6987" cm="1">
        <f t="array" ref="I6987:K6989">MINVERSE(I6981:K6983)</f>
        <v>-9.5966786858593264E-2</v>
      </c>
      <c r="J6987">
        <v>1.2363692239668139E-2</v>
      </c>
      <c r="K6987">
        <v>8.7190467637886151E-4</v>
      </c>
      <c r="L6987" s="5"/>
      <c r="M6987">
        <f t="shared" ref="M6987" si="7380">(J6982*K6983-J6983*K6982)/I6985</f>
        <v>-9.596678685859325E-2</v>
      </c>
      <c r="N6987">
        <f t="shared" ref="N6987" si="7381">(J6981*K6983-J6983*K6981)/I6985</f>
        <v>-1.2363692239668137E-2</v>
      </c>
      <c r="O6987">
        <f t="shared" ref="O6987" si="7382">(J6981*K6982-J6982*K6981)/I6985</f>
        <v>8.7190467637886151E-4</v>
      </c>
    </row>
    <row r="6988" spans="8:15" x14ac:dyDescent="0.35">
      <c r="H6988" s="4" t="s">
        <v>9</v>
      </c>
      <c r="I6988">
        <v>-5.87232252334349E-2</v>
      </c>
      <c r="J6988">
        <v>-8.3924536285770956E-2</v>
      </c>
      <c r="K6988">
        <v>-3.0102503265137386E-4</v>
      </c>
      <c r="L6988" s="5"/>
      <c r="M6988">
        <f t="shared" ref="M6988" si="7383">(I6982*K6983-K6982*I6983)/I6985</f>
        <v>5.8723225233434879E-2</v>
      </c>
      <c r="N6988">
        <f t="shared" ref="N6988" si="7384">(I6981*K6983-I6983*K6981)/I6985</f>
        <v>-8.3924536285770943E-2</v>
      </c>
      <c r="O6988">
        <f t="shared" ref="O6988" si="7385">(I6981*K6982-I6982*K6981)/I6985</f>
        <v>3.010250326513738E-4</v>
      </c>
    </row>
    <row r="6989" spans="8:15" x14ac:dyDescent="0.35">
      <c r="H6989" s="4"/>
      <c r="I6989">
        <v>1.8811870800205702E-2</v>
      </c>
      <c r="J6989">
        <v>-1.1526585521765763E-2</v>
      </c>
      <c r="K6989">
        <v>-3.7590481385218048E-5</v>
      </c>
      <c r="L6989" s="5"/>
      <c r="M6989">
        <f t="shared" ref="M6989" si="7386">(I6982*J6983-I6983*J6982)/I6985</f>
        <v>1.8811870800205698E-2</v>
      </c>
      <c r="N6989">
        <f t="shared" ref="N6989" si="7387">(I6981*J6983-I6983*J6981)/I6985</f>
        <v>1.1526585521765761E-2</v>
      </c>
      <c r="O6989">
        <f t="shared" ref="O6989" si="7388">(I6981*J6982-I6982*J6981)/I6985</f>
        <v>-3.7590481385218048E-5</v>
      </c>
    </row>
    <row r="6990" spans="8:15" x14ac:dyDescent="0.35">
      <c r="H6990" s="4"/>
      <c r="L6990" s="5"/>
    </row>
    <row r="6991" spans="8:15" x14ac:dyDescent="0.35">
      <c r="H6991" s="4" t="s">
        <v>711</v>
      </c>
      <c r="I6991">
        <f t="shared" ref="I6991" si="7389">LN(ABS(2*I6977*I6978^3))-I6978*(I6979^2)+33.9206</f>
        <v>0</v>
      </c>
      <c r="L6991" s="5"/>
    </row>
    <row r="6992" spans="8:15" x14ac:dyDescent="0.35">
      <c r="H6992" s="4" t="s">
        <v>712</v>
      </c>
      <c r="I6992">
        <f t="shared" ref="I6992" si="7390">(I6977^2+I6978^2)/I6979+4*I6977*I6979-85/6</f>
        <v>0</v>
      </c>
      <c r="L6992" s="5"/>
    </row>
    <row r="6993" spans="8:13" x14ac:dyDescent="0.35">
      <c r="H6993" s="4" t="s">
        <v>713</v>
      </c>
      <c r="I6993">
        <f t="shared" ref="I6993" si="7391">I6977^2*I6978*I6979^3+4*I6977*I6979+3552</f>
        <v>0</v>
      </c>
      <c r="L6993" s="5"/>
    </row>
    <row r="6994" spans="8:13" x14ac:dyDescent="0.35">
      <c r="H6994" s="4"/>
      <c r="L6994" s="5"/>
    </row>
    <row r="6995" spans="8:13" x14ac:dyDescent="0.35">
      <c r="H6995" s="4"/>
      <c r="I6995">
        <f t="shared" ref="I6995:I6997" si="7392">I6977</f>
        <v>-6.0300955159643808</v>
      </c>
      <c r="J6995" t="s">
        <v>16</v>
      </c>
      <c r="K6995" cm="1">
        <f t="array" ref="K6995:K6997">MMULT(I6987:K6989,I6991:I6993)</f>
        <v>0</v>
      </c>
      <c r="L6995" s="5"/>
      <c r="M6995">
        <f t="shared" ref="M6995" si="7393">I6987*I6991+J6987*I6992+K6987*I6993</f>
        <v>0</v>
      </c>
    </row>
    <row r="6996" spans="8:13" x14ac:dyDescent="0.35">
      <c r="H6996" s="4"/>
      <c r="I6996">
        <f t="shared" si="7392"/>
        <v>7.8461575132286265</v>
      </c>
      <c r="J6996" t="s">
        <v>16</v>
      </c>
      <c r="K6996">
        <v>0</v>
      </c>
      <c r="L6996" s="5"/>
      <c r="M6996">
        <f t="shared" ref="M6996" si="7394">I6988*I6991+J6988*I6992+K6988* I6993</f>
        <v>0</v>
      </c>
    </row>
    <row r="6997" spans="8:13" x14ac:dyDescent="0.35">
      <c r="H6997" s="4"/>
      <c r="I6997">
        <f t="shared" si="7392"/>
        <v>-2.3298516839062571</v>
      </c>
      <c r="J6997" t="s">
        <v>16</v>
      </c>
      <c r="K6997">
        <v>0</v>
      </c>
      <c r="L6997" s="5"/>
      <c r="M6997">
        <f t="shared" ref="M6997" si="7395">I6989*I6991+J6989*I6992+K6989*I6993</f>
        <v>0</v>
      </c>
    </row>
    <row r="6998" spans="8:13" x14ac:dyDescent="0.35">
      <c r="H6998" s="4"/>
      <c r="L6998" s="5"/>
    </row>
    <row r="6999" spans="8:13" x14ac:dyDescent="0.35">
      <c r="H6999" s="4" t="s">
        <v>99</v>
      </c>
      <c r="I6999">
        <f t="shared" ref="I6999:I7001" si="7396">I6995-K6995</f>
        <v>-6.0300955159643808</v>
      </c>
      <c r="L6999" s="5"/>
    </row>
    <row r="7000" spans="8:13" x14ac:dyDescent="0.35">
      <c r="H7000" s="4" t="s">
        <v>100</v>
      </c>
      <c r="I7000">
        <f t="shared" si="7396"/>
        <v>7.8461575132286265</v>
      </c>
      <c r="L7000" s="5"/>
    </row>
    <row r="7001" spans="8:13" x14ac:dyDescent="0.35">
      <c r="H7001" s="4" t="s">
        <v>101</v>
      </c>
      <c r="I7001">
        <f t="shared" si="7396"/>
        <v>-2.3298516839062571</v>
      </c>
      <c r="L7001" s="5"/>
    </row>
    <row r="7002" spans="8:13" x14ac:dyDescent="0.35">
      <c r="H7002" s="4"/>
      <c r="L7002" s="5"/>
    </row>
    <row r="7003" spans="8:13" x14ac:dyDescent="0.35">
      <c r="H7003" s="4" t="s">
        <v>22</v>
      </c>
      <c r="I7003">
        <f t="shared" ref="I7003:I7005" si="7397">ABS(I6999-I6977)</f>
        <v>0</v>
      </c>
      <c r="L7003" s="5"/>
    </row>
    <row r="7004" spans="8:13" x14ac:dyDescent="0.35">
      <c r="H7004" s="4" t="s">
        <v>24</v>
      </c>
      <c r="I7004">
        <f t="shared" si="7397"/>
        <v>0</v>
      </c>
      <c r="L7004" s="5"/>
    </row>
    <row r="7005" spans="8:13" x14ac:dyDescent="0.35">
      <c r="H7005" s="7" t="s">
        <v>103</v>
      </c>
      <c r="I7005">
        <f t="shared" si="7397"/>
        <v>0</v>
      </c>
      <c r="J7005" s="8" t="s">
        <v>25</v>
      </c>
      <c r="K7005" s="8"/>
      <c r="L7005" s="9">
        <f t="shared" ref="L7005" si="7398">MAX(I7003:I7005)</f>
        <v>0</v>
      </c>
      <c r="M7005" t="str">
        <f t="shared" ref="M7005" si="7399">IF(L7005&gt;$G$6, "Continúa iterando","Listo. Aquí está la solución")</f>
        <v>Listo. Aquí está la solución</v>
      </c>
    </row>
    <row r="7007" spans="8:13" x14ac:dyDescent="0.35">
      <c r="H7007" s="1"/>
      <c r="I7007" s="2" t="s">
        <v>0</v>
      </c>
      <c r="J7007" s="2">
        <f t="shared" ref="J7007" si="7400">J6976+1</f>
        <v>227</v>
      </c>
      <c r="K7007" s="2"/>
      <c r="L7007" s="3"/>
    </row>
    <row r="7008" spans="8:13" x14ac:dyDescent="0.35">
      <c r="H7008" s="4" t="s">
        <v>1</v>
      </c>
      <c r="I7008">
        <f t="shared" ref="I7008:I7010" si="7401">I6999</f>
        <v>-6.0300955159643808</v>
      </c>
      <c r="L7008" s="5"/>
    </row>
    <row r="7009" spans="8:15" x14ac:dyDescent="0.35">
      <c r="H7009" s="4" t="s">
        <v>93</v>
      </c>
      <c r="I7009">
        <f t="shared" si="7401"/>
        <v>7.8461575132286265</v>
      </c>
      <c r="L7009" s="5"/>
    </row>
    <row r="7010" spans="8:15" x14ac:dyDescent="0.35">
      <c r="H7010" s="4" t="s">
        <v>2</v>
      </c>
      <c r="I7010">
        <f t="shared" si="7401"/>
        <v>-2.3298516839062571</v>
      </c>
      <c r="L7010" s="5"/>
    </row>
    <row r="7011" spans="8:15" x14ac:dyDescent="0.35">
      <c r="H7011" s="4"/>
      <c r="L7011" s="5"/>
    </row>
    <row r="7012" spans="8:15" x14ac:dyDescent="0.35">
      <c r="H7012" s="4"/>
      <c r="I7012">
        <f t="shared" ref="I7012" si="7402">1/I7008</f>
        <v>-0.16583485242523097</v>
      </c>
      <c r="J7012">
        <f t="shared" ref="J7012" si="7403">3/I7009-I7010^2</f>
        <v>-5.0458561065254317</v>
      </c>
      <c r="K7012">
        <f t="shared" ref="K7012" si="7404">-2*I7009*I7010</f>
        <v>36.56076658877889</v>
      </c>
      <c r="L7012" s="5"/>
    </row>
    <row r="7013" spans="8:15" x14ac:dyDescent="0.35">
      <c r="H7013" s="4" t="s">
        <v>26</v>
      </c>
      <c r="I7013">
        <f t="shared" ref="I7013" si="7405">(2*I7008/I7010)+4*I7010</f>
        <v>-4.1430295802738764</v>
      </c>
      <c r="J7013">
        <f t="shared" ref="J7013" si="7406">(2*I7009/I7010)</f>
        <v>-6.7353278901201685</v>
      </c>
      <c r="K7013">
        <f t="shared" ref="K7013" si="7407">-(I7009^2+I7008^2)/I7010^2+4*I7008</f>
        <v>-42.160262624325497</v>
      </c>
      <c r="L7013" s="5"/>
    </row>
    <row r="7014" spans="8:15" x14ac:dyDescent="0.35">
      <c r="H7014" s="4"/>
      <c r="I7014">
        <f t="shared" ref="I7014" si="7408">2*I7008*I7009*I7010^3+4*I7010</f>
        <v>1187.4101983644657</v>
      </c>
      <c r="J7014">
        <f t="shared" ref="J7014" si="7409">I7008^2*I7010^3</f>
        <v>-459.86801905066505</v>
      </c>
      <c r="K7014">
        <f t="shared" ref="K7014" si="7410">3*I7008^2*I7009*I7010^2+4*I7008</f>
        <v>4621.9224596655295</v>
      </c>
      <c r="L7014" s="5"/>
    </row>
    <row r="7015" spans="8:15" x14ac:dyDescent="0.35">
      <c r="H7015" s="4"/>
      <c r="L7015" s="5"/>
    </row>
    <row r="7016" spans="8:15" x14ac:dyDescent="0.35">
      <c r="H7016" s="4" t="s">
        <v>6</v>
      </c>
      <c r="I7016">
        <f t="shared" ref="I7016" si="7411">(I7012*J7013*K7014+I7013*J7014*K7012+J7012*K7013*I7014)-(I7014*J7013*K7012+J7014*K7013*I7012+K7014*I7013*J7012)</f>
        <v>526414.62070310838</v>
      </c>
      <c r="J7016" t="str">
        <f t="shared" ref="J7016" si="7412">IF(I7016&lt;&gt;0,"Continuar", "Agregar otros valores")</f>
        <v>Continuar</v>
      </c>
      <c r="L7016" s="5"/>
    </row>
    <row r="7017" spans="8:15" x14ac:dyDescent="0.35">
      <c r="H7017" s="4"/>
      <c r="L7017" s="5"/>
    </row>
    <row r="7018" spans="8:15" x14ac:dyDescent="0.35">
      <c r="H7018" s="4"/>
      <c r="I7018" cm="1">
        <f t="array" ref="I7018:K7020">MINVERSE(I7012:K7014)</f>
        <v>-9.5966786858593264E-2</v>
      </c>
      <c r="J7018">
        <v>1.2363692239668139E-2</v>
      </c>
      <c r="K7018">
        <v>8.7190467637886151E-4</v>
      </c>
      <c r="L7018" s="5"/>
      <c r="M7018">
        <f t="shared" ref="M7018" si="7413">(J7013*K7014-J7014*K7013)/I7016</f>
        <v>-9.596678685859325E-2</v>
      </c>
      <c r="N7018">
        <f t="shared" ref="N7018" si="7414">(J7012*K7014-J7014*K7012)/I7016</f>
        <v>-1.2363692239668137E-2</v>
      </c>
      <c r="O7018">
        <f t="shared" ref="O7018" si="7415">(J7012*K7013-J7013*K7012)/I7016</f>
        <v>8.7190467637886151E-4</v>
      </c>
    </row>
    <row r="7019" spans="8:15" x14ac:dyDescent="0.35">
      <c r="H7019" s="4" t="s">
        <v>9</v>
      </c>
      <c r="I7019">
        <v>-5.87232252334349E-2</v>
      </c>
      <c r="J7019">
        <v>-8.3924536285770956E-2</v>
      </c>
      <c r="K7019">
        <v>-3.0102503265137386E-4</v>
      </c>
      <c r="L7019" s="5"/>
      <c r="M7019">
        <f t="shared" ref="M7019" si="7416">(I7013*K7014-K7013*I7014)/I7016</f>
        <v>5.8723225233434879E-2</v>
      </c>
      <c r="N7019">
        <f t="shared" ref="N7019" si="7417">(I7012*K7014-I7014*K7012)/I7016</f>
        <v>-8.3924536285770943E-2</v>
      </c>
      <c r="O7019">
        <f t="shared" ref="O7019" si="7418">(I7012*K7013-I7013*K7012)/I7016</f>
        <v>3.010250326513738E-4</v>
      </c>
    </row>
    <row r="7020" spans="8:15" x14ac:dyDescent="0.35">
      <c r="H7020" s="4"/>
      <c r="I7020">
        <v>1.8811870800205702E-2</v>
      </c>
      <c r="J7020">
        <v>-1.1526585521765763E-2</v>
      </c>
      <c r="K7020">
        <v>-3.7590481385218048E-5</v>
      </c>
      <c r="L7020" s="5"/>
      <c r="M7020">
        <f t="shared" ref="M7020" si="7419">(I7013*J7014-I7014*J7013)/I7016</f>
        <v>1.8811870800205698E-2</v>
      </c>
      <c r="N7020">
        <f t="shared" ref="N7020" si="7420">(I7012*J7014-I7014*J7012)/I7016</f>
        <v>1.1526585521765761E-2</v>
      </c>
      <c r="O7020">
        <f t="shared" ref="O7020" si="7421">(I7012*J7013-I7013*J7012)/I7016</f>
        <v>-3.7590481385218048E-5</v>
      </c>
    </row>
    <row r="7021" spans="8:15" x14ac:dyDescent="0.35">
      <c r="H7021" s="4"/>
      <c r="L7021" s="5"/>
    </row>
    <row r="7022" spans="8:15" x14ac:dyDescent="0.35">
      <c r="H7022" s="4" t="s">
        <v>714</v>
      </c>
      <c r="I7022">
        <f t="shared" ref="I7022" si="7422">LN(ABS(2*I7008*I7009^3))-I7009*(I7010^2)+33.9206</f>
        <v>0</v>
      </c>
      <c r="L7022" s="5"/>
    </row>
    <row r="7023" spans="8:15" x14ac:dyDescent="0.35">
      <c r="H7023" s="4" t="s">
        <v>715</v>
      </c>
      <c r="I7023">
        <f t="shared" ref="I7023" si="7423">(I7008^2+I7009^2)/I7010+4*I7008*I7010-85/6</f>
        <v>0</v>
      </c>
      <c r="L7023" s="5"/>
    </row>
    <row r="7024" spans="8:15" x14ac:dyDescent="0.35">
      <c r="H7024" s="4" t="s">
        <v>716</v>
      </c>
      <c r="I7024">
        <f t="shared" ref="I7024" si="7424">I7008^2*I7009*I7010^3+4*I7008*I7010+3552</f>
        <v>0</v>
      </c>
      <c r="L7024" s="5"/>
    </row>
    <row r="7025" spans="8:13" x14ac:dyDescent="0.35">
      <c r="H7025" s="4"/>
      <c r="L7025" s="5"/>
    </row>
    <row r="7026" spans="8:13" x14ac:dyDescent="0.35">
      <c r="H7026" s="4"/>
      <c r="I7026">
        <f t="shared" ref="I7026:I7028" si="7425">I7008</f>
        <v>-6.0300955159643808</v>
      </c>
      <c r="J7026" t="s">
        <v>16</v>
      </c>
      <c r="K7026" cm="1">
        <f t="array" ref="K7026:K7028">MMULT(I7018:K7020,I7022:I7024)</f>
        <v>0</v>
      </c>
      <c r="L7026" s="5"/>
      <c r="M7026">
        <f t="shared" ref="M7026" si="7426">I7018*I7022+J7018*I7023+K7018*I7024</f>
        <v>0</v>
      </c>
    </row>
    <row r="7027" spans="8:13" x14ac:dyDescent="0.35">
      <c r="H7027" s="4"/>
      <c r="I7027">
        <f t="shared" si="7425"/>
        <v>7.8461575132286265</v>
      </c>
      <c r="J7027" t="s">
        <v>16</v>
      </c>
      <c r="K7027">
        <v>0</v>
      </c>
      <c r="L7027" s="5"/>
      <c r="M7027">
        <f t="shared" ref="M7027" si="7427">I7019*I7022+J7019*I7023+K7019* I7024</f>
        <v>0</v>
      </c>
    </row>
    <row r="7028" spans="8:13" x14ac:dyDescent="0.35">
      <c r="H7028" s="4"/>
      <c r="I7028">
        <f t="shared" si="7425"/>
        <v>-2.3298516839062571</v>
      </c>
      <c r="J7028" t="s">
        <v>16</v>
      </c>
      <c r="K7028">
        <v>0</v>
      </c>
      <c r="L7028" s="5"/>
      <c r="M7028">
        <f t="shared" ref="M7028" si="7428">I7020*I7022+J7020*I7023+K7020*I7024</f>
        <v>0</v>
      </c>
    </row>
    <row r="7029" spans="8:13" x14ac:dyDescent="0.35">
      <c r="H7029" s="4"/>
      <c r="L7029" s="5"/>
    </row>
    <row r="7030" spans="8:13" x14ac:dyDescent="0.35">
      <c r="H7030" s="4" t="s">
        <v>99</v>
      </c>
      <c r="I7030">
        <f t="shared" ref="I7030:I7032" si="7429">I7026-K7026</f>
        <v>-6.0300955159643808</v>
      </c>
      <c r="L7030" s="5"/>
    </row>
    <row r="7031" spans="8:13" x14ac:dyDescent="0.35">
      <c r="H7031" s="4" t="s">
        <v>100</v>
      </c>
      <c r="I7031">
        <f t="shared" si="7429"/>
        <v>7.8461575132286265</v>
      </c>
      <c r="L7031" s="5"/>
    </row>
    <row r="7032" spans="8:13" x14ac:dyDescent="0.35">
      <c r="H7032" s="4" t="s">
        <v>101</v>
      </c>
      <c r="I7032">
        <f t="shared" si="7429"/>
        <v>-2.3298516839062571</v>
      </c>
      <c r="L7032" s="5"/>
    </row>
    <row r="7033" spans="8:13" x14ac:dyDescent="0.35">
      <c r="H7033" s="4"/>
      <c r="L7033" s="5"/>
    </row>
    <row r="7034" spans="8:13" x14ac:dyDescent="0.35">
      <c r="H7034" s="4" t="s">
        <v>22</v>
      </c>
      <c r="I7034">
        <f t="shared" ref="I7034:I7036" si="7430">ABS(I7030-I7008)</f>
        <v>0</v>
      </c>
      <c r="L7034" s="5"/>
    </row>
    <row r="7035" spans="8:13" x14ac:dyDescent="0.35">
      <c r="H7035" s="4" t="s">
        <v>24</v>
      </c>
      <c r="I7035">
        <f t="shared" si="7430"/>
        <v>0</v>
      </c>
      <c r="L7035" s="5"/>
    </row>
    <row r="7036" spans="8:13" x14ac:dyDescent="0.35">
      <c r="H7036" s="7" t="s">
        <v>103</v>
      </c>
      <c r="I7036">
        <f t="shared" si="7430"/>
        <v>0</v>
      </c>
      <c r="J7036" s="8" t="s">
        <v>25</v>
      </c>
      <c r="K7036" s="8"/>
      <c r="L7036" s="9">
        <f t="shared" ref="L7036" si="7431">MAX(I7034:I7036)</f>
        <v>0</v>
      </c>
      <c r="M7036" t="str">
        <f t="shared" ref="M7036" si="7432">IF(L7036&gt;$G$6, "Continúa iterando","Listo. Aquí está la solución")</f>
        <v>Listo. Aquí está la solución</v>
      </c>
    </row>
    <row r="7038" spans="8:13" x14ac:dyDescent="0.35">
      <c r="H7038" s="1"/>
      <c r="I7038" s="2" t="s">
        <v>0</v>
      </c>
      <c r="J7038" s="2">
        <f t="shared" ref="J7038" si="7433">J7007+1</f>
        <v>228</v>
      </c>
      <c r="K7038" s="2"/>
      <c r="L7038" s="3"/>
    </row>
    <row r="7039" spans="8:13" x14ac:dyDescent="0.35">
      <c r="H7039" s="4" t="s">
        <v>1</v>
      </c>
      <c r="I7039">
        <f t="shared" ref="I7039:I7041" si="7434">I7030</f>
        <v>-6.0300955159643808</v>
      </c>
      <c r="L7039" s="5"/>
    </row>
    <row r="7040" spans="8:13" x14ac:dyDescent="0.35">
      <c r="H7040" s="4" t="s">
        <v>93</v>
      </c>
      <c r="I7040">
        <f t="shared" si="7434"/>
        <v>7.8461575132286265</v>
      </c>
      <c r="L7040" s="5"/>
    </row>
    <row r="7041" spans="8:15" x14ac:dyDescent="0.35">
      <c r="H7041" s="4" t="s">
        <v>2</v>
      </c>
      <c r="I7041">
        <f t="shared" si="7434"/>
        <v>-2.3298516839062571</v>
      </c>
      <c r="L7041" s="5"/>
    </row>
    <row r="7042" spans="8:15" x14ac:dyDescent="0.35">
      <c r="H7042" s="4"/>
      <c r="L7042" s="5"/>
    </row>
    <row r="7043" spans="8:15" x14ac:dyDescent="0.35">
      <c r="H7043" s="4"/>
      <c r="I7043">
        <f t="shared" ref="I7043" si="7435">1/I7039</f>
        <v>-0.16583485242523097</v>
      </c>
      <c r="J7043">
        <f t="shared" ref="J7043" si="7436">3/I7040-I7041^2</f>
        <v>-5.0458561065254317</v>
      </c>
      <c r="K7043">
        <f t="shared" ref="K7043" si="7437">-2*I7040*I7041</f>
        <v>36.56076658877889</v>
      </c>
      <c r="L7043" s="5"/>
    </row>
    <row r="7044" spans="8:15" x14ac:dyDescent="0.35">
      <c r="H7044" s="4" t="s">
        <v>26</v>
      </c>
      <c r="I7044">
        <f t="shared" ref="I7044" si="7438">(2*I7039/I7041)+4*I7041</f>
        <v>-4.1430295802738764</v>
      </c>
      <c r="J7044">
        <f t="shared" ref="J7044" si="7439">(2*I7040/I7041)</f>
        <v>-6.7353278901201685</v>
      </c>
      <c r="K7044">
        <f t="shared" ref="K7044" si="7440">-(I7040^2+I7039^2)/I7041^2+4*I7039</f>
        <v>-42.160262624325497</v>
      </c>
      <c r="L7044" s="5"/>
    </row>
    <row r="7045" spans="8:15" x14ac:dyDescent="0.35">
      <c r="H7045" s="4"/>
      <c r="I7045">
        <f t="shared" ref="I7045" si="7441">2*I7039*I7040*I7041^3+4*I7041</f>
        <v>1187.4101983644657</v>
      </c>
      <c r="J7045">
        <f t="shared" ref="J7045" si="7442">I7039^2*I7041^3</f>
        <v>-459.86801905066505</v>
      </c>
      <c r="K7045">
        <f t="shared" ref="K7045" si="7443">3*I7039^2*I7040*I7041^2+4*I7039</f>
        <v>4621.9224596655295</v>
      </c>
      <c r="L7045" s="5"/>
    </row>
    <row r="7046" spans="8:15" x14ac:dyDescent="0.35">
      <c r="H7046" s="4"/>
      <c r="L7046" s="5"/>
    </row>
    <row r="7047" spans="8:15" x14ac:dyDescent="0.35">
      <c r="H7047" s="4" t="s">
        <v>6</v>
      </c>
      <c r="I7047">
        <f t="shared" ref="I7047" si="7444">(I7043*J7044*K7045+I7044*J7045*K7043+J7043*K7044*I7045)-(I7045*J7044*K7043+J7045*K7044*I7043+K7045*I7044*J7043)</f>
        <v>526414.62070310838</v>
      </c>
      <c r="J7047" t="str">
        <f t="shared" ref="J7047" si="7445">IF(I7047&lt;&gt;0,"Continuar", "Agregar otros valores")</f>
        <v>Continuar</v>
      </c>
      <c r="L7047" s="5"/>
    </row>
    <row r="7048" spans="8:15" x14ac:dyDescent="0.35">
      <c r="H7048" s="4"/>
      <c r="L7048" s="5"/>
    </row>
    <row r="7049" spans="8:15" x14ac:dyDescent="0.35">
      <c r="H7049" s="4"/>
      <c r="I7049" cm="1">
        <f t="array" ref="I7049:K7051">MINVERSE(I7043:K7045)</f>
        <v>-9.5966786858593264E-2</v>
      </c>
      <c r="J7049">
        <v>1.2363692239668139E-2</v>
      </c>
      <c r="K7049">
        <v>8.7190467637886151E-4</v>
      </c>
      <c r="L7049" s="5"/>
      <c r="M7049">
        <f t="shared" ref="M7049" si="7446">(J7044*K7045-J7045*K7044)/I7047</f>
        <v>-9.596678685859325E-2</v>
      </c>
      <c r="N7049">
        <f t="shared" ref="N7049" si="7447">(J7043*K7045-J7045*K7043)/I7047</f>
        <v>-1.2363692239668137E-2</v>
      </c>
      <c r="O7049">
        <f t="shared" ref="O7049" si="7448">(J7043*K7044-J7044*K7043)/I7047</f>
        <v>8.7190467637886151E-4</v>
      </c>
    </row>
    <row r="7050" spans="8:15" x14ac:dyDescent="0.35">
      <c r="H7050" s="4" t="s">
        <v>9</v>
      </c>
      <c r="I7050">
        <v>-5.87232252334349E-2</v>
      </c>
      <c r="J7050">
        <v>-8.3924536285770956E-2</v>
      </c>
      <c r="K7050">
        <v>-3.0102503265137386E-4</v>
      </c>
      <c r="L7050" s="5"/>
      <c r="M7050">
        <f t="shared" ref="M7050" si="7449">(I7044*K7045-K7044*I7045)/I7047</f>
        <v>5.8723225233434879E-2</v>
      </c>
      <c r="N7050">
        <f t="shared" ref="N7050" si="7450">(I7043*K7045-I7045*K7043)/I7047</f>
        <v>-8.3924536285770943E-2</v>
      </c>
      <c r="O7050">
        <f t="shared" ref="O7050" si="7451">(I7043*K7044-I7044*K7043)/I7047</f>
        <v>3.010250326513738E-4</v>
      </c>
    </row>
    <row r="7051" spans="8:15" x14ac:dyDescent="0.35">
      <c r="H7051" s="4"/>
      <c r="I7051">
        <v>1.8811870800205702E-2</v>
      </c>
      <c r="J7051">
        <v>-1.1526585521765763E-2</v>
      </c>
      <c r="K7051">
        <v>-3.7590481385218048E-5</v>
      </c>
      <c r="L7051" s="5"/>
      <c r="M7051">
        <f t="shared" ref="M7051" si="7452">(I7044*J7045-I7045*J7044)/I7047</f>
        <v>1.8811870800205698E-2</v>
      </c>
      <c r="N7051">
        <f t="shared" ref="N7051" si="7453">(I7043*J7045-I7045*J7043)/I7047</f>
        <v>1.1526585521765761E-2</v>
      </c>
      <c r="O7051">
        <f t="shared" ref="O7051" si="7454">(I7043*J7044-I7044*J7043)/I7047</f>
        <v>-3.7590481385218048E-5</v>
      </c>
    </row>
    <row r="7052" spans="8:15" x14ac:dyDescent="0.35">
      <c r="H7052" s="4"/>
      <c r="L7052" s="5"/>
    </row>
    <row r="7053" spans="8:15" x14ac:dyDescent="0.35">
      <c r="H7053" s="4" t="s">
        <v>717</v>
      </c>
      <c r="I7053">
        <f t="shared" ref="I7053" si="7455">LN(ABS(2*I7039*I7040^3))-I7040*(I7041^2)+33.9206</f>
        <v>0</v>
      </c>
      <c r="L7053" s="5"/>
    </row>
    <row r="7054" spans="8:15" x14ac:dyDescent="0.35">
      <c r="H7054" s="4" t="s">
        <v>718</v>
      </c>
      <c r="I7054">
        <f t="shared" ref="I7054" si="7456">(I7039^2+I7040^2)/I7041+4*I7039*I7041-85/6</f>
        <v>0</v>
      </c>
      <c r="L7054" s="5"/>
    </row>
    <row r="7055" spans="8:15" x14ac:dyDescent="0.35">
      <c r="H7055" s="4" t="s">
        <v>719</v>
      </c>
      <c r="I7055">
        <f t="shared" ref="I7055" si="7457">I7039^2*I7040*I7041^3+4*I7039*I7041+3552</f>
        <v>0</v>
      </c>
      <c r="L7055" s="5"/>
    </row>
    <row r="7056" spans="8:15" x14ac:dyDescent="0.35">
      <c r="H7056" s="4"/>
      <c r="L7056" s="5"/>
    </row>
    <row r="7057" spans="8:13" x14ac:dyDescent="0.35">
      <c r="H7057" s="4"/>
      <c r="I7057">
        <f t="shared" ref="I7057:I7059" si="7458">I7039</f>
        <v>-6.0300955159643808</v>
      </c>
      <c r="J7057" t="s">
        <v>16</v>
      </c>
      <c r="K7057" cm="1">
        <f t="array" ref="K7057:K7059">MMULT(I7049:K7051,I7053:I7055)</f>
        <v>0</v>
      </c>
      <c r="L7057" s="5"/>
      <c r="M7057">
        <f t="shared" ref="M7057" si="7459">I7049*I7053+J7049*I7054+K7049*I7055</f>
        <v>0</v>
      </c>
    </row>
    <row r="7058" spans="8:13" x14ac:dyDescent="0.35">
      <c r="H7058" s="4"/>
      <c r="I7058">
        <f t="shared" si="7458"/>
        <v>7.8461575132286265</v>
      </c>
      <c r="J7058" t="s">
        <v>16</v>
      </c>
      <c r="K7058">
        <v>0</v>
      </c>
      <c r="L7058" s="5"/>
      <c r="M7058">
        <f t="shared" ref="M7058" si="7460">I7050*I7053+J7050*I7054+K7050* I7055</f>
        <v>0</v>
      </c>
    </row>
    <row r="7059" spans="8:13" x14ac:dyDescent="0.35">
      <c r="H7059" s="4"/>
      <c r="I7059">
        <f t="shared" si="7458"/>
        <v>-2.3298516839062571</v>
      </c>
      <c r="J7059" t="s">
        <v>16</v>
      </c>
      <c r="K7059">
        <v>0</v>
      </c>
      <c r="L7059" s="5"/>
      <c r="M7059">
        <f t="shared" ref="M7059" si="7461">I7051*I7053+J7051*I7054+K7051*I7055</f>
        <v>0</v>
      </c>
    </row>
    <row r="7060" spans="8:13" x14ac:dyDescent="0.35">
      <c r="H7060" s="4"/>
      <c r="L7060" s="5"/>
    </row>
    <row r="7061" spans="8:13" x14ac:dyDescent="0.35">
      <c r="H7061" s="4" t="s">
        <v>99</v>
      </c>
      <c r="I7061">
        <f t="shared" ref="I7061:I7063" si="7462">I7057-K7057</f>
        <v>-6.0300955159643808</v>
      </c>
      <c r="L7061" s="5"/>
    </row>
    <row r="7062" spans="8:13" x14ac:dyDescent="0.35">
      <c r="H7062" s="4" t="s">
        <v>100</v>
      </c>
      <c r="I7062">
        <f t="shared" si="7462"/>
        <v>7.8461575132286265</v>
      </c>
      <c r="L7062" s="5"/>
    </row>
    <row r="7063" spans="8:13" x14ac:dyDescent="0.35">
      <c r="H7063" s="4" t="s">
        <v>101</v>
      </c>
      <c r="I7063">
        <f t="shared" si="7462"/>
        <v>-2.3298516839062571</v>
      </c>
      <c r="L7063" s="5"/>
    </row>
    <row r="7064" spans="8:13" x14ac:dyDescent="0.35">
      <c r="H7064" s="4"/>
      <c r="L7064" s="5"/>
    </row>
    <row r="7065" spans="8:13" x14ac:dyDescent="0.35">
      <c r="H7065" s="4" t="s">
        <v>22</v>
      </c>
      <c r="I7065">
        <f t="shared" ref="I7065:I7067" si="7463">ABS(I7061-I7039)</f>
        <v>0</v>
      </c>
      <c r="L7065" s="5"/>
    </row>
    <row r="7066" spans="8:13" x14ac:dyDescent="0.35">
      <c r="H7066" s="4" t="s">
        <v>24</v>
      </c>
      <c r="I7066">
        <f t="shared" si="7463"/>
        <v>0</v>
      </c>
      <c r="L7066" s="5"/>
    </row>
    <row r="7067" spans="8:13" x14ac:dyDescent="0.35">
      <c r="H7067" s="7" t="s">
        <v>103</v>
      </c>
      <c r="I7067">
        <f t="shared" si="7463"/>
        <v>0</v>
      </c>
      <c r="J7067" s="8" t="s">
        <v>25</v>
      </c>
      <c r="K7067" s="8"/>
      <c r="L7067" s="9">
        <f t="shared" ref="L7067" si="7464">MAX(I7065:I7067)</f>
        <v>0</v>
      </c>
      <c r="M7067" t="str">
        <f t="shared" ref="M7067" si="7465">IF(L7067&gt;$G$6, "Continúa iterando","Listo. Aquí está la solución")</f>
        <v>Listo. Aquí está la solución</v>
      </c>
    </row>
    <row r="7069" spans="8:13" x14ac:dyDescent="0.35">
      <c r="H7069" s="1"/>
      <c r="I7069" s="2" t="s">
        <v>0</v>
      </c>
      <c r="J7069" s="2">
        <f t="shared" ref="J7069" si="7466">J7038+1</f>
        <v>229</v>
      </c>
      <c r="K7069" s="2"/>
      <c r="L7069" s="3"/>
    </row>
    <row r="7070" spans="8:13" x14ac:dyDescent="0.35">
      <c r="H7070" s="4" t="s">
        <v>1</v>
      </c>
      <c r="I7070">
        <f t="shared" ref="I7070:I7072" si="7467">I7061</f>
        <v>-6.0300955159643808</v>
      </c>
      <c r="L7070" s="5"/>
    </row>
    <row r="7071" spans="8:13" x14ac:dyDescent="0.35">
      <c r="H7071" s="4" t="s">
        <v>93</v>
      </c>
      <c r="I7071">
        <f t="shared" si="7467"/>
        <v>7.8461575132286265</v>
      </c>
      <c r="L7071" s="5"/>
    </row>
    <row r="7072" spans="8:13" x14ac:dyDescent="0.35">
      <c r="H7072" s="4" t="s">
        <v>2</v>
      </c>
      <c r="I7072">
        <f t="shared" si="7467"/>
        <v>-2.3298516839062571</v>
      </c>
      <c r="L7072" s="5"/>
    </row>
    <row r="7073" spans="8:15" x14ac:dyDescent="0.35">
      <c r="H7073" s="4"/>
      <c r="L7073" s="5"/>
    </row>
    <row r="7074" spans="8:15" x14ac:dyDescent="0.35">
      <c r="H7074" s="4"/>
      <c r="I7074">
        <f t="shared" ref="I7074" si="7468">1/I7070</f>
        <v>-0.16583485242523097</v>
      </c>
      <c r="J7074">
        <f t="shared" ref="J7074" si="7469">3/I7071-I7072^2</f>
        <v>-5.0458561065254317</v>
      </c>
      <c r="K7074">
        <f t="shared" ref="K7074" si="7470">-2*I7071*I7072</f>
        <v>36.56076658877889</v>
      </c>
      <c r="L7074" s="5"/>
    </row>
    <row r="7075" spans="8:15" x14ac:dyDescent="0.35">
      <c r="H7075" s="4" t="s">
        <v>26</v>
      </c>
      <c r="I7075">
        <f t="shared" ref="I7075" si="7471">(2*I7070/I7072)+4*I7072</f>
        <v>-4.1430295802738764</v>
      </c>
      <c r="J7075">
        <f t="shared" ref="J7075" si="7472">(2*I7071/I7072)</f>
        <v>-6.7353278901201685</v>
      </c>
      <c r="K7075">
        <f t="shared" ref="K7075" si="7473">-(I7071^2+I7070^2)/I7072^2+4*I7070</f>
        <v>-42.160262624325497</v>
      </c>
      <c r="L7075" s="5"/>
    </row>
    <row r="7076" spans="8:15" x14ac:dyDescent="0.35">
      <c r="H7076" s="4"/>
      <c r="I7076">
        <f t="shared" ref="I7076" si="7474">2*I7070*I7071*I7072^3+4*I7072</f>
        <v>1187.4101983644657</v>
      </c>
      <c r="J7076">
        <f t="shared" ref="J7076" si="7475">I7070^2*I7072^3</f>
        <v>-459.86801905066505</v>
      </c>
      <c r="K7076">
        <f t="shared" ref="K7076" si="7476">3*I7070^2*I7071*I7072^2+4*I7070</f>
        <v>4621.9224596655295</v>
      </c>
      <c r="L7076" s="5"/>
    </row>
    <row r="7077" spans="8:15" x14ac:dyDescent="0.35">
      <c r="H7077" s="4"/>
      <c r="L7077" s="5"/>
    </row>
    <row r="7078" spans="8:15" x14ac:dyDescent="0.35">
      <c r="H7078" s="4" t="s">
        <v>6</v>
      </c>
      <c r="I7078">
        <f t="shared" ref="I7078" si="7477">(I7074*J7075*K7076+I7075*J7076*K7074+J7074*K7075*I7076)-(I7076*J7075*K7074+J7076*K7075*I7074+K7076*I7075*J7074)</f>
        <v>526414.62070310838</v>
      </c>
      <c r="J7078" t="str">
        <f t="shared" ref="J7078" si="7478">IF(I7078&lt;&gt;0,"Continuar", "Agregar otros valores")</f>
        <v>Continuar</v>
      </c>
      <c r="L7078" s="5"/>
    </row>
    <row r="7079" spans="8:15" x14ac:dyDescent="0.35">
      <c r="H7079" s="4"/>
      <c r="L7079" s="5"/>
    </row>
    <row r="7080" spans="8:15" x14ac:dyDescent="0.35">
      <c r="H7080" s="4"/>
      <c r="I7080" cm="1">
        <f t="array" ref="I7080:K7082">MINVERSE(I7074:K7076)</f>
        <v>-9.5966786858593264E-2</v>
      </c>
      <c r="J7080">
        <v>1.2363692239668139E-2</v>
      </c>
      <c r="K7080">
        <v>8.7190467637886151E-4</v>
      </c>
      <c r="L7080" s="5"/>
      <c r="M7080">
        <f t="shared" ref="M7080" si="7479">(J7075*K7076-J7076*K7075)/I7078</f>
        <v>-9.596678685859325E-2</v>
      </c>
      <c r="N7080">
        <f t="shared" ref="N7080" si="7480">(J7074*K7076-J7076*K7074)/I7078</f>
        <v>-1.2363692239668137E-2</v>
      </c>
      <c r="O7080">
        <f t="shared" ref="O7080" si="7481">(J7074*K7075-J7075*K7074)/I7078</f>
        <v>8.7190467637886151E-4</v>
      </c>
    </row>
    <row r="7081" spans="8:15" x14ac:dyDescent="0.35">
      <c r="H7081" s="4" t="s">
        <v>9</v>
      </c>
      <c r="I7081">
        <v>-5.87232252334349E-2</v>
      </c>
      <c r="J7081">
        <v>-8.3924536285770956E-2</v>
      </c>
      <c r="K7081">
        <v>-3.0102503265137386E-4</v>
      </c>
      <c r="L7081" s="5"/>
      <c r="M7081">
        <f t="shared" ref="M7081" si="7482">(I7075*K7076-K7075*I7076)/I7078</f>
        <v>5.8723225233434879E-2</v>
      </c>
      <c r="N7081">
        <f t="shared" ref="N7081" si="7483">(I7074*K7076-I7076*K7074)/I7078</f>
        <v>-8.3924536285770943E-2</v>
      </c>
      <c r="O7081">
        <f t="shared" ref="O7081" si="7484">(I7074*K7075-I7075*K7074)/I7078</f>
        <v>3.010250326513738E-4</v>
      </c>
    </row>
    <row r="7082" spans="8:15" x14ac:dyDescent="0.35">
      <c r="H7082" s="4"/>
      <c r="I7082">
        <v>1.8811870800205702E-2</v>
      </c>
      <c r="J7082">
        <v>-1.1526585521765763E-2</v>
      </c>
      <c r="K7082">
        <v>-3.7590481385218048E-5</v>
      </c>
      <c r="L7082" s="5"/>
      <c r="M7082">
        <f t="shared" ref="M7082" si="7485">(I7075*J7076-I7076*J7075)/I7078</f>
        <v>1.8811870800205698E-2</v>
      </c>
      <c r="N7082">
        <f t="shared" ref="N7082" si="7486">(I7074*J7076-I7076*J7074)/I7078</f>
        <v>1.1526585521765761E-2</v>
      </c>
      <c r="O7082">
        <f t="shared" ref="O7082" si="7487">(I7074*J7075-I7075*J7074)/I7078</f>
        <v>-3.7590481385218048E-5</v>
      </c>
    </row>
    <row r="7083" spans="8:15" x14ac:dyDescent="0.35">
      <c r="H7083" s="4"/>
      <c r="L7083" s="5"/>
    </row>
    <row r="7084" spans="8:15" x14ac:dyDescent="0.35">
      <c r="H7084" s="4" t="s">
        <v>720</v>
      </c>
      <c r="I7084">
        <f t="shared" ref="I7084" si="7488">LN(ABS(2*I7070*I7071^3))-I7071*(I7072^2)+33.9206</f>
        <v>0</v>
      </c>
      <c r="L7084" s="5"/>
    </row>
    <row r="7085" spans="8:15" x14ac:dyDescent="0.35">
      <c r="H7085" s="4" t="s">
        <v>721</v>
      </c>
      <c r="I7085">
        <f t="shared" ref="I7085" si="7489">(I7070^2+I7071^2)/I7072+4*I7070*I7072-85/6</f>
        <v>0</v>
      </c>
      <c r="L7085" s="5"/>
    </row>
    <row r="7086" spans="8:15" x14ac:dyDescent="0.35">
      <c r="H7086" s="4" t="s">
        <v>722</v>
      </c>
      <c r="I7086">
        <f t="shared" ref="I7086" si="7490">I7070^2*I7071*I7072^3+4*I7070*I7072+3552</f>
        <v>0</v>
      </c>
      <c r="L7086" s="5"/>
    </row>
    <row r="7087" spans="8:15" x14ac:dyDescent="0.35">
      <c r="H7087" s="4"/>
      <c r="L7087" s="5"/>
    </row>
    <row r="7088" spans="8:15" x14ac:dyDescent="0.35">
      <c r="H7088" s="4"/>
      <c r="I7088">
        <f t="shared" ref="I7088:I7090" si="7491">I7070</f>
        <v>-6.0300955159643808</v>
      </c>
      <c r="J7088" t="s">
        <v>16</v>
      </c>
      <c r="K7088" cm="1">
        <f t="array" ref="K7088:K7090">MMULT(I7080:K7082,I7084:I7086)</f>
        <v>0</v>
      </c>
      <c r="L7088" s="5"/>
      <c r="M7088">
        <f t="shared" ref="M7088" si="7492">I7080*I7084+J7080*I7085+K7080*I7086</f>
        <v>0</v>
      </c>
    </row>
    <row r="7089" spans="8:13" x14ac:dyDescent="0.35">
      <c r="H7089" s="4"/>
      <c r="I7089">
        <f t="shared" si="7491"/>
        <v>7.8461575132286265</v>
      </c>
      <c r="J7089" t="s">
        <v>16</v>
      </c>
      <c r="K7089">
        <v>0</v>
      </c>
      <c r="L7089" s="5"/>
      <c r="M7089">
        <f t="shared" ref="M7089" si="7493">I7081*I7084+J7081*I7085+K7081* I7086</f>
        <v>0</v>
      </c>
    </row>
    <row r="7090" spans="8:13" x14ac:dyDescent="0.35">
      <c r="H7090" s="4"/>
      <c r="I7090">
        <f t="shared" si="7491"/>
        <v>-2.3298516839062571</v>
      </c>
      <c r="J7090" t="s">
        <v>16</v>
      </c>
      <c r="K7090">
        <v>0</v>
      </c>
      <c r="L7090" s="5"/>
      <c r="M7090">
        <f t="shared" ref="M7090" si="7494">I7082*I7084+J7082*I7085+K7082*I7086</f>
        <v>0</v>
      </c>
    </row>
    <row r="7091" spans="8:13" x14ac:dyDescent="0.35">
      <c r="H7091" s="4"/>
      <c r="L7091" s="5"/>
    </row>
    <row r="7092" spans="8:13" x14ac:dyDescent="0.35">
      <c r="H7092" s="4" t="s">
        <v>99</v>
      </c>
      <c r="I7092">
        <f t="shared" ref="I7092:I7094" si="7495">I7088-K7088</f>
        <v>-6.0300955159643808</v>
      </c>
      <c r="L7092" s="5"/>
    </row>
    <row r="7093" spans="8:13" x14ac:dyDescent="0.35">
      <c r="H7093" s="4" t="s">
        <v>100</v>
      </c>
      <c r="I7093">
        <f t="shared" si="7495"/>
        <v>7.8461575132286265</v>
      </c>
      <c r="L7093" s="5"/>
    </row>
    <row r="7094" spans="8:13" x14ac:dyDescent="0.35">
      <c r="H7094" s="4" t="s">
        <v>101</v>
      </c>
      <c r="I7094">
        <f t="shared" si="7495"/>
        <v>-2.3298516839062571</v>
      </c>
      <c r="L7094" s="5"/>
    </row>
    <row r="7095" spans="8:13" x14ac:dyDescent="0.35">
      <c r="H7095" s="4"/>
      <c r="L7095" s="5"/>
    </row>
    <row r="7096" spans="8:13" x14ac:dyDescent="0.35">
      <c r="H7096" s="4" t="s">
        <v>22</v>
      </c>
      <c r="I7096">
        <f t="shared" ref="I7096:I7098" si="7496">ABS(I7092-I7070)</f>
        <v>0</v>
      </c>
      <c r="L7096" s="5"/>
    </row>
    <row r="7097" spans="8:13" x14ac:dyDescent="0.35">
      <c r="H7097" s="4" t="s">
        <v>24</v>
      </c>
      <c r="I7097">
        <f t="shared" si="7496"/>
        <v>0</v>
      </c>
      <c r="L7097" s="5"/>
    </row>
    <row r="7098" spans="8:13" x14ac:dyDescent="0.35">
      <c r="H7098" s="7" t="s">
        <v>103</v>
      </c>
      <c r="I7098">
        <f t="shared" si="7496"/>
        <v>0</v>
      </c>
      <c r="J7098" s="8" t="s">
        <v>25</v>
      </c>
      <c r="K7098" s="8"/>
      <c r="L7098" s="9">
        <f t="shared" ref="L7098" si="7497">MAX(I7096:I7098)</f>
        <v>0</v>
      </c>
      <c r="M7098" t="str">
        <f t="shared" ref="M7098" si="7498">IF(L7098&gt;$G$6, "Continúa iterando","Listo. Aquí está la solución")</f>
        <v>Listo. Aquí está la solución</v>
      </c>
    </row>
    <row r="7100" spans="8:13" x14ac:dyDescent="0.35">
      <c r="H7100" s="1"/>
      <c r="I7100" s="2" t="s">
        <v>0</v>
      </c>
      <c r="J7100" s="2">
        <f t="shared" ref="J7100" si="7499">J7069+1</f>
        <v>230</v>
      </c>
      <c r="K7100" s="2"/>
      <c r="L7100" s="3"/>
    </row>
    <row r="7101" spans="8:13" x14ac:dyDescent="0.35">
      <c r="H7101" s="4" t="s">
        <v>1</v>
      </c>
      <c r="I7101">
        <f t="shared" ref="I7101:I7103" si="7500">I7092</f>
        <v>-6.0300955159643808</v>
      </c>
      <c r="L7101" s="5"/>
    </row>
    <row r="7102" spans="8:13" x14ac:dyDescent="0.35">
      <c r="H7102" s="4" t="s">
        <v>93</v>
      </c>
      <c r="I7102">
        <f t="shared" si="7500"/>
        <v>7.8461575132286265</v>
      </c>
      <c r="L7102" s="5"/>
    </row>
    <row r="7103" spans="8:13" x14ac:dyDescent="0.35">
      <c r="H7103" s="4" t="s">
        <v>2</v>
      </c>
      <c r="I7103">
        <f t="shared" si="7500"/>
        <v>-2.3298516839062571</v>
      </c>
      <c r="L7103" s="5"/>
    </row>
    <row r="7104" spans="8:13" x14ac:dyDescent="0.35">
      <c r="H7104" s="4"/>
      <c r="L7104" s="5"/>
    </row>
    <row r="7105" spans="8:15" x14ac:dyDescent="0.35">
      <c r="H7105" s="4"/>
      <c r="I7105">
        <f t="shared" ref="I7105" si="7501">1/I7101</f>
        <v>-0.16583485242523097</v>
      </c>
      <c r="J7105">
        <f t="shared" ref="J7105" si="7502">3/I7102-I7103^2</f>
        <v>-5.0458561065254317</v>
      </c>
      <c r="K7105">
        <f t="shared" ref="K7105" si="7503">-2*I7102*I7103</f>
        <v>36.56076658877889</v>
      </c>
      <c r="L7105" s="5"/>
    </row>
    <row r="7106" spans="8:15" x14ac:dyDescent="0.35">
      <c r="H7106" s="4" t="s">
        <v>26</v>
      </c>
      <c r="I7106">
        <f t="shared" ref="I7106" si="7504">(2*I7101/I7103)+4*I7103</f>
        <v>-4.1430295802738764</v>
      </c>
      <c r="J7106">
        <f t="shared" ref="J7106" si="7505">(2*I7102/I7103)</f>
        <v>-6.7353278901201685</v>
      </c>
      <c r="K7106">
        <f t="shared" ref="K7106" si="7506">-(I7102^2+I7101^2)/I7103^2+4*I7101</f>
        <v>-42.160262624325497</v>
      </c>
      <c r="L7106" s="5"/>
    </row>
    <row r="7107" spans="8:15" x14ac:dyDescent="0.35">
      <c r="H7107" s="4"/>
      <c r="I7107">
        <f t="shared" ref="I7107" si="7507">2*I7101*I7102*I7103^3+4*I7103</f>
        <v>1187.4101983644657</v>
      </c>
      <c r="J7107">
        <f t="shared" ref="J7107" si="7508">I7101^2*I7103^3</f>
        <v>-459.86801905066505</v>
      </c>
      <c r="K7107">
        <f t="shared" ref="K7107" si="7509">3*I7101^2*I7102*I7103^2+4*I7101</f>
        <v>4621.9224596655295</v>
      </c>
      <c r="L7107" s="5"/>
    </row>
    <row r="7108" spans="8:15" x14ac:dyDescent="0.35">
      <c r="H7108" s="4"/>
      <c r="L7108" s="5"/>
    </row>
    <row r="7109" spans="8:15" x14ac:dyDescent="0.35">
      <c r="H7109" s="4" t="s">
        <v>6</v>
      </c>
      <c r="I7109">
        <f t="shared" ref="I7109" si="7510">(I7105*J7106*K7107+I7106*J7107*K7105+J7105*K7106*I7107)-(I7107*J7106*K7105+J7107*K7106*I7105+K7107*I7106*J7105)</f>
        <v>526414.62070310838</v>
      </c>
      <c r="J7109" t="str">
        <f t="shared" ref="J7109" si="7511">IF(I7109&lt;&gt;0,"Continuar", "Agregar otros valores")</f>
        <v>Continuar</v>
      </c>
      <c r="L7109" s="5"/>
    </row>
    <row r="7110" spans="8:15" x14ac:dyDescent="0.35">
      <c r="H7110" s="4"/>
      <c r="L7110" s="5"/>
    </row>
    <row r="7111" spans="8:15" x14ac:dyDescent="0.35">
      <c r="H7111" s="4"/>
      <c r="I7111" cm="1">
        <f t="array" ref="I7111:K7113">MINVERSE(I7105:K7107)</f>
        <v>-9.5966786858593264E-2</v>
      </c>
      <c r="J7111">
        <v>1.2363692239668139E-2</v>
      </c>
      <c r="K7111">
        <v>8.7190467637886151E-4</v>
      </c>
      <c r="L7111" s="5"/>
      <c r="M7111">
        <f t="shared" ref="M7111" si="7512">(J7106*K7107-J7107*K7106)/I7109</f>
        <v>-9.596678685859325E-2</v>
      </c>
      <c r="N7111">
        <f t="shared" ref="N7111" si="7513">(J7105*K7107-J7107*K7105)/I7109</f>
        <v>-1.2363692239668137E-2</v>
      </c>
      <c r="O7111">
        <f t="shared" ref="O7111" si="7514">(J7105*K7106-J7106*K7105)/I7109</f>
        <v>8.7190467637886151E-4</v>
      </c>
    </row>
    <row r="7112" spans="8:15" x14ac:dyDescent="0.35">
      <c r="H7112" s="4" t="s">
        <v>9</v>
      </c>
      <c r="I7112">
        <v>-5.87232252334349E-2</v>
      </c>
      <c r="J7112">
        <v>-8.3924536285770956E-2</v>
      </c>
      <c r="K7112">
        <v>-3.0102503265137386E-4</v>
      </c>
      <c r="L7112" s="5"/>
      <c r="M7112">
        <f t="shared" ref="M7112" si="7515">(I7106*K7107-K7106*I7107)/I7109</f>
        <v>5.8723225233434879E-2</v>
      </c>
      <c r="N7112">
        <f t="shared" ref="N7112" si="7516">(I7105*K7107-I7107*K7105)/I7109</f>
        <v>-8.3924536285770943E-2</v>
      </c>
      <c r="O7112">
        <f t="shared" ref="O7112" si="7517">(I7105*K7106-I7106*K7105)/I7109</f>
        <v>3.010250326513738E-4</v>
      </c>
    </row>
    <row r="7113" spans="8:15" x14ac:dyDescent="0.35">
      <c r="H7113" s="4"/>
      <c r="I7113">
        <v>1.8811870800205702E-2</v>
      </c>
      <c r="J7113">
        <v>-1.1526585521765763E-2</v>
      </c>
      <c r="K7113">
        <v>-3.7590481385218048E-5</v>
      </c>
      <c r="L7113" s="5"/>
      <c r="M7113">
        <f t="shared" ref="M7113" si="7518">(I7106*J7107-I7107*J7106)/I7109</f>
        <v>1.8811870800205698E-2</v>
      </c>
      <c r="N7113">
        <f t="shared" ref="N7113" si="7519">(I7105*J7107-I7107*J7105)/I7109</f>
        <v>1.1526585521765761E-2</v>
      </c>
      <c r="O7113">
        <f t="shared" ref="O7113" si="7520">(I7105*J7106-I7106*J7105)/I7109</f>
        <v>-3.7590481385218048E-5</v>
      </c>
    </row>
    <row r="7114" spans="8:15" x14ac:dyDescent="0.35">
      <c r="H7114" s="4"/>
      <c r="L7114" s="5"/>
    </row>
    <row r="7115" spans="8:15" x14ac:dyDescent="0.35">
      <c r="H7115" s="4" t="s">
        <v>723</v>
      </c>
      <c r="I7115">
        <f t="shared" ref="I7115" si="7521">LN(ABS(2*I7101*I7102^3))-I7102*(I7103^2)+33.9206</f>
        <v>0</v>
      </c>
      <c r="L7115" s="5"/>
    </row>
    <row r="7116" spans="8:15" x14ac:dyDescent="0.35">
      <c r="H7116" s="4" t="s">
        <v>724</v>
      </c>
      <c r="I7116">
        <f t="shared" ref="I7116" si="7522">(I7101^2+I7102^2)/I7103+4*I7101*I7103-85/6</f>
        <v>0</v>
      </c>
      <c r="L7116" s="5"/>
    </row>
    <row r="7117" spans="8:15" x14ac:dyDescent="0.35">
      <c r="H7117" s="4" t="s">
        <v>725</v>
      </c>
      <c r="I7117">
        <f t="shared" ref="I7117" si="7523">I7101^2*I7102*I7103^3+4*I7101*I7103+3552</f>
        <v>0</v>
      </c>
      <c r="L7117" s="5"/>
    </row>
    <row r="7118" spans="8:15" x14ac:dyDescent="0.35">
      <c r="H7118" s="4"/>
      <c r="L7118" s="5"/>
    </row>
    <row r="7119" spans="8:15" x14ac:dyDescent="0.35">
      <c r="H7119" s="4"/>
      <c r="I7119">
        <f t="shared" ref="I7119:I7121" si="7524">I7101</f>
        <v>-6.0300955159643808</v>
      </c>
      <c r="J7119" t="s">
        <v>16</v>
      </c>
      <c r="K7119" cm="1">
        <f t="array" ref="K7119:K7121">MMULT(I7111:K7113,I7115:I7117)</f>
        <v>0</v>
      </c>
      <c r="L7119" s="5"/>
      <c r="M7119">
        <f t="shared" ref="M7119" si="7525">I7111*I7115+J7111*I7116+K7111*I7117</f>
        <v>0</v>
      </c>
    </row>
    <row r="7120" spans="8:15" x14ac:dyDescent="0.35">
      <c r="H7120" s="4"/>
      <c r="I7120">
        <f t="shared" si="7524"/>
        <v>7.8461575132286265</v>
      </c>
      <c r="J7120" t="s">
        <v>16</v>
      </c>
      <c r="K7120">
        <v>0</v>
      </c>
      <c r="L7120" s="5"/>
      <c r="M7120">
        <f t="shared" ref="M7120" si="7526">I7112*I7115+J7112*I7116+K7112* I7117</f>
        <v>0</v>
      </c>
    </row>
    <row r="7121" spans="8:13" x14ac:dyDescent="0.35">
      <c r="H7121" s="4"/>
      <c r="I7121">
        <f t="shared" si="7524"/>
        <v>-2.3298516839062571</v>
      </c>
      <c r="J7121" t="s">
        <v>16</v>
      </c>
      <c r="K7121">
        <v>0</v>
      </c>
      <c r="L7121" s="5"/>
      <c r="M7121">
        <f t="shared" ref="M7121" si="7527">I7113*I7115+J7113*I7116+K7113*I7117</f>
        <v>0</v>
      </c>
    </row>
    <row r="7122" spans="8:13" x14ac:dyDescent="0.35">
      <c r="H7122" s="4"/>
      <c r="L7122" s="5"/>
    </row>
    <row r="7123" spans="8:13" x14ac:dyDescent="0.35">
      <c r="H7123" s="4" t="s">
        <v>99</v>
      </c>
      <c r="I7123">
        <f t="shared" ref="I7123:I7125" si="7528">I7119-K7119</f>
        <v>-6.0300955159643808</v>
      </c>
      <c r="L7123" s="5"/>
    </row>
    <row r="7124" spans="8:13" x14ac:dyDescent="0.35">
      <c r="H7124" s="4" t="s">
        <v>100</v>
      </c>
      <c r="I7124">
        <f t="shared" si="7528"/>
        <v>7.8461575132286265</v>
      </c>
      <c r="L7124" s="5"/>
    </row>
    <row r="7125" spans="8:13" x14ac:dyDescent="0.35">
      <c r="H7125" s="4" t="s">
        <v>101</v>
      </c>
      <c r="I7125">
        <f t="shared" si="7528"/>
        <v>-2.3298516839062571</v>
      </c>
      <c r="L7125" s="5"/>
    </row>
    <row r="7126" spans="8:13" x14ac:dyDescent="0.35">
      <c r="H7126" s="4"/>
      <c r="L7126" s="5"/>
    </row>
    <row r="7127" spans="8:13" x14ac:dyDescent="0.35">
      <c r="H7127" s="4" t="s">
        <v>22</v>
      </c>
      <c r="I7127">
        <f t="shared" ref="I7127:I7129" si="7529">ABS(I7123-I7101)</f>
        <v>0</v>
      </c>
      <c r="L7127" s="5"/>
    </row>
    <row r="7128" spans="8:13" x14ac:dyDescent="0.35">
      <c r="H7128" s="4" t="s">
        <v>24</v>
      </c>
      <c r="I7128">
        <f t="shared" si="7529"/>
        <v>0</v>
      </c>
      <c r="L7128" s="5"/>
    </row>
    <row r="7129" spans="8:13" x14ac:dyDescent="0.35">
      <c r="H7129" s="7" t="s">
        <v>103</v>
      </c>
      <c r="I7129">
        <f t="shared" si="7529"/>
        <v>0</v>
      </c>
      <c r="J7129" s="8" t="s">
        <v>25</v>
      </c>
      <c r="K7129" s="8"/>
      <c r="L7129" s="9">
        <f t="shared" ref="L7129" si="7530">MAX(I7127:I7129)</f>
        <v>0</v>
      </c>
      <c r="M7129" t="str">
        <f t="shared" ref="M7129" si="7531">IF(L7129&gt;$G$6, "Continúa iterando","Listo. Aquí está la solución")</f>
        <v>Listo. Aquí está la solución</v>
      </c>
    </row>
    <row r="7131" spans="8:13" x14ac:dyDescent="0.35">
      <c r="H7131" s="1"/>
      <c r="I7131" s="2" t="s">
        <v>0</v>
      </c>
      <c r="J7131" s="2">
        <f t="shared" ref="J7131" si="7532">J7100+1</f>
        <v>231</v>
      </c>
      <c r="K7131" s="2"/>
      <c r="L7131" s="3"/>
    </row>
    <row r="7132" spans="8:13" x14ac:dyDescent="0.35">
      <c r="H7132" s="4" t="s">
        <v>1</v>
      </c>
      <c r="I7132">
        <f t="shared" ref="I7132:I7134" si="7533">I7123</f>
        <v>-6.0300955159643808</v>
      </c>
      <c r="L7132" s="5"/>
    </row>
    <row r="7133" spans="8:13" x14ac:dyDescent="0.35">
      <c r="H7133" s="4" t="s">
        <v>93</v>
      </c>
      <c r="I7133">
        <f t="shared" si="7533"/>
        <v>7.8461575132286265</v>
      </c>
      <c r="L7133" s="5"/>
    </row>
    <row r="7134" spans="8:13" x14ac:dyDescent="0.35">
      <c r="H7134" s="4" t="s">
        <v>2</v>
      </c>
      <c r="I7134">
        <f t="shared" si="7533"/>
        <v>-2.3298516839062571</v>
      </c>
      <c r="L7134" s="5"/>
    </row>
    <row r="7135" spans="8:13" x14ac:dyDescent="0.35">
      <c r="H7135" s="4"/>
      <c r="L7135" s="5"/>
    </row>
    <row r="7136" spans="8:13" x14ac:dyDescent="0.35">
      <c r="H7136" s="4"/>
      <c r="I7136">
        <f t="shared" ref="I7136" si="7534">1/I7132</f>
        <v>-0.16583485242523097</v>
      </c>
      <c r="J7136">
        <f t="shared" ref="J7136" si="7535">3/I7133-I7134^2</f>
        <v>-5.0458561065254317</v>
      </c>
      <c r="K7136">
        <f t="shared" ref="K7136" si="7536">-2*I7133*I7134</f>
        <v>36.56076658877889</v>
      </c>
      <c r="L7136" s="5"/>
    </row>
    <row r="7137" spans="8:15" x14ac:dyDescent="0.35">
      <c r="H7137" s="4" t="s">
        <v>26</v>
      </c>
      <c r="I7137">
        <f t="shared" ref="I7137" si="7537">(2*I7132/I7134)+4*I7134</f>
        <v>-4.1430295802738764</v>
      </c>
      <c r="J7137">
        <f t="shared" ref="J7137" si="7538">(2*I7133/I7134)</f>
        <v>-6.7353278901201685</v>
      </c>
      <c r="K7137">
        <f t="shared" ref="K7137" si="7539">-(I7133^2+I7132^2)/I7134^2+4*I7132</f>
        <v>-42.160262624325497</v>
      </c>
      <c r="L7137" s="5"/>
    </row>
    <row r="7138" spans="8:15" x14ac:dyDescent="0.35">
      <c r="H7138" s="4"/>
      <c r="I7138">
        <f t="shared" ref="I7138" si="7540">2*I7132*I7133*I7134^3+4*I7134</f>
        <v>1187.4101983644657</v>
      </c>
      <c r="J7138">
        <f t="shared" ref="J7138" si="7541">I7132^2*I7134^3</f>
        <v>-459.86801905066505</v>
      </c>
      <c r="K7138">
        <f t="shared" ref="K7138" si="7542">3*I7132^2*I7133*I7134^2+4*I7132</f>
        <v>4621.9224596655295</v>
      </c>
      <c r="L7138" s="5"/>
    </row>
    <row r="7139" spans="8:15" x14ac:dyDescent="0.35">
      <c r="H7139" s="4"/>
      <c r="L7139" s="5"/>
    </row>
    <row r="7140" spans="8:15" x14ac:dyDescent="0.35">
      <c r="H7140" s="4" t="s">
        <v>6</v>
      </c>
      <c r="I7140">
        <f t="shared" ref="I7140" si="7543">(I7136*J7137*K7138+I7137*J7138*K7136+J7136*K7137*I7138)-(I7138*J7137*K7136+J7138*K7137*I7136+K7138*I7137*J7136)</f>
        <v>526414.62070310838</v>
      </c>
      <c r="J7140" t="str">
        <f t="shared" ref="J7140" si="7544">IF(I7140&lt;&gt;0,"Continuar", "Agregar otros valores")</f>
        <v>Continuar</v>
      </c>
      <c r="L7140" s="5"/>
    </row>
    <row r="7141" spans="8:15" x14ac:dyDescent="0.35">
      <c r="H7141" s="4"/>
      <c r="L7141" s="5"/>
    </row>
    <row r="7142" spans="8:15" x14ac:dyDescent="0.35">
      <c r="H7142" s="4"/>
      <c r="I7142" cm="1">
        <f t="array" ref="I7142:K7144">MINVERSE(I7136:K7138)</f>
        <v>-9.5966786858593264E-2</v>
      </c>
      <c r="J7142">
        <v>1.2363692239668139E-2</v>
      </c>
      <c r="K7142">
        <v>8.7190467637886151E-4</v>
      </c>
      <c r="L7142" s="5"/>
      <c r="M7142">
        <f t="shared" ref="M7142" si="7545">(J7137*K7138-J7138*K7137)/I7140</f>
        <v>-9.596678685859325E-2</v>
      </c>
      <c r="N7142">
        <f t="shared" ref="N7142" si="7546">(J7136*K7138-J7138*K7136)/I7140</f>
        <v>-1.2363692239668137E-2</v>
      </c>
      <c r="O7142">
        <f t="shared" ref="O7142" si="7547">(J7136*K7137-J7137*K7136)/I7140</f>
        <v>8.7190467637886151E-4</v>
      </c>
    </row>
    <row r="7143" spans="8:15" x14ac:dyDescent="0.35">
      <c r="H7143" s="4" t="s">
        <v>9</v>
      </c>
      <c r="I7143">
        <v>-5.87232252334349E-2</v>
      </c>
      <c r="J7143">
        <v>-8.3924536285770956E-2</v>
      </c>
      <c r="K7143">
        <v>-3.0102503265137386E-4</v>
      </c>
      <c r="L7143" s="5"/>
      <c r="M7143">
        <f t="shared" ref="M7143" si="7548">(I7137*K7138-K7137*I7138)/I7140</f>
        <v>5.8723225233434879E-2</v>
      </c>
      <c r="N7143">
        <f t="shared" ref="N7143" si="7549">(I7136*K7138-I7138*K7136)/I7140</f>
        <v>-8.3924536285770943E-2</v>
      </c>
      <c r="O7143">
        <f t="shared" ref="O7143" si="7550">(I7136*K7137-I7137*K7136)/I7140</f>
        <v>3.010250326513738E-4</v>
      </c>
    </row>
    <row r="7144" spans="8:15" x14ac:dyDescent="0.35">
      <c r="H7144" s="4"/>
      <c r="I7144">
        <v>1.8811870800205702E-2</v>
      </c>
      <c r="J7144">
        <v>-1.1526585521765763E-2</v>
      </c>
      <c r="K7144">
        <v>-3.7590481385218048E-5</v>
      </c>
      <c r="L7144" s="5"/>
      <c r="M7144">
        <f t="shared" ref="M7144" si="7551">(I7137*J7138-I7138*J7137)/I7140</f>
        <v>1.8811870800205698E-2</v>
      </c>
      <c r="N7144">
        <f t="shared" ref="N7144" si="7552">(I7136*J7138-I7138*J7136)/I7140</f>
        <v>1.1526585521765761E-2</v>
      </c>
      <c r="O7144">
        <f t="shared" ref="O7144" si="7553">(I7136*J7137-I7137*J7136)/I7140</f>
        <v>-3.7590481385218048E-5</v>
      </c>
    </row>
    <row r="7145" spans="8:15" x14ac:dyDescent="0.35">
      <c r="H7145" s="4"/>
      <c r="L7145" s="5"/>
    </row>
    <row r="7146" spans="8:15" x14ac:dyDescent="0.35">
      <c r="H7146" s="4" t="s">
        <v>726</v>
      </c>
      <c r="I7146">
        <f t="shared" ref="I7146" si="7554">LN(ABS(2*I7132*I7133^3))-I7133*(I7134^2)+33.9206</f>
        <v>0</v>
      </c>
      <c r="L7146" s="5"/>
    </row>
    <row r="7147" spans="8:15" x14ac:dyDescent="0.35">
      <c r="H7147" s="4" t="s">
        <v>727</v>
      </c>
      <c r="I7147">
        <f t="shared" ref="I7147" si="7555">(I7132^2+I7133^2)/I7134+4*I7132*I7134-85/6</f>
        <v>0</v>
      </c>
      <c r="L7147" s="5"/>
    </row>
    <row r="7148" spans="8:15" x14ac:dyDescent="0.35">
      <c r="H7148" s="4" t="s">
        <v>728</v>
      </c>
      <c r="I7148">
        <f t="shared" ref="I7148" si="7556">I7132^2*I7133*I7134^3+4*I7132*I7134+3552</f>
        <v>0</v>
      </c>
      <c r="L7148" s="5"/>
    </row>
    <row r="7149" spans="8:15" x14ac:dyDescent="0.35">
      <c r="H7149" s="4"/>
      <c r="L7149" s="5"/>
    </row>
    <row r="7150" spans="8:15" x14ac:dyDescent="0.35">
      <c r="H7150" s="4"/>
      <c r="I7150">
        <f t="shared" ref="I7150:I7152" si="7557">I7132</f>
        <v>-6.0300955159643808</v>
      </c>
      <c r="J7150" t="s">
        <v>16</v>
      </c>
      <c r="K7150" cm="1">
        <f t="array" ref="K7150:K7152">MMULT(I7142:K7144,I7146:I7148)</f>
        <v>0</v>
      </c>
      <c r="L7150" s="5"/>
      <c r="M7150">
        <f t="shared" ref="M7150" si="7558">I7142*I7146+J7142*I7147+K7142*I7148</f>
        <v>0</v>
      </c>
    </row>
    <row r="7151" spans="8:15" x14ac:dyDescent="0.35">
      <c r="H7151" s="4"/>
      <c r="I7151">
        <f t="shared" si="7557"/>
        <v>7.8461575132286265</v>
      </c>
      <c r="J7151" t="s">
        <v>16</v>
      </c>
      <c r="K7151">
        <v>0</v>
      </c>
      <c r="L7151" s="5"/>
      <c r="M7151">
        <f t="shared" ref="M7151" si="7559">I7143*I7146+J7143*I7147+K7143* I7148</f>
        <v>0</v>
      </c>
    </row>
    <row r="7152" spans="8:15" x14ac:dyDescent="0.35">
      <c r="H7152" s="4"/>
      <c r="I7152">
        <f t="shared" si="7557"/>
        <v>-2.3298516839062571</v>
      </c>
      <c r="J7152" t="s">
        <v>16</v>
      </c>
      <c r="K7152">
        <v>0</v>
      </c>
      <c r="L7152" s="5"/>
      <c r="M7152">
        <f t="shared" ref="M7152" si="7560">I7144*I7146+J7144*I7147+K7144*I7148</f>
        <v>0</v>
      </c>
    </row>
    <row r="7153" spans="8:13" x14ac:dyDescent="0.35">
      <c r="H7153" s="4"/>
      <c r="L7153" s="5"/>
    </row>
    <row r="7154" spans="8:13" x14ac:dyDescent="0.35">
      <c r="H7154" s="4" t="s">
        <v>99</v>
      </c>
      <c r="I7154">
        <f t="shared" ref="I7154:I7156" si="7561">I7150-K7150</f>
        <v>-6.0300955159643808</v>
      </c>
      <c r="L7154" s="5"/>
    </row>
    <row r="7155" spans="8:13" x14ac:dyDescent="0.35">
      <c r="H7155" s="4" t="s">
        <v>100</v>
      </c>
      <c r="I7155">
        <f t="shared" si="7561"/>
        <v>7.8461575132286265</v>
      </c>
      <c r="L7155" s="5"/>
    </row>
    <row r="7156" spans="8:13" x14ac:dyDescent="0.35">
      <c r="H7156" s="4" t="s">
        <v>101</v>
      </c>
      <c r="I7156">
        <f t="shared" si="7561"/>
        <v>-2.3298516839062571</v>
      </c>
      <c r="L7156" s="5"/>
    </row>
    <row r="7157" spans="8:13" x14ac:dyDescent="0.35">
      <c r="H7157" s="4"/>
      <c r="L7157" s="5"/>
    </row>
    <row r="7158" spans="8:13" x14ac:dyDescent="0.35">
      <c r="H7158" s="4" t="s">
        <v>22</v>
      </c>
      <c r="I7158">
        <f t="shared" ref="I7158:I7160" si="7562">ABS(I7154-I7132)</f>
        <v>0</v>
      </c>
      <c r="L7158" s="5"/>
    </row>
    <row r="7159" spans="8:13" x14ac:dyDescent="0.35">
      <c r="H7159" s="4" t="s">
        <v>24</v>
      </c>
      <c r="I7159">
        <f t="shared" si="7562"/>
        <v>0</v>
      </c>
      <c r="L7159" s="5"/>
    </row>
    <row r="7160" spans="8:13" x14ac:dyDescent="0.35">
      <c r="H7160" s="7" t="s">
        <v>103</v>
      </c>
      <c r="I7160">
        <f t="shared" si="7562"/>
        <v>0</v>
      </c>
      <c r="J7160" s="8" t="s">
        <v>25</v>
      </c>
      <c r="K7160" s="8"/>
      <c r="L7160" s="9">
        <f t="shared" ref="L7160" si="7563">MAX(I7158:I7160)</f>
        <v>0</v>
      </c>
      <c r="M7160" t="str">
        <f t="shared" ref="M7160" si="7564">IF(L7160&gt;$G$6, "Continúa iterando","Listo. Aquí está la solución")</f>
        <v>Listo. Aquí está la solución</v>
      </c>
    </row>
    <row r="7162" spans="8:13" x14ac:dyDescent="0.35">
      <c r="H7162" s="1"/>
      <c r="I7162" s="2" t="s">
        <v>0</v>
      </c>
      <c r="J7162" s="2">
        <f t="shared" ref="J7162" si="7565">J7131+1</f>
        <v>232</v>
      </c>
      <c r="K7162" s="2"/>
      <c r="L7162" s="3"/>
    </row>
    <row r="7163" spans="8:13" x14ac:dyDescent="0.35">
      <c r="H7163" s="4" t="s">
        <v>1</v>
      </c>
      <c r="I7163">
        <f t="shared" ref="I7163:I7165" si="7566">I7154</f>
        <v>-6.0300955159643808</v>
      </c>
      <c r="L7163" s="5"/>
    </row>
    <row r="7164" spans="8:13" x14ac:dyDescent="0.35">
      <c r="H7164" s="4" t="s">
        <v>93</v>
      </c>
      <c r="I7164">
        <f t="shared" si="7566"/>
        <v>7.8461575132286265</v>
      </c>
      <c r="L7164" s="5"/>
    </row>
    <row r="7165" spans="8:13" x14ac:dyDescent="0.35">
      <c r="H7165" s="4" t="s">
        <v>2</v>
      </c>
      <c r="I7165">
        <f t="shared" si="7566"/>
        <v>-2.3298516839062571</v>
      </c>
      <c r="L7165" s="5"/>
    </row>
    <row r="7166" spans="8:13" x14ac:dyDescent="0.35">
      <c r="H7166" s="4"/>
      <c r="L7166" s="5"/>
    </row>
    <row r="7167" spans="8:13" x14ac:dyDescent="0.35">
      <c r="H7167" s="4"/>
      <c r="I7167">
        <f t="shared" ref="I7167" si="7567">1/I7163</f>
        <v>-0.16583485242523097</v>
      </c>
      <c r="J7167">
        <f t="shared" ref="J7167" si="7568">3/I7164-I7165^2</f>
        <v>-5.0458561065254317</v>
      </c>
      <c r="K7167">
        <f t="shared" ref="K7167" si="7569">-2*I7164*I7165</f>
        <v>36.56076658877889</v>
      </c>
      <c r="L7167" s="5"/>
    </row>
    <row r="7168" spans="8:13" x14ac:dyDescent="0.35">
      <c r="H7168" s="4" t="s">
        <v>26</v>
      </c>
      <c r="I7168">
        <f t="shared" ref="I7168" si="7570">(2*I7163/I7165)+4*I7165</f>
        <v>-4.1430295802738764</v>
      </c>
      <c r="J7168">
        <f t="shared" ref="J7168" si="7571">(2*I7164/I7165)</f>
        <v>-6.7353278901201685</v>
      </c>
      <c r="K7168">
        <f t="shared" ref="K7168" si="7572">-(I7164^2+I7163^2)/I7165^2+4*I7163</f>
        <v>-42.160262624325497</v>
      </c>
      <c r="L7168" s="5"/>
    </row>
    <row r="7169" spans="8:15" x14ac:dyDescent="0.35">
      <c r="H7169" s="4"/>
      <c r="I7169">
        <f t="shared" ref="I7169" si="7573">2*I7163*I7164*I7165^3+4*I7165</f>
        <v>1187.4101983644657</v>
      </c>
      <c r="J7169">
        <f t="shared" ref="J7169" si="7574">I7163^2*I7165^3</f>
        <v>-459.86801905066505</v>
      </c>
      <c r="K7169">
        <f t="shared" ref="K7169" si="7575">3*I7163^2*I7164*I7165^2+4*I7163</f>
        <v>4621.9224596655295</v>
      </c>
      <c r="L7169" s="5"/>
    </row>
    <row r="7170" spans="8:15" x14ac:dyDescent="0.35">
      <c r="H7170" s="4"/>
      <c r="L7170" s="5"/>
    </row>
    <row r="7171" spans="8:15" x14ac:dyDescent="0.35">
      <c r="H7171" s="4" t="s">
        <v>6</v>
      </c>
      <c r="I7171">
        <f t="shared" ref="I7171" si="7576">(I7167*J7168*K7169+I7168*J7169*K7167+J7167*K7168*I7169)-(I7169*J7168*K7167+J7169*K7168*I7167+K7169*I7168*J7167)</f>
        <v>526414.62070310838</v>
      </c>
      <c r="J7171" t="str">
        <f t="shared" ref="J7171" si="7577">IF(I7171&lt;&gt;0,"Continuar", "Agregar otros valores")</f>
        <v>Continuar</v>
      </c>
      <c r="L7171" s="5"/>
    </row>
    <row r="7172" spans="8:15" x14ac:dyDescent="0.35">
      <c r="H7172" s="4"/>
      <c r="L7172" s="5"/>
    </row>
    <row r="7173" spans="8:15" x14ac:dyDescent="0.35">
      <c r="H7173" s="4"/>
      <c r="I7173" cm="1">
        <f t="array" ref="I7173:K7175">MINVERSE(I7167:K7169)</f>
        <v>-9.5966786858593264E-2</v>
      </c>
      <c r="J7173">
        <v>1.2363692239668139E-2</v>
      </c>
      <c r="K7173">
        <v>8.7190467637886151E-4</v>
      </c>
      <c r="L7173" s="5"/>
      <c r="M7173">
        <f t="shared" ref="M7173" si="7578">(J7168*K7169-J7169*K7168)/I7171</f>
        <v>-9.596678685859325E-2</v>
      </c>
      <c r="N7173">
        <f t="shared" ref="N7173" si="7579">(J7167*K7169-J7169*K7167)/I7171</f>
        <v>-1.2363692239668137E-2</v>
      </c>
      <c r="O7173">
        <f t="shared" ref="O7173" si="7580">(J7167*K7168-J7168*K7167)/I7171</f>
        <v>8.7190467637886151E-4</v>
      </c>
    </row>
    <row r="7174" spans="8:15" x14ac:dyDescent="0.35">
      <c r="H7174" s="4" t="s">
        <v>9</v>
      </c>
      <c r="I7174">
        <v>-5.87232252334349E-2</v>
      </c>
      <c r="J7174">
        <v>-8.3924536285770956E-2</v>
      </c>
      <c r="K7174">
        <v>-3.0102503265137386E-4</v>
      </c>
      <c r="L7174" s="5"/>
      <c r="M7174">
        <f t="shared" ref="M7174" si="7581">(I7168*K7169-K7168*I7169)/I7171</f>
        <v>5.8723225233434879E-2</v>
      </c>
      <c r="N7174">
        <f t="shared" ref="N7174" si="7582">(I7167*K7169-I7169*K7167)/I7171</f>
        <v>-8.3924536285770943E-2</v>
      </c>
      <c r="O7174">
        <f t="shared" ref="O7174" si="7583">(I7167*K7168-I7168*K7167)/I7171</f>
        <v>3.010250326513738E-4</v>
      </c>
    </row>
    <row r="7175" spans="8:15" x14ac:dyDescent="0.35">
      <c r="H7175" s="4"/>
      <c r="I7175">
        <v>1.8811870800205702E-2</v>
      </c>
      <c r="J7175">
        <v>-1.1526585521765763E-2</v>
      </c>
      <c r="K7175">
        <v>-3.7590481385218048E-5</v>
      </c>
      <c r="L7175" s="5"/>
      <c r="M7175">
        <f t="shared" ref="M7175" si="7584">(I7168*J7169-I7169*J7168)/I7171</f>
        <v>1.8811870800205698E-2</v>
      </c>
      <c r="N7175">
        <f t="shared" ref="N7175" si="7585">(I7167*J7169-I7169*J7167)/I7171</f>
        <v>1.1526585521765761E-2</v>
      </c>
      <c r="O7175">
        <f t="shared" ref="O7175" si="7586">(I7167*J7168-I7168*J7167)/I7171</f>
        <v>-3.7590481385218048E-5</v>
      </c>
    </row>
    <row r="7176" spans="8:15" x14ac:dyDescent="0.35">
      <c r="H7176" s="4"/>
      <c r="L7176" s="5"/>
    </row>
    <row r="7177" spans="8:15" x14ac:dyDescent="0.35">
      <c r="H7177" s="4" t="s">
        <v>729</v>
      </c>
      <c r="I7177">
        <f t="shared" ref="I7177" si="7587">LN(ABS(2*I7163*I7164^3))-I7164*(I7165^2)+33.9206</f>
        <v>0</v>
      </c>
      <c r="L7177" s="5"/>
    </row>
    <row r="7178" spans="8:15" x14ac:dyDescent="0.35">
      <c r="H7178" s="4" t="s">
        <v>730</v>
      </c>
      <c r="I7178">
        <f t="shared" ref="I7178" si="7588">(I7163^2+I7164^2)/I7165+4*I7163*I7165-85/6</f>
        <v>0</v>
      </c>
      <c r="L7178" s="5"/>
    </row>
    <row r="7179" spans="8:15" x14ac:dyDescent="0.35">
      <c r="H7179" s="4" t="s">
        <v>731</v>
      </c>
      <c r="I7179">
        <f t="shared" ref="I7179" si="7589">I7163^2*I7164*I7165^3+4*I7163*I7165+3552</f>
        <v>0</v>
      </c>
      <c r="L7179" s="5"/>
    </row>
    <row r="7180" spans="8:15" x14ac:dyDescent="0.35">
      <c r="H7180" s="4"/>
      <c r="L7180" s="5"/>
    </row>
    <row r="7181" spans="8:15" x14ac:dyDescent="0.35">
      <c r="H7181" s="4"/>
      <c r="I7181">
        <f t="shared" ref="I7181:I7183" si="7590">I7163</f>
        <v>-6.0300955159643808</v>
      </c>
      <c r="J7181" t="s">
        <v>16</v>
      </c>
      <c r="K7181" cm="1">
        <f t="array" ref="K7181:K7183">MMULT(I7173:K7175,I7177:I7179)</f>
        <v>0</v>
      </c>
      <c r="L7181" s="5"/>
      <c r="M7181">
        <f t="shared" ref="M7181" si="7591">I7173*I7177+J7173*I7178+K7173*I7179</f>
        <v>0</v>
      </c>
    </row>
    <row r="7182" spans="8:15" x14ac:dyDescent="0.35">
      <c r="H7182" s="4"/>
      <c r="I7182">
        <f t="shared" si="7590"/>
        <v>7.8461575132286265</v>
      </c>
      <c r="J7182" t="s">
        <v>16</v>
      </c>
      <c r="K7182">
        <v>0</v>
      </c>
      <c r="L7182" s="5"/>
      <c r="M7182">
        <f t="shared" ref="M7182" si="7592">I7174*I7177+J7174*I7178+K7174* I7179</f>
        <v>0</v>
      </c>
    </row>
    <row r="7183" spans="8:15" x14ac:dyDescent="0.35">
      <c r="H7183" s="4"/>
      <c r="I7183">
        <f t="shared" si="7590"/>
        <v>-2.3298516839062571</v>
      </c>
      <c r="J7183" t="s">
        <v>16</v>
      </c>
      <c r="K7183">
        <v>0</v>
      </c>
      <c r="L7183" s="5"/>
      <c r="M7183">
        <f t="shared" ref="M7183" si="7593">I7175*I7177+J7175*I7178+K7175*I7179</f>
        <v>0</v>
      </c>
    </row>
    <row r="7184" spans="8:15" x14ac:dyDescent="0.35">
      <c r="H7184" s="4"/>
      <c r="L7184" s="5"/>
    </row>
    <row r="7185" spans="8:13" x14ac:dyDescent="0.35">
      <c r="H7185" s="4" t="s">
        <v>99</v>
      </c>
      <c r="I7185">
        <f t="shared" ref="I7185:I7187" si="7594">I7181-K7181</f>
        <v>-6.0300955159643808</v>
      </c>
      <c r="L7185" s="5"/>
    </row>
    <row r="7186" spans="8:13" x14ac:dyDescent="0.35">
      <c r="H7186" s="4" t="s">
        <v>100</v>
      </c>
      <c r="I7186">
        <f t="shared" si="7594"/>
        <v>7.8461575132286265</v>
      </c>
      <c r="L7186" s="5"/>
    </row>
    <row r="7187" spans="8:13" x14ac:dyDescent="0.35">
      <c r="H7187" s="4" t="s">
        <v>101</v>
      </c>
      <c r="I7187">
        <f t="shared" si="7594"/>
        <v>-2.3298516839062571</v>
      </c>
      <c r="L7187" s="5"/>
    </row>
    <row r="7188" spans="8:13" x14ac:dyDescent="0.35">
      <c r="H7188" s="4"/>
      <c r="L7188" s="5"/>
    </row>
    <row r="7189" spans="8:13" x14ac:dyDescent="0.35">
      <c r="H7189" s="4" t="s">
        <v>22</v>
      </c>
      <c r="I7189">
        <f t="shared" ref="I7189:I7191" si="7595">ABS(I7185-I7163)</f>
        <v>0</v>
      </c>
      <c r="L7189" s="5"/>
    </row>
    <row r="7190" spans="8:13" x14ac:dyDescent="0.35">
      <c r="H7190" s="4" t="s">
        <v>24</v>
      </c>
      <c r="I7190">
        <f t="shared" si="7595"/>
        <v>0</v>
      </c>
      <c r="L7190" s="5"/>
    </row>
    <row r="7191" spans="8:13" x14ac:dyDescent="0.35">
      <c r="H7191" s="7" t="s">
        <v>103</v>
      </c>
      <c r="I7191">
        <f t="shared" si="7595"/>
        <v>0</v>
      </c>
      <c r="J7191" s="8" t="s">
        <v>25</v>
      </c>
      <c r="K7191" s="8"/>
      <c r="L7191" s="9">
        <f t="shared" ref="L7191" si="7596">MAX(I7189:I7191)</f>
        <v>0</v>
      </c>
      <c r="M7191" t="str">
        <f t="shared" ref="M7191" si="7597">IF(L7191&gt;$G$6, "Continúa iterando","Listo. Aquí está la solución")</f>
        <v>Listo. Aquí está la solución</v>
      </c>
    </row>
    <row r="7193" spans="8:13" x14ac:dyDescent="0.35">
      <c r="H7193" s="1"/>
      <c r="I7193" s="2" t="s">
        <v>0</v>
      </c>
      <c r="J7193" s="2">
        <f t="shared" ref="J7193" si="7598">J7162+1</f>
        <v>233</v>
      </c>
      <c r="K7193" s="2"/>
      <c r="L7193" s="3"/>
    </row>
    <row r="7194" spans="8:13" x14ac:dyDescent="0.35">
      <c r="H7194" s="4" t="s">
        <v>1</v>
      </c>
      <c r="I7194">
        <f t="shared" ref="I7194:I7196" si="7599">I7185</f>
        <v>-6.0300955159643808</v>
      </c>
      <c r="L7194" s="5"/>
    </row>
    <row r="7195" spans="8:13" x14ac:dyDescent="0.35">
      <c r="H7195" s="4" t="s">
        <v>93</v>
      </c>
      <c r="I7195">
        <f t="shared" si="7599"/>
        <v>7.8461575132286265</v>
      </c>
      <c r="L7195" s="5"/>
    </row>
    <row r="7196" spans="8:13" x14ac:dyDescent="0.35">
      <c r="H7196" s="4" t="s">
        <v>2</v>
      </c>
      <c r="I7196">
        <f t="shared" si="7599"/>
        <v>-2.3298516839062571</v>
      </c>
      <c r="L7196" s="5"/>
    </row>
    <row r="7197" spans="8:13" x14ac:dyDescent="0.35">
      <c r="H7197" s="4"/>
      <c r="L7197" s="5"/>
    </row>
    <row r="7198" spans="8:13" x14ac:dyDescent="0.35">
      <c r="H7198" s="4"/>
      <c r="I7198">
        <f t="shared" ref="I7198" si="7600">1/I7194</f>
        <v>-0.16583485242523097</v>
      </c>
      <c r="J7198">
        <f t="shared" ref="J7198" si="7601">3/I7195-I7196^2</f>
        <v>-5.0458561065254317</v>
      </c>
      <c r="K7198">
        <f t="shared" ref="K7198" si="7602">-2*I7195*I7196</f>
        <v>36.56076658877889</v>
      </c>
      <c r="L7198" s="5"/>
    </row>
    <row r="7199" spans="8:13" x14ac:dyDescent="0.35">
      <c r="H7199" s="4" t="s">
        <v>26</v>
      </c>
      <c r="I7199">
        <f t="shared" ref="I7199" si="7603">(2*I7194/I7196)+4*I7196</f>
        <v>-4.1430295802738764</v>
      </c>
      <c r="J7199">
        <f t="shared" ref="J7199" si="7604">(2*I7195/I7196)</f>
        <v>-6.7353278901201685</v>
      </c>
      <c r="K7199">
        <f t="shared" ref="K7199" si="7605">-(I7195^2+I7194^2)/I7196^2+4*I7194</f>
        <v>-42.160262624325497</v>
      </c>
      <c r="L7199" s="5"/>
    </row>
    <row r="7200" spans="8:13" x14ac:dyDescent="0.35">
      <c r="H7200" s="4"/>
      <c r="I7200">
        <f t="shared" ref="I7200" si="7606">2*I7194*I7195*I7196^3+4*I7196</f>
        <v>1187.4101983644657</v>
      </c>
      <c r="J7200">
        <f t="shared" ref="J7200" si="7607">I7194^2*I7196^3</f>
        <v>-459.86801905066505</v>
      </c>
      <c r="K7200">
        <f t="shared" ref="K7200" si="7608">3*I7194^2*I7195*I7196^2+4*I7194</f>
        <v>4621.9224596655295</v>
      </c>
      <c r="L7200" s="5"/>
    </row>
    <row r="7201" spans="8:15" x14ac:dyDescent="0.35">
      <c r="H7201" s="4"/>
      <c r="L7201" s="5"/>
    </row>
    <row r="7202" spans="8:15" x14ac:dyDescent="0.35">
      <c r="H7202" s="4" t="s">
        <v>6</v>
      </c>
      <c r="I7202">
        <f t="shared" ref="I7202" si="7609">(I7198*J7199*K7200+I7199*J7200*K7198+J7198*K7199*I7200)-(I7200*J7199*K7198+J7200*K7199*I7198+K7200*I7199*J7198)</f>
        <v>526414.62070310838</v>
      </c>
      <c r="J7202" t="str">
        <f t="shared" ref="J7202" si="7610">IF(I7202&lt;&gt;0,"Continuar", "Agregar otros valores")</f>
        <v>Continuar</v>
      </c>
      <c r="L7202" s="5"/>
    </row>
    <row r="7203" spans="8:15" x14ac:dyDescent="0.35">
      <c r="H7203" s="4"/>
      <c r="L7203" s="5"/>
    </row>
    <row r="7204" spans="8:15" x14ac:dyDescent="0.35">
      <c r="H7204" s="4"/>
      <c r="I7204" cm="1">
        <f t="array" ref="I7204:K7206">MINVERSE(I7198:K7200)</f>
        <v>-9.5966786858593264E-2</v>
      </c>
      <c r="J7204">
        <v>1.2363692239668139E-2</v>
      </c>
      <c r="K7204">
        <v>8.7190467637886151E-4</v>
      </c>
      <c r="L7204" s="5"/>
      <c r="M7204">
        <f t="shared" ref="M7204" si="7611">(J7199*K7200-J7200*K7199)/I7202</f>
        <v>-9.596678685859325E-2</v>
      </c>
      <c r="N7204">
        <f t="shared" ref="N7204" si="7612">(J7198*K7200-J7200*K7198)/I7202</f>
        <v>-1.2363692239668137E-2</v>
      </c>
      <c r="O7204">
        <f t="shared" ref="O7204" si="7613">(J7198*K7199-J7199*K7198)/I7202</f>
        <v>8.7190467637886151E-4</v>
      </c>
    </row>
    <row r="7205" spans="8:15" x14ac:dyDescent="0.35">
      <c r="H7205" s="4" t="s">
        <v>9</v>
      </c>
      <c r="I7205">
        <v>-5.87232252334349E-2</v>
      </c>
      <c r="J7205">
        <v>-8.3924536285770956E-2</v>
      </c>
      <c r="K7205">
        <v>-3.0102503265137386E-4</v>
      </c>
      <c r="L7205" s="5"/>
      <c r="M7205">
        <f t="shared" ref="M7205" si="7614">(I7199*K7200-K7199*I7200)/I7202</f>
        <v>5.8723225233434879E-2</v>
      </c>
      <c r="N7205">
        <f t="shared" ref="N7205" si="7615">(I7198*K7200-I7200*K7198)/I7202</f>
        <v>-8.3924536285770943E-2</v>
      </c>
      <c r="O7205">
        <f t="shared" ref="O7205" si="7616">(I7198*K7199-I7199*K7198)/I7202</f>
        <v>3.010250326513738E-4</v>
      </c>
    </row>
    <row r="7206" spans="8:15" x14ac:dyDescent="0.35">
      <c r="H7206" s="4"/>
      <c r="I7206">
        <v>1.8811870800205702E-2</v>
      </c>
      <c r="J7206">
        <v>-1.1526585521765763E-2</v>
      </c>
      <c r="K7206">
        <v>-3.7590481385218048E-5</v>
      </c>
      <c r="L7206" s="5"/>
      <c r="M7206">
        <f t="shared" ref="M7206" si="7617">(I7199*J7200-I7200*J7199)/I7202</f>
        <v>1.8811870800205698E-2</v>
      </c>
      <c r="N7206">
        <f t="shared" ref="N7206" si="7618">(I7198*J7200-I7200*J7198)/I7202</f>
        <v>1.1526585521765761E-2</v>
      </c>
      <c r="O7206">
        <f t="shared" ref="O7206" si="7619">(I7198*J7199-I7199*J7198)/I7202</f>
        <v>-3.7590481385218048E-5</v>
      </c>
    </row>
    <row r="7207" spans="8:15" x14ac:dyDescent="0.35">
      <c r="H7207" s="4"/>
      <c r="L7207" s="5"/>
    </row>
    <row r="7208" spans="8:15" x14ac:dyDescent="0.35">
      <c r="H7208" s="4" t="s">
        <v>732</v>
      </c>
      <c r="I7208">
        <f t="shared" ref="I7208" si="7620">LN(ABS(2*I7194*I7195^3))-I7195*(I7196^2)+33.9206</f>
        <v>0</v>
      </c>
      <c r="L7208" s="5"/>
    </row>
    <row r="7209" spans="8:15" x14ac:dyDescent="0.35">
      <c r="H7209" s="4" t="s">
        <v>733</v>
      </c>
      <c r="I7209">
        <f t="shared" ref="I7209" si="7621">(I7194^2+I7195^2)/I7196+4*I7194*I7196-85/6</f>
        <v>0</v>
      </c>
      <c r="L7209" s="5"/>
    </row>
    <row r="7210" spans="8:15" x14ac:dyDescent="0.35">
      <c r="H7210" s="4" t="s">
        <v>734</v>
      </c>
      <c r="I7210">
        <f t="shared" ref="I7210" si="7622">I7194^2*I7195*I7196^3+4*I7194*I7196+3552</f>
        <v>0</v>
      </c>
      <c r="L7210" s="5"/>
    </row>
    <row r="7211" spans="8:15" x14ac:dyDescent="0.35">
      <c r="H7211" s="4"/>
      <c r="L7211" s="5"/>
    </row>
    <row r="7212" spans="8:15" x14ac:dyDescent="0.35">
      <c r="H7212" s="4"/>
      <c r="I7212">
        <f t="shared" ref="I7212:I7214" si="7623">I7194</f>
        <v>-6.0300955159643808</v>
      </c>
      <c r="J7212" t="s">
        <v>16</v>
      </c>
      <c r="K7212" cm="1">
        <f t="array" ref="K7212:K7214">MMULT(I7204:K7206,I7208:I7210)</f>
        <v>0</v>
      </c>
      <c r="L7212" s="5"/>
      <c r="M7212">
        <f t="shared" ref="M7212" si="7624">I7204*I7208+J7204*I7209+K7204*I7210</f>
        <v>0</v>
      </c>
    </row>
    <row r="7213" spans="8:15" x14ac:dyDescent="0.35">
      <c r="H7213" s="4"/>
      <c r="I7213">
        <f t="shared" si="7623"/>
        <v>7.8461575132286265</v>
      </c>
      <c r="J7213" t="s">
        <v>16</v>
      </c>
      <c r="K7213">
        <v>0</v>
      </c>
      <c r="L7213" s="5"/>
      <c r="M7213">
        <f t="shared" ref="M7213" si="7625">I7205*I7208+J7205*I7209+K7205* I7210</f>
        <v>0</v>
      </c>
    </row>
    <row r="7214" spans="8:15" x14ac:dyDescent="0.35">
      <c r="H7214" s="4"/>
      <c r="I7214">
        <f t="shared" si="7623"/>
        <v>-2.3298516839062571</v>
      </c>
      <c r="J7214" t="s">
        <v>16</v>
      </c>
      <c r="K7214">
        <v>0</v>
      </c>
      <c r="L7214" s="5"/>
      <c r="M7214">
        <f t="shared" ref="M7214" si="7626">I7206*I7208+J7206*I7209+K7206*I7210</f>
        <v>0</v>
      </c>
    </row>
    <row r="7215" spans="8:15" x14ac:dyDescent="0.35">
      <c r="H7215" s="4"/>
      <c r="L7215" s="5"/>
    </row>
    <row r="7216" spans="8:15" x14ac:dyDescent="0.35">
      <c r="H7216" s="4" t="s">
        <v>99</v>
      </c>
      <c r="I7216">
        <f t="shared" ref="I7216:I7218" si="7627">I7212-K7212</f>
        <v>-6.0300955159643808</v>
      </c>
      <c r="L7216" s="5"/>
    </row>
    <row r="7217" spans="8:13" x14ac:dyDescent="0.35">
      <c r="H7217" s="4" t="s">
        <v>100</v>
      </c>
      <c r="I7217">
        <f t="shared" si="7627"/>
        <v>7.8461575132286265</v>
      </c>
      <c r="L7217" s="5"/>
    </row>
    <row r="7218" spans="8:13" x14ac:dyDescent="0.35">
      <c r="H7218" s="4" t="s">
        <v>101</v>
      </c>
      <c r="I7218">
        <f t="shared" si="7627"/>
        <v>-2.3298516839062571</v>
      </c>
      <c r="L7218" s="5"/>
    </row>
    <row r="7219" spans="8:13" x14ac:dyDescent="0.35">
      <c r="H7219" s="4"/>
      <c r="L7219" s="5"/>
    </row>
    <row r="7220" spans="8:13" x14ac:dyDescent="0.35">
      <c r="H7220" s="4" t="s">
        <v>22</v>
      </c>
      <c r="I7220">
        <f t="shared" ref="I7220:I7222" si="7628">ABS(I7216-I7194)</f>
        <v>0</v>
      </c>
      <c r="L7220" s="5"/>
    </row>
    <row r="7221" spans="8:13" x14ac:dyDescent="0.35">
      <c r="H7221" s="4" t="s">
        <v>24</v>
      </c>
      <c r="I7221">
        <f t="shared" si="7628"/>
        <v>0</v>
      </c>
      <c r="L7221" s="5"/>
    </row>
    <row r="7222" spans="8:13" x14ac:dyDescent="0.35">
      <c r="H7222" s="7" t="s">
        <v>103</v>
      </c>
      <c r="I7222">
        <f t="shared" si="7628"/>
        <v>0</v>
      </c>
      <c r="J7222" s="8" t="s">
        <v>25</v>
      </c>
      <c r="K7222" s="8"/>
      <c r="L7222" s="9">
        <f t="shared" ref="L7222" si="7629">MAX(I7220:I7222)</f>
        <v>0</v>
      </c>
      <c r="M7222" t="str">
        <f t="shared" ref="M7222" si="7630">IF(L7222&gt;$G$6, "Continúa iterando","Listo. Aquí está la solución")</f>
        <v>Listo. Aquí está la solución</v>
      </c>
    </row>
    <row r="7224" spans="8:13" x14ac:dyDescent="0.35">
      <c r="H7224" s="1"/>
      <c r="I7224" s="2" t="s">
        <v>0</v>
      </c>
      <c r="J7224" s="2">
        <f t="shared" ref="J7224" si="7631">J7193+1</f>
        <v>234</v>
      </c>
      <c r="K7224" s="2"/>
      <c r="L7224" s="3"/>
    </row>
    <row r="7225" spans="8:13" x14ac:dyDescent="0.35">
      <c r="H7225" s="4" t="s">
        <v>1</v>
      </c>
      <c r="I7225">
        <f t="shared" ref="I7225:I7227" si="7632">I7216</f>
        <v>-6.0300955159643808</v>
      </c>
      <c r="L7225" s="5"/>
    </row>
    <row r="7226" spans="8:13" x14ac:dyDescent="0.35">
      <c r="H7226" s="4" t="s">
        <v>93</v>
      </c>
      <c r="I7226">
        <f t="shared" si="7632"/>
        <v>7.8461575132286265</v>
      </c>
      <c r="L7226" s="5"/>
    </row>
    <row r="7227" spans="8:13" x14ac:dyDescent="0.35">
      <c r="H7227" s="4" t="s">
        <v>2</v>
      </c>
      <c r="I7227">
        <f t="shared" si="7632"/>
        <v>-2.3298516839062571</v>
      </c>
      <c r="L7227" s="5"/>
    </row>
    <row r="7228" spans="8:13" x14ac:dyDescent="0.35">
      <c r="H7228" s="4"/>
      <c r="L7228" s="5"/>
    </row>
    <row r="7229" spans="8:13" x14ac:dyDescent="0.35">
      <c r="H7229" s="4"/>
      <c r="I7229">
        <f t="shared" ref="I7229" si="7633">1/I7225</f>
        <v>-0.16583485242523097</v>
      </c>
      <c r="J7229">
        <f t="shared" ref="J7229" si="7634">3/I7226-I7227^2</f>
        <v>-5.0458561065254317</v>
      </c>
      <c r="K7229">
        <f t="shared" ref="K7229" si="7635">-2*I7226*I7227</f>
        <v>36.56076658877889</v>
      </c>
      <c r="L7229" s="5"/>
    </row>
    <row r="7230" spans="8:13" x14ac:dyDescent="0.35">
      <c r="H7230" s="4" t="s">
        <v>26</v>
      </c>
      <c r="I7230">
        <f t="shared" ref="I7230" si="7636">(2*I7225/I7227)+4*I7227</f>
        <v>-4.1430295802738764</v>
      </c>
      <c r="J7230">
        <f t="shared" ref="J7230" si="7637">(2*I7226/I7227)</f>
        <v>-6.7353278901201685</v>
      </c>
      <c r="K7230">
        <f t="shared" ref="K7230" si="7638">-(I7226^2+I7225^2)/I7227^2+4*I7225</f>
        <v>-42.160262624325497</v>
      </c>
      <c r="L7230" s="5"/>
    </row>
    <row r="7231" spans="8:13" x14ac:dyDescent="0.35">
      <c r="H7231" s="4"/>
      <c r="I7231">
        <f t="shared" ref="I7231" si="7639">2*I7225*I7226*I7227^3+4*I7227</f>
        <v>1187.4101983644657</v>
      </c>
      <c r="J7231">
        <f t="shared" ref="J7231" si="7640">I7225^2*I7227^3</f>
        <v>-459.86801905066505</v>
      </c>
      <c r="K7231">
        <f t="shared" ref="K7231" si="7641">3*I7225^2*I7226*I7227^2+4*I7225</f>
        <v>4621.9224596655295</v>
      </c>
      <c r="L7231" s="5"/>
    </row>
    <row r="7232" spans="8:13" x14ac:dyDescent="0.35">
      <c r="H7232" s="4"/>
      <c r="L7232" s="5"/>
    </row>
    <row r="7233" spans="8:15" x14ac:dyDescent="0.35">
      <c r="H7233" s="4" t="s">
        <v>6</v>
      </c>
      <c r="I7233">
        <f t="shared" ref="I7233" si="7642">(I7229*J7230*K7231+I7230*J7231*K7229+J7229*K7230*I7231)-(I7231*J7230*K7229+J7231*K7230*I7229+K7231*I7230*J7229)</f>
        <v>526414.62070310838</v>
      </c>
      <c r="J7233" t="str">
        <f t="shared" ref="J7233" si="7643">IF(I7233&lt;&gt;0,"Continuar", "Agregar otros valores")</f>
        <v>Continuar</v>
      </c>
      <c r="L7233" s="5"/>
    </row>
    <row r="7234" spans="8:15" x14ac:dyDescent="0.35">
      <c r="H7234" s="4"/>
      <c r="L7234" s="5"/>
    </row>
    <row r="7235" spans="8:15" x14ac:dyDescent="0.35">
      <c r="H7235" s="4"/>
      <c r="I7235" cm="1">
        <f t="array" ref="I7235:K7237">MINVERSE(I7229:K7231)</f>
        <v>-9.5966786858593264E-2</v>
      </c>
      <c r="J7235">
        <v>1.2363692239668139E-2</v>
      </c>
      <c r="K7235">
        <v>8.7190467637886151E-4</v>
      </c>
      <c r="L7235" s="5"/>
      <c r="M7235">
        <f t="shared" ref="M7235" si="7644">(J7230*K7231-J7231*K7230)/I7233</f>
        <v>-9.596678685859325E-2</v>
      </c>
      <c r="N7235">
        <f t="shared" ref="N7235" si="7645">(J7229*K7231-J7231*K7229)/I7233</f>
        <v>-1.2363692239668137E-2</v>
      </c>
      <c r="O7235">
        <f t="shared" ref="O7235" si="7646">(J7229*K7230-J7230*K7229)/I7233</f>
        <v>8.7190467637886151E-4</v>
      </c>
    </row>
    <row r="7236" spans="8:15" x14ac:dyDescent="0.35">
      <c r="H7236" s="4" t="s">
        <v>9</v>
      </c>
      <c r="I7236">
        <v>-5.87232252334349E-2</v>
      </c>
      <c r="J7236">
        <v>-8.3924536285770956E-2</v>
      </c>
      <c r="K7236">
        <v>-3.0102503265137386E-4</v>
      </c>
      <c r="L7236" s="5"/>
      <c r="M7236">
        <f t="shared" ref="M7236" si="7647">(I7230*K7231-K7230*I7231)/I7233</f>
        <v>5.8723225233434879E-2</v>
      </c>
      <c r="N7236">
        <f t="shared" ref="N7236" si="7648">(I7229*K7231-I7231*K7229)/I7233</f>
        <v>-8.3924536285770943E-2</v>
      </c>
      <c r="O7236">
        <f t="shared" ref="O7236" si="7649">(I7229*K7230-I7230*K7229)/I7233</f>
        <v>3.010250326513738E-4</v>
      </c>
    </row>
    <row r="7237" spans="8:15" x14ac:dyDescent="0.35">
      <c r="H7237" s="4"/>
      <c r="I7237">
        <v>1.8811870800205702E-2</v>
      </c>
      <c r="J7237">
        <v>-1.1526585521765763E-2</v>
      </c>
      <c r="K7237">
        <v>-3.7590481385218048E-5</v>
      </c>
      <c r="L7237" s="5"/>
      <c r="M7237">
        <f t="shared" ref="M7237" si="7650">(I7230*J7231-I7231*J7230)/I7233</f>
        <v>1.8811870800205698E-2</v>
      </c>
      <c r="N7237">
        <f t="shared" ref="N7237" si="7651">(I7229*J7231-I7231*J7229)/I7233</f>
        <v>1.1526585521765761E-2</v>
      </c>
      <c r="O7237">
        <f t="shared" ref="O7237" si="7652">(I7229*J7230-I7230*J7229)/I7233</f>
        <v>-3.7590481385218048E-5</v>
      </c>
    </row>
    <row r="7238" spans="8:15" x14ac:dyDescent="0.35">
      <c r="H7238" s="4"/>
      <c r="L7238" s="5"/>
    </row>
    <row r="7239" spans="8:15" x14ac:dyDescent="0.35">
      <c r="H7239" s="4" t="s">
        <v>735</v>
      </c>
      <c r="I7239">
        <f t="shared" ref="I7239" si="7653">LN(ABS(2*I7225*I7226^3))-I7226*(I7227^2)+33.9206</f>
        <v>0</v>
      </c>
      <c r="L7239" s="5"/>
    </row>
    <row r="7240" spans="8:15" x14ac:dyDescent="0.35">
      <c r="H7240" s="4" t="s">
        <v>736</v>
      </c>
      <c r="I7240">
        <f t="shared" ref="I7240" si="7654">(I7225^2+I7226^2)/I7227+4*I7225*I7227-85/6</f>
        <v>0</v>
      </c>
      <c r="L7240" s="5"/>
    </row>
    <row r="7241" spans="8:15" x14ac:dyDescent="0.35">
      <c r="H7241" s="4" t="s">
        <v>737</v>
      </c>
      <c r="I7241">
        <f t="shared" ref="I7241" si="7655">I7225^2*I7226*I7227^3+4*I7225*I7227+3552</f>
        <v>0</v>
      </c>
      <c r="L7241" s="5"/>
    </row>
    <row r="7242" spans="8:15" x14ac:dyDescent="0.35">
      <c r="H7242" s="4"/>
      <c r="L7242" s="5"/>
    </row>
    <row r="7243" spans="8:15" x14ac:dyDescent="0.35">
      <c r="H7243" s="4"/>
      <c r="I7243">
        <f t="shared" ref="I7243:I7245" si="7656">I7225</f>
        <v>-6.0300955159643808</v>
      </c>
      <c r="J7243" t="s">
        <v>16</v>
      </c>
      <c r="K7243" cm="1">
        <f t="array" ref="K7243:K7245">MMULT(I7235:K7237,I7239:I7241)</f>
        <v>0</v>
      </c>
      <c r="L7243" s="5"/>
      <c r="M7243">
        <f t="shared" ref="M7243" si="7657">I7235*I7239+J7235*I7240+K7235*I7241</f>
        <v>0</v>
      </c>
    </row>
    <row r="7244" spans="8:15" x14ac:dyDescent="0.35">
      <c r="H7244" s="4"/>
      <c r="I7244">
        <f t="shared" si="7656"/>
        <v>7.8461575132286265</v>
      </c>
      <c r="J7244" t="s">
        <v>16</v>
      </c>
      <c r="K7244">
        <v>0</v>
      </c>
      <c r="L7244" s="5"/>
      <c r="M7244">
        <f t="shared" ref="M7244" si="7658">I7236*I7239+J7236*I7240+K7236* I7241</f>
        <v>0</v>
      </c>
    </row>
    <row r="7245" spans="8:15" x14ac:dyDescent="0.35">
      <c r="H7245" s="4"/>
      <c r="I7245">
        <f t="shared" si="7656"/>
        <v>-2.3298516839062571</v>
      </c>
      <c r="J7245" t="s">
        <v>16</v>
      </c>
      <c r="K7245">
        <v>0</v>
      </c>
      <c r="L7245" s="5"/>
      <c r="M7245">
        <f t="shared" ref="M7245" si="7659">I7237*I7239+J7237*I7240+K7237*I7241</f>
        <v>0</v>
      </c>
    </row>
    <row r="7246" spans="8:15" x14ac:dyDescent="0.35">
      <c r="H7246" s="4"/>
      <c r="L7246" s="5"/>
    </row>
    <row r="7247" spans="8:15" x14ac:dyDescent="0.35">
      <c r="H7247" s="4" t="s">
        <v>99</v>
      </c>
      <c r="I7247">
        <f t="shared" ref="I7247:I7249" si="7660">I7243-K7243</f>
        <v>-6.0300955159643808</v>
      </c>
      <c r="L7247" s="5"/>
    </row>
    <row r="7248" spans="8:15" x14ac:dyDescent="0.35">
      <c r="H7248" s="4" t="s">
        <v>100</v>
      </c>
      <c r="I7248">
        <f t="shared" si="7660"/>
        <v>7.8461575132286265</v>
      </c>
      <c r="L7248" s="5"/>
    </row>
    <row r="7249" spans="8:13" x14ac:dyDescent="0.35">
      <c r="H7249" s="4" t="s">
        <v>101</v>
      </c>
      <c r="I7249">
        <f t="shared" si="7660"/>
        <v>-2.3298516839062571</v>
      </c>
      <c r="L7249" s="5"/>
    </row>
    <row r="7250" spans="8:13" x14ac:dyDescent="0.35">
      <c r="H7250" s="4"/>
      <c r="L7250" s="5"/>
    </row>
    <row r="7251" spans="8:13" x14ac:dyDescent="0.35">
      <c r="H7251" s="4" t="s">
        <v>22</v>
      </c>
      <c r="I7251">
        <f t="shared" ref="I7251:I7253" si="7661">ABS(I7247-I7225)</f>
        <v>0</v>
      </c>
      <c r="L7251" s="5"/>
    </row>
    <row r="7252" spans="8:13" x14ac:dyDescent="0.35">
      <c r="H7252" s="4" t="s">
        <v>24</v>
      </c>
      <c r="I7252">
        <f t="shared" si="7661"/>
        <v>0</v>
      </c>
      <c r="L7252" s="5"/>
    </row>
    <row r="7253" spans="8:13" x14ac:dyDescent="0.35">
      <c r="H7253" s="7" t="s">
        <v>103</v>
      </c>
      <c r="I7253">
        <f t="shared" si="7661"/>
        <v>0</v>
      </c>
      <c r="J7253" s="8" t="s">
        <v>25</v>
      </c>
      <c r="K7253" s="8"/>
      <c r="L7253" s="9">
        <f t="shared" ref="L7253" si="7662">MAX(I7251:I7253)</f>
        <v>0</v>
      </c>
      <c r="M7253" t="str">
        <f t="shared" ref="M7253" si="7663">IF(L7253&gt;$G$6, "Continúa iterando","Listo. Aquí está la solución")</f>
        <v>Listo. Aquí está la solución</v>
      </c>
    </row>
    <row r="7255" spans="8:13" x14ac:dyDescent="0.35">
      <c r="H7255" s="1"/>
      <c r="I7255" s="2" t="s">
        <v>0</v>
      </c>
      <c r="J7255" s="2">
        <f t="shared" ref="J7255" si="7664">J7224+1</f>
        <v>235</v>
      </c>
      <c r="K7255" s="2"/>
      <c r="L7255" s="3"/>
    </row>
    <row r="7256" spans="8:13" x14ac:dyDescent="0.35">
      <c r="H7256" s="4" t="s">
        <v>1</v>
      </c>
      <c r="I7256">
        <f t="shared" ref="I7256:I7258" si="7665">I7247</f>
        <v>-6.0300955159643808</v>
      </c>
      <c r="L7256" s="5"/>
    </row>
    <row r="7257" spans="8:13" x14ac:dyDescent="0.35">
      <c r="H7257" s="4" t="s">
        <v>93</v>
      </c>
      <c r="I7257">
        <f t="shared" si="7665"/>
        <v>7.8461575132286265</v>
      </c>
      <c r="L7257" s="5"/>
    </row>
    <row r="7258" spans="8:13" x14ac:dyDescent="0.35">
      <c r="H7258" s="4" t="s">
        <v>2</v>
      </c>
      <c r="I7258">
        <f t="shared" si="7665"/>
        <v>-2.3298516839062571</v>
      </c>
      <c r="L7258" s="5"/>
    </row>
    <row r="7259" spans="8:13" x14ac:dyDescent="0.35">
      <c r="H7259" s="4"/>
      <c r="L7259" s="5"/>
    </row>
    <row r="7260" spans="8:13" x14ac:dyDescent="0.35">
      <c r="H7260" s="4"/>
      <c r="I7260">
        <f t="shared" ref="I7260" si="7666">1/I7256</f>
        <v>-0.16583485242523097</v>
      </c>
      <c r="J7260">
        <f t="shared" ref="J7260" si="7667">3/I7257-I7258^2</f>
        <v>-5.0458561065254317</v>
      </c>
      <c r="K7260">
        <f t="shared" ref="K7260" si="7668">-2*I7257*I7258</f>
        <v>36.56076658877889</v>
      </c>
      <c r="L7260" s="5"/>
    </row>
    <row r="7261" spans="8:13" x14ac:dyDescent="0.35">
      <c r="H7261" s="4" t="s">
        <v>26</v>
      </c>
      <c r="I7261">
        <f t="shared" ref="I7261" si="7669">(2*I7256/I7258)+4*I7258</f>
        <v>-4.1430295802738764</v>
      </c>
      <c r="J7261">
        <f t="shared" ref="J7261" si="7670">(2*I7257/I7258)</f>
        <v>-6.7353278901201685</v>
      </c>
      <c r="K7261">
        <f t="shared" ref="K7261" si="7671">-(I7257^2+I7256^2)/I7258^2+4*I7256</f>
        <v>-42.160262624325497</v>
      </c>
      <c r="L7261" s="5"/>
    </row>
    <row r="7262" spans="8:13" x14ac:dyDescent="0.35">
      <c r="H7262" s="4"/>
      <c r="I7262">
        <f t="shared" ref="I7262" si="7672">2*I7256*I7257*I7258^3+4*I7258</f>
        <v>1187.4101983644657</v>
      </c>
      <c r="J7262">
        <f t="shared" ref="J7262" si="7673">I7256^2*I7258^3</f>
        <v>-459.86801905066505</v>
      </c>
      <c r="K7262">
        <f t="shared" ref="K7262" si="7674">3*I7256^2*I7257*I7258^2+4*I7256</f>
        <v>4621.9224596655295</v>
      </c>
      <c r="L7262" s="5"/>
    </row>
    <row r="7263" spans="8:13" x14ac:dyDescent="0.35">
      <c r="H7263" s="4"/>
      <c r="L7263" s="5"/>
    </row>
    <row r="7264" spans="8:13" x14ac:dyDescent="0.35">
      <c r="H7264" s="4" t="s">
        <v>6</v>
      </c>
      <c r="I7264">
        <f t="shared" ref="I7264" si="7675">(I7260*J7261*K7262+I7261*J7262*K7260+J7260*K7261*I7262)-(I7262*J7261*K7260+J7262*K7261*I7260+K7262*I7261*J7260)</f>
        <v>526414.62070310838</v>
      </c>
      <c r="J7264" t="str">
        <f t="shared" ref="J7264" si="7676">IF(I7264&lt;&gt;0,"Continuar", "Agregar otros valores")</f>
        <v>Continuar</v>
      </c>
      <c r="L7264" s="5"/>
    </row>
    <row r="7265" spans="8:15" x14ac:dyDescent="0.35">
      <c r="H7265" s="4"/>
      <c r="L7265" s="5"/>
    </row>
    <row r="7266" spans="8:15" x14ac:dyDescent="0.35">
      <c r="H7266" s="4"/>
      <c r="I7266" cm="1">
        <f t="array" ref="I7266:K7268">MINVERSE(I7260:K7262)</f>
        <v>-9.5966786858593264E-2</v>
      </c>
      <c r="J7266">
        <v>1.2363692239668139E-2</v>
      </c>
      <c r="K7266">
        <v>8.7190467637886151E-4</v>
      </c>
      <c r="L7266" s="5"/>
      <c r="M7266">
        <f t="shared" ref="M7266" si="7677">(J7261*K7262-J7262*K7261)/I7264</f>
        <v>-9.596678685859325E-2</v>
      </c>
      <c r="N7266">
        <f t="shared" ref="N7266" si="7678">(J7260*K7262-J7262*K7260)/I7264</f>
        <v>-1.2363692239668137E-2</v>
      </c>
      <c r="O7266">
        <f t="shared" ref="O7266" si="7679">(J7260*K7261-J7261*K7260)/I7264</f>
        <v>8.7190467637886151E-4</v>
      </c>
    </row>
    <row r="7267" spans="8:15" x14ac:dyDescent="0.35">
      <c r="H7267" s="4" t="s">
        <v>9</v>
      </c>
      <c r="I7267">
        <v>-5.87232252334349E-2</v>
      </c>
      <c r="J7267">
        <v>-8.3924536285770956E-2</v>
      </c>
      <c r="K7267">
        <v>-3.0102503265137386E-4</v>
      </c>
      <c r="L7267" s="5"/>
      <c r="M7267">
        <f t="shared" ref="M7267" si="7680">(I7261*K7262-K7261*I7262)/I7264</f>
        <v>5.8723225233434879E-2</v>
      </c>
      <c r="N7267">
        <f t="shared" ref="N7267" si="7681">(I7260*K7262-I7262*K7260)/I7264</f>
        <v>-8.3924536285770943E-2</v>
      </c>
      <c r="O7267">
        <f t="shared" ref="O7267" si="7682">(I7260*K7261-I7261*K7260)/I7264</f>
        <v>3.010250326513738E-4</v>
      </c>
    </row>
    <row r="7268" spans="8:15" x14ac:dyDescent="0.35">
      <c r="H7268" s="4"/>
      <c r="I7268">
        <v>1.8811870800205702E-2</v>
      </c>
      <c r="J7268">
        <v>-1.1526585521765763E-2</v>
      </c>
      <c r="K7268">
        <v>-3.7590481385218048E-5</v>
      </c>
      <c r="L7268" s="5"/>
      <c r="M7268">
        <f t="shared" ref="M7268" si="7683">(I7261*J7262-I7262*J7261)/I7264</f>
        <v>1.8811870800205698E-2</v>
      </c>
      <c r="N7268">
        <f t="shared" ref="N7268" si="7684">(I7260*J7262-I7262*J7260)/I7264</f>
        <v>1.1526585521765761E-2</v>
      </c>
      <c r="O7268">
        <f t="shared" ref="O7268" si="7685">(I7260*J7261-I7261*J7260)/I7264</f>
        <v>-3.7590481385218048E-5</v>
      </c>
    </row>
    <row r="7269" spans="8:15" x14ac:dyDescent="0.35">
      <c r="H7269" s="4"/>
      <c r="L7269" s="5"/>
    </row>
    <row r="7270" spans="8:15" x14ac:dyDescent="0.35">
      <c r="H7270" s="4" t="s">
        <v>738</v>
      </c>
      <c r="I7270">
        <f t="shared" ref="I7270" si="7686">LN(ABS(2*I7256*I7257^3))-I7257*(I7258^2)+33.9206</f>
        <v>0</v>
      </c>
      <c r="L7270" s="5"/>
    </row>
    <row r="7271" spans="8:15" x14ac:dyDescent="0.35">
      <c r="H7271" s="4" t="s">
        <v>739</v>
      </c>
      <c r="I7271">
        <f t="shared" ref="I7271" si="7687">(I7256^2+I7257^2)/I7258+4*I7256*I7258-85/6</f>
        <v>0</v>
      </c>
      <c r="L7271" s="5"/>
    </row>
    <row r="7272" spans="8:15" x14ac:dyDescent="0.35">
      <c r="H7272" s="4" t="s">
        <v>740</v>
      </c>
      <c r="I7272">
        <f t="shared" ref="I7272" si="7688">I7256^2*I7257*I7258^3+4*I7256*I7258+3552</f>
        <v>0</v>
      </c>
      <c r="L7272" s="5"/>
    </row>
    <row r="7273" spans="8:15" x14ac:dyDescent="0.35">
      <c r="H7273" s="4"/>
      <c r="L7273" s="5"/>
    </row>
    <row r="7274" spans="8:15" x14ac:dyDescent="0.35">
      <c r="H7274" s="4"/>
      <c r="I7274">
        <f t="shared" ref="I7274:I7276" si="7689">I7256</f>
        <v>-6.0300955159643808</v>
      </c>
      <c r="J7274" t="s">
        <v>16</v>
      </c>
      <c r="K7274" cm="1">
        <f t="array" ref="K7274:K7276">MMULT(I7266:K7268,I7270:I7272)</f>
        <v>0</v>
      </c>
      <c r="L7274" s="5"/>
      <c r="M7274">
        <f t="shared" ref="M7274" si="7690">I7266*I7270+J7266*I7271+K7266*I7272</f>
        <v>0</v>
      </c>
    </row>
    <row r="7275" spans="8:15" x14ac:dyDescent="0.35">
      <c r="H7275" s="4"/>
      <c r="I7275">
        <f t="shared" si="7689"/>
        <v>7.8461575132286265</v>
      </c>
      <c r="J7275" t="s">
        <v>16</v>
      </c>
      <c r="K7275">
        <v>0</v>
      </c>
      <c r="L7275" s="5"/>
      <c r="M7275">
        <f t="shared" ref="M7275" si="7691">I7267*I7270+J7267*I7271+K7267* I7272</f>
        <v>0</v>
      </c>
    </row>
    <row r="7276" spans="8:15" x14ac:dyDescent="0.35">
      <c r="H7276" s="4"/>
      <c r="I7276">
        <f t="shared" si="7689"/>
        <v>-2.3298516839062571</v>
      </c>
      <c r="J7276" t="s">
        <v>16</v>
      </c>
      <c r="K7276">
        <v>0</v>
      </c>
      <c r="L7276" s="5"/>
      <c r="M7276">
        <f t="shared" ref="M7276" si="7692">I7268*I7270+J7268*I7271+K7268*I7272</f>
        <v>0</v>
      </c>
    </row>
    <row r="7277" spans="8:15" x14ac:dyDescent="0.35">
      <c r="H7277" s="4"/>
      <c r="L7277" s="5"/>
    </row>
    <row r="7278" spans="8:15" x14ac:dyDescent="0.35">
      <c r="H7278" s="4" t="s">
        <v>99</v>
      </c>
      <c r="I7278">
        <f t="shared" ref="I7278:I7280" si="7693">I7274-K7274</f>
        <v>-6.0300955159643808</v>
      </c>
      <c r="L7278" s="5"/>
    </row>
    <row r="7279" spans="8:15" x14ac:dyDescent="0.35">
      <c r="H7279" s="4" t="s">
        <v>100</v>
      </c>
      <c r="I7279">
        <f t="shared" si="7693"/>
        <v>7.8461575132286265</v>
      </c>
      <c r="L7279" s="5"/>
    </row>
    <row r="7280" spans="8:15" x14ac:dyDescent="0.35">
      <c r="H7280" s="4" t="s">
        <v>101</v>
      </c>
      <c r="I7280">
        <f t="shared" si="7693"/>
        <v>-2.3298516839062571</v>
      </c>
      <c r="L7280" s="5"/>
    </row>
    <row r="7281" spans="8:13" x14ac:dyDescent="0.35">
      <c r="H7281" s="4"/>
      <c r="L7281" s="5"/>
    </row>
    <row r="7282" spans="8:13" x14ac:dyDescent="0.35">
      <c r="H7282" s="4" t="s">
        <v>22</v>
      </c>
      <c r="I7282">
        <f t="shared" ref="I7282:I7284" si="7694">ABS(I7278-I7256)</f>
        <v>0</v>
      </c>
      <c r="L7282" s="5"/>
    </row>
    <row r="7283" spans="8:13" x14ac:dyDescent="0.35">
      <c r="H7283" s="4" t="s">
        <v>24</v>
      </c>
      <c r="I7283">
        <f t="shared" si="7694"/>
        <v>0</v>
      </c>
      <c r="L7283" s="5"/>
    </row>
    <row r="7284" spans="8:13" x14ac:dyDescent="0.35">
      <c r="H7284" s="7" t="s">
        <v>103</v>
      </c>
      <c r="I7284">
        <f t="shared" si="7694"/>
        <v>0</v>
      </c>
      <c r="J7284" s="8" t="s">
        <v>25</v>
      </c>
      <c r="K7284" s="8"/>
      <c r="L7284" s="9">
        <f t="shared" ref="L7284" si="7695">MAX(I7282:I7284)</f>
        <v>0</v>
      </c>
      <c r="M7284" t="str">
        <f t="shared" ref="M7284" si="7696">IF(L7284&gt;$G$6, "Continúa iterando","Listo. Aquí está la solución")</f>
        <v>Listo. Aquí está la solución</v>
      </c>
    </row>
    <row r="7286" spans="8:13" x14ac:dyDescent="0.35">
      <c r="H7286" s="1"/>
      <c r="I7286" s="2" t="s">
        <v>0</v>
      </c>
      <c r="J7286" s="2">
        <f t="shared" ref="J7286" si="7697">J7255+1</f>
        <v>236</v>
      </c>
      <c r="K7286" s="2"/>
      <c r="L7286" s="3"/>
    </row>
    <row r="7287" spans="8:13" x14ac:dyDescent="0.35">
      <c r="H7287" s="4" t="s">
        <v>1</v>
      </c>
      <c r="I7287">
        <f t="shared" ref="I7287:I7289" si="7698">I7278</f>
        <v>-6.0300955159643808</v>
      </c>
      <c r="L7287" s="5"/>
    </row>
    <row r="7288" spans="8:13" x14ac:dyDescent="0.35">
      <c r="H7288" s="4" t="s">
        <v>93</v>
      </c>
      <c r="I7288">
        <f t="shared" si="7698"/>
        <v>7.8461575132286265</v>
      </c>
      <c r="L7288" s="5"/>
    </row>
    <row r="7289" spans="8:13" x14ac:dyDescent="0.35">
      <c r="H7289" s="4" t="s">
        <v>2</v>
      </c>
      <c r="I7289">
        <f t="shared" si="7698"/>
        <v>-2.3298516839062571</v>
      </c>
      <c r="L7289" s="5"/>
    </row>
    <row r="7290" spans="8:13" x14ac:dyDescent="0.35">
      <c r="H7290" s="4"/>
      <c r="L7290" s="5"/>
    </row>
    <row r="7291" spans="8:13" x14ac:dyDescent="0.35">
      <c r="H7291" s="4"/>
      <c r="I7291">
        <f t="shared" ref="I7291" si="7699">1/I7287</f>
        <v>-0.16583485242523097</v>
      </c>
      <c r="J7291">
        <f t="shared" ref="J7291" si="7700">3/I7288-I7289^2</f>
        <v>-5.0458561065254317</v>
      </c>
      <c r="K7291">
        <f t="shared" ref="K7291" si="7701">-2*I7288*I7289</f>
        <v>36.56076658877889</v>
      </c>
      <c r="L7291" s="5"/>
    </row>
    <row r="7292" spans="8:13" x14ac:dyDescent="0.35">
      <c r="H7292" s="4" t="s">
        <v>26</v>
      </c>
      <c r="I7292">
        <f t="shared" ref="I7292" si="7702">(2*I7287/I7289)+4*I7289</f>
        <v>-4.1430295802738764</v>
      </c>
      <c r="J7292">
        <f t="shared" ref="J7292" si="7703">(2*I7288/I7289)</f>
        <v>-6.7353278901201685</v>
      </c>
      <c r="K7292">
        <f t="shared" ref="K7292" si="7704">-(I7288^2+I7287^2)/I7289^2+4*I7287</f>
        <v>-42.160262624325497</v>
      </c>
      <c r="L7292" s="5"/>
    </row>
    <row r="7293" spans="8:13" x14ac:dyDescent="0.35">
      <c r="H7293" s="4"/>
      <c r="I7293">
        <f t="shared" ref="I7293" si="7705">2*I7287*I7288*I7289^3+4*I7289</f>
        <v>1187.4101983644657</v>
      </c>
      <c r="J7293">
        <f t="shared" ref="J7293" si="7706">I7287^2*I7289^3</f>
        <v>-459.86801905066505</v>
      </c>
      <c r="K7293">
        <f t="shared" ref="K7293" si="7707">3*I7287^2*I7288*I7289^2+4*I7287</f>
        <v>4621.9224596655295</v>
      </c>
      <c r="L7293" s="5"/>
    </row>
    <row r="7294" spans="8:13" x14ac:dyDescent="0.35">
      <c r="H7294" s="4"/>
      <c r="L7294" s="5"/>
    </row>
    <row r="7295" spans="8:13" x14ac:dyDescent="0.35">
      <c r="H7295" s="4" t="s">
        <v>6</v>
      </c>
      <c r="I7295">
        <f t="shared" ref="I7295" si="7708">(I7291*J7292*K7293+I7292*J7293*K7291+J7291*K7292*I7293)-(I7293*J7292*K7291+J7293*K7292*I7291+K7293*I7292*J7291)</f>
        <v>526414.62070310838</v>
      </c>
      <c r="J7295" t="str">
        <f t="shared" ref="J7295" si="7709">IF(I7295&lt;&gt;0,"Continuar", "Agregar otros valores")</f>
        <v>Continuar</v>
      </c>
      <c r="L7295" s="5"/>
    </row>
    <row r="7296" spans="8:13" x14ac:dyDescent="0.35">
      <c r="H7296" s="4"/>
      <c r="L7296" s="5"/>
    </row>
    <row r="7297" spans="8:15" x14ac:dyDescent="0.35">
      <c r="H7297" s="4"/>
      <c r="I7297" cm="1">
        <f t="array" ref="I7297:K7299">MINVERSE(I7291:K7293)</f>
        <v>-9.5966786858593264E-2</v>
      </c>
      <c r="J7297">
        <v>1.2363692239668139E-2</v>
      </c>
      <c r="K7297">
        <v>8.7190467637886151E-4</v>
      </c>
      <c r="L7297" s="5"/>
      <c r="M7297">
        <f t="shared" ref="M7297" si="7710">(J7292*K7293-J7293*K7292)/I7295</f>
        <v>-9.596678685859325E-2</v>
      </c>
      <c r="N7297">
        <f t="shared" ref="N7297" si="7711">(J7291*K7293-J7293*K7291)/I7295</f>
        <v>-1.2363692239668137E-2</v>
      </c>
      <c r="O7297">
        <f t="shared" ref="O7297" si="7712">(J7291*K7292-J7292*K7291)/I7295</f>
        <v>8.7190467637886151E-4</v>
      </c>
    </row>
    <row r="7298" spans="8:15" x14ac:dyDescent="0.35">
      <c r="H7298" s="4" t="s">
        <v>9</v>
      </c>
      <c r="I7298">
        <v>-5.87232252334349E-2</v>
      </c>
      <c r="J7298">
        <v>-8.3924536285770956E-2</v>
      </c>
      <c r="K7298">
        <v>-3.0102503265137386E-4</v>
      </c>
      <c r="L7298" s="5"/>
      <c r="M7298">
        <f t="shared" ref="M7298" si="7713">(I7292*K7293-K7292*I7293)/I7295</f>
        <v>5.8723225233434879E-2</v>
      </c>
      <c r="N7298">
        <f t="shared" ref="N7298" si="7714">(I7291*K7293-I7293*K7291)/I7295</f>
        <v>-8.3924536285770943E-2</v>
      </c>
      <c r="O7298">
        <f t="shared" ref="O7298" si="7715">(I7291*K7292-I7292*K7291)/I7295</f>
        <v>3.010250326513738E-4</v>
      </c>
    </row>
    <row r="7299" spans="8:15" x14ac:dyDescent="0.35">
      <c r="H7299" s="4"/>
      <c r="I7299">
        <v>1.8811870800205702E-2</v>
      </c>
      <c r="J7299">
        <v>-1.1526585521765763E-2</v>
      </c>
      <c r="K7299">
        <v>-3.7590481385218048E-5</v>
      </c>
      <c r="L7299" s="5"/>
      <c r="M7299">
        <f t="shared" ref="M7299" si="7716">(I7292*J7293-I7293*J7292)/I7295</f>
        <v>1.8811870800205698E-2</v>
      </c>
      <c r="N7299">
        <f t="shared" ref="N7299" si="7717">(I7291*J7293-I7293*J7291)/I7295</f>
        <v>1.1526585521765761E-2</v>
      </c>
      <c r="O7299">
        <f t="shared" ref="O7299" si="7718">(I7291*J7292-I7292*J7291)/I7295</f>
        <v>-3.7590481385218048E-5</v>
      </c>
    </row>
    <row r="7300" spans="8:15" x14ac:dyDescent="0.35">
      <c r="H7300" s="4"/>
      <c r="L7300" s="5"/>
    </row>
    <row r="7301" spans="8:15" x14ac:dyDescent="0.35">
      <c r="H7301" s="4" t="s">
        <v>741</v>
      </c>
      <c r="I7301">
        <f t="shared" ref="I7301" si="7719">LN(ABS(2*I7287*I7288^3))-I7288*(I7289^2)+33.9206</f>
        <v>0</v>
      </c>
      <c r="L7301" s="5"/>
    </row>
    <row r="7302" spans="8:15" x14ac:dyDescent="0.35">
      <c r="H7302" s="4" t="s">
        <v>742</v>
      </c>
      <c r="I7302">
        <f t="shared" ref="I7302" si="7720">(I7287^2+I7288^2)/I7289+4*I7287*I7289-85/6</f>
        <v>0</v>
      </c>
      <c r="L7302" s="5"/>
    </row>
    <row r="7303" spans="8:15" x14ac:dyDescent="0.35">
      <c r="H7303" s="4" t="s">
        <v>743</v>
      </c>
      <c r="I7303">
        <f t="shared" ref="I7303" si="7721">I7287^2*I7288*I7289^3+4*I7287*I7289+3552</f>
        <v>0</v>
      </c>
      <c r="L7303" s="5"/>
    </row>
    <row r="7304" spans="8:15" x14ac:dyDescent="0.35">
      <c r="H7304" s="4"/>
      <c r="L7304" s="5"/>
    </row>
    <row r="7305" spans="8:15" x14ac:dyDescent="0.35">
      <c r="H7305" s="4"/>
      <c r="I7305">
        <f t="shared" ref="I7305:I7307" si="7722">I7287</f>
        <v>-6.0300955159643808</v>
      </c>
      <c r="J7305" t="s">
        <v>16</v>
      </c>
      <c r="K7305" cm="1">
        <f t="array" ref="K7305:K7307">MMULT(I7297:K7299,I7301:I7303)</f>
        <v>0</v>
      </c>
      <c r="L7305" s="5"/>
      <c r="M7305">
        <f t="shared" ref="M7305" si="7723">I7297*I7301+J7297*I7302+K7297*I7303</f>
        <v>0</v>
      </c>
    </row>
    <row r="7306" spans="8:15" x14ac:dyDescent="0.35">
      <c r="H7306" s="4"/>
      <c r="I7306">
        <f t="shared" si="7722"/>
        <v>7.8461575132286265</v>
      </c>
      <c r="J7306" t="s">
        <v>16</v>
      </c>
      <c r="K7306">
        <v>0</v>
      </c>
      <c r="L7306" s="5"/>
      <c r="M7306">
        <f t="shared" ref="M7306" si="7724">I7298*I7301+J7298*I7302+K7298* I7303</f>
        <v>0</v>
      </c>
    </row>
    <row r="7307" spans="8:15" x14ac:dyDescent="0.35">
      <c r="H7307" s="4"/>
      <c r="I7307">
        <f t="shared" si="7722"/>
        <v>-2.3298516839062571</v>
      </c>
      <c r="J7307" t="s">
        <v>16</v>
      </c>
      <c r="K7307">
        <v>0</v>
      </c>
      <c r="L7307" s="5"/>
      <c r="M7307">
        <f t="shared" ref="M7307" si="7725">I7299*I7301+J7299*I7302+K7299*I7303</f>
        <v>0</v>
      </c>
    </row>
    <row r="7308" spans="8:15" x14ac:dyDescent="0.35">
      <c r="H7308" s="4"/>
      <c r="L7308" s="5"/>
    </row>
    <row r="7309" spans="8:15" x14ac:dyDescent="0.35">
      <c r="H7309" s="4" t="s">
        <v>99</v>
      </c>
      <c r="I7309">
        <f t="shared" ref="I7309:I7311" si="7726">I7305-K7305</f>
        <v>-6.0300955159643808</v>
      </c>
      <c r="L7309" s="5"/>
    </row>
    <row r="7310" spans="8:15" x14ac:dyDescent="0.35">
      <c r="H7310" s="4" t="s">
        <v>100</v>
      </c>
      <c r="I7310">
        <f t="shared" si="7726"/>
        <v>7.8461575132286265</v>
      </c>
      <c r="L7310" s="5"/>
    </row>
    <row r="7311" spans="8:15" x14ac:dyDescent="0.35">
      <c r="H7311" s="4" t="s">
        <v>101</v>
      </c>
      <c r="I7311">
        <f t="shared" si="7726"/>
        <v>-2.3298516839062571</v>
      </c>
      <c r="L7311" s="5"/>
    </row>
    <row r="7312" spans="8:15" x14ac:dyDescent="0.35">
      <c r="H7312" s="4"/>
      <c r="L7312" s="5"/>
    </row>
    <row r="7313" spans="8:15" x14ac:dyDescent="0.35">
      <c r="H7313" s="4" t="s">
        <v>22</v>
      </c>
      <c r="I7313">
        <f t="shared" ref="I7313:I7315" si="7727">ABS(I7309-I7287)</f>
        <v>0</v>
      </c>
      <c r="L7313" s="5"/>
    </row>
    <row r="7314" spans="8:15" x14ac:dyDescent="0.35">
      <c r="H7314" s="4" t="s">
        <v>24</v>
      </c>
      <c r="I7314">
        <f t="shared" si="7727"/>
        <v>0</v>
      </c>
      <c r="L7314" s="5"/>
    </row>
    <row r="7315" spans="8:15" x14ac:dyDescent="0.35">
      <c r="H7315" s="7" t="s">
        <v>103</v>
      </c>
      <c r="I7315">
        <f t="shared" si="7727"/>
        <v>0</v>
      </c>
      <c r="J7315" s="8" t="s">
        <v>25</v>
      </c>
      <c r="K7315" s="8"/>
      <c r="L7315" s="9">
        <f t="shared" ref="L7315" si="7728">MAX(I7313:I7315)</f>
        <v>0</v>
      </c>
      <c r="M7315" t="str">
        <f t="shared" ref="M7315" si="7729">IF(L7315&gt;$G$6, "Continúa iterando","Listo. Aquí está la solución")</f>
        <v>Listo. Aquí está la solución</v>
      </c>
    </row>
    <row r="7317" spans="8:15" x14ac:dyDescent="0.35">
      <c r="H7317" s="1"/>
      <c r="I7317" s="2" t="s">
        <v>0</v>
      </c>
      <c r="J7317" s="2">
        <f t="shared" ref="J7317" si="7730">J7286+1</f>
        <v>237</v>
      </c>
      <c r="K7317" s="2"/>
      <c r="L7317" s="3"/>
    </row>
    <row r="7318" spans="8:15" x14ac:dyDescent="0.35">
      <c r="H7318" s="4" t="s">
        <v>1</v>
      </c>
      <c r="I7318">
        <f t="shared" ref="I7318:I7320" si="7731">I7309</f>
        <v>-6.0300955159643808</v>
      </c>
      <c r="L7318" s="5"/>
    </row>
    <row r="7319" spans="8:15" x14ac:dyDescent="0.35">
      <c r="H7319" s="4" t="s">
        <v>93</v>
      </c>
      <c r="I7319">
        <f t="shared" si="7731"/>
        <v>7.8461575132286265</v>
      </c>
      <c r="L7319" s="5"/>
    </row>
    <row r="7320" spans="8:15" x14ac:dyDescent="0.35">
      <c r="H7320" s="4" t="s">
        <v>2</v>
      </c>
      <c r="I7320">
        <f t="shared" si="7731"/>
        <v>-2.3298516839062571</v>
      </c>
      <c r="L7320" s="5"/>
    </row>
    <row r="7321" spans="8:15" x14ac:dyDescent="0.35">
      <c r="H7321" s="4"/>
      <c r="L7321" s="5"/>
    </row>
    <row r="7322" spans="8:15" x14ac:dyDescent="0.35">
      <c r="H7322" s="4"/>
      <c r="I7322">
        <f t="shared" ref="I7322" si="7732">1/I7318</f>
        <v>-0.16583485242523097</v>
      </c>
      <c r="J7322">
        <f t="shared" ref="J7322" si="7733">3/I7319-I7320^2</f>
        <v>-5.0458561065254317</v>
      </c>
      <c r="K7322">
        <f t="shared" ref="K7322" si="7734">-2*I7319*I7320</f>
        <v>36.56076658877889</v>
      </c>
      <c r="L7322" s="5"/>
    </row>
    <row r="7323" spans="8:15" x14ac:dyDescent="0.35">
      <c r="H7323" s="4" t="s">
        <v>26</v>
      </c>
      <c r="I7323">
        <f t="shared" ref="I7323" si="7735">(2*I7318/I7320)+4*I7320</f>
        <v>-4.1430295802738764</v>
      </c>
      <c r="J7323">
        <f t="shared" ref="J7323" si="7736">(2*I7319/I7320)</f>
        <v>-6.7353278901201685</v>
      </c>
      <c r="K7323">
        <f t="shared" ref="K7323" si="7737">-(I7319^2+I7318^2)/I7320^2+4*I7318</f>
        <v>-42.160262624325497</v>
      </c>
      <c r="L7323" s="5"/>
    </row>
    <row r="7324" spans="8:15" x14ac:dyDescent="0.35">
      <c r="H7324" s="4"/>
      <c r="I7324">
        <f t="shared" ref="I7324" si="7738">2*I7318*I7319*I7320^3+4*I7320</f>
        <v>1187.4101983644657</v>
      </c>
      <c r="J7324">
        <f t="shared" ref="J7324" si="7739">I7318^2*I7320^3</f>
        <v>-459.86801905066505</v>
      </c>
      <c r="K7324">
        <f t="shared" ref="K7324" si="7740">3*I7318^2*I7319*I7320^2+4*I7318</f>
        <v>4621.9224596655295</v>
      </c>
      <c r="L7324" s="5"/>
    </row>
    <row r="7325" spans="8:15" x14ac:dyDescent="0.35">
      <c r="H7325" s="4"/>
      <c r="L7325" s="5"/>
    </row>
    <row r="7326" spans="8:15" x14ac:dyDescent="0.35">
      <c r="H7326" s="4" t="s">
        <v>6</v>
      </c>
      <c r="I7326">
        <f t="shared" ref="I7326" si="7741">(I7322*J7323*K7324+I7323*J7324*K7322+J7322*K7323*I7324)-(I7324*J7323*K7322+J7324*K7323*I7322+K7324*I7323*J7322)</f>
        <v>526414.62070310838</v>
      </c>
      <c r="J7326" t="str">
        <f t="shared" ref="J7326" si="7742">IF(I7326&lt;&gt;0,"Continuar", "Agregar otros valores")</f>
        <v>Continuar</v>
      </c>
      <c r="L7326" s="5"/>
    </row>
    <row r="7327" spans="8:15" x14ac:dyDescent="0.35">
      <c r="H7327" s="4"/>
      <c r="L7327" s="5"/>
    </row>
    <row r="7328" spans="8:15" x14ac:dyDescent="0.35">
      <c r="H7328" s="4"/>
      <c r="I7328" cm="1">
        <f t="array" ref="I7328:K7330">MINVERSE(I7322:K7324)</f>
        <v>-9.5966786858593264E-2</v>
      </c>
      <c r="J7328">
        <v>1.2363692239668139E-2</v>
      </c>
      <c r="K7328">
        <v>8.7190467637886151E-4</v>
      </c>
      <c r="L7328" s="5"/>
      <c r="M7328">
        <f t="shared" ref="M7328" si="7743">(J7323*K7324-J7324*K7323)/I7326</f>
        <v>-9.596678685859325E-2</v>
      </c>
      <c r="N7328">
        <f t="shared" ref="N7328" si="7744">(J7322*K7324-J7324*K7322)/I7326</f>
        <v>-1.2363692239668137E-2</v>
      </c>
      <c r="O7328">
        <f t="shared" ref="O7328" si="7745">(J7322*K7323-J7323*K7322)/I7326</f>
        <v>8.7190467637886151E-4</v>
      </c>
    </row>
    <row r="7329" spans="8:15" x14ac:dyDescent="0.35">
      <c r="H7329" s="4" t="s">
        <v>9</v>
      </c>
      <c r="I7329">
        <v>-5.87232252334349E-2</v>
      </c>
      <c r="J7329">
        <v>-8.3924536285770956E-2</v>
      </c>
      <c r="K7329">
        <v>-3.0102503265137386E-4</v>
      </c>
      <c r="L7329" s="5"/>
      <c r="M7329">
        <f t="shared" ref="M7329" si="7746">(I7323*K7324-K7323*I7324)/I7326</f>
        <v>5.8723225233434879E-2</v>
      </c>
      <c r="N7329">
        <f t="shared" ref="N7329" si="7747">(I7322*K7324-I7324*K7322)/I7326</f>
        <v>-8.3924536285770943E-2</v>
      </c>
      <c r="O7329">
        <f t="shared" ref="O7329" si="7748">(I7322*K7323-I7323*K7322)/I7326</f>
        <v>3.010250326513738E-4</v>
      </c>
    </row>
    <row r="7330" spans="8:15" x14ac:dyDescent="0.35">
      <c r="H7330" s="4"/>
      <c r="I7330">
        <v>1.8811870800205702E-2</v>
      </c>
      <c r="J7330">
        <v>-1.1526585521765763E-2</v>
      </c>
      <c r="K7330">
        <v>-3.7590481385218048E-5</v>
      </c>
      <c r="L7330" s="5"/>
      <c r="M7330">
        <f t="shared" ref="M7330" si="7749">(I7323*J7324-I7324*J7323)/I7326</f>
        <v>1.8811870800205698E-2</v>
      </c>
      <c r="N7330">
        <f t="shared" ref="N7330" si="7750">(I7322*J7324-I7324*J7322)/I7326</f>
        <v>1.1526585521765761E-2</v>
      </c>
      <c r="O7330">
        <f t="shared" ref="O7330" si="7751">(I7322*J7323-I7323*J7322)/I7326</f>
        <v>-3.7590481385218048E-5</v>
      </c>
    </row>
    <row r="7331" spans="8:15" x14ac:dyDescent="0.35">
      <c r="H7331" s="4"/>
      <c r="L7331" s="5"/>
    </row>
    <row r="7332" spans="8:15" x14ac:dyDescent="0.35">
      <c r="H7332" s="4" t="s">
        <v>744</v>
      </c>
      <c r="I7332">
        <f t="shared" ref="I7332" si="7752">LN(ABS(2*I7318*I7319^3))-I7319*(I7320^2)+33.9206</f>
        <v>0</v>
      </c>
      <c r="L7332" s="5"/>
    </row>
    <row r="7333" spans="8:15" x14ac:dyDescent="0.35">
      <c r="H7333" s="4" t="s">
        <v>745</v>
      </c>
      <c r="I7333">
        <f t="shared" ref="I7333" si="7753">(I7318^2+I7319^2)/I7320+4*I7318*I7320-85/6</f>
        <v>0</v>
      </c>
      <c r="L7333" s="5"/>
    </row>
    <row r="7334" spans="8:15" x14ac:dyDescent="0.35">
      <c r="H7334" s="4" t="s">
        <v>746</v>
      </c>
      <c r="I7334">
        <f t="shared" ref="I7334" si="7754">I7318^2*I7319*I7320^3+4*I7318*I7320+3552</f>
        <v>0</v>
      </c>
      <c r="L7334" s="5"/>
    </row>
    <row r="7335" spans="8:15" x14ac:dyDescent="0.35">
      <c r="H7335" s="4"/>
      <c r="L7335" s="5"/>
    </row>
    <row r="7336" spans="8:15" x14ac:dyDescent="0.35">
      <c r="H7336" s="4"/>
      <c r="I7336">
        <f t="shared" ref="I7336:I7338" si="7755">I7318</f>
        <v>-6.0300955159643808</v>
      </c>
      <c r="J7336" t="s">
        <v>16</v>
      </c>
      <c r="K7336" cm="1">
        <f t="array" ref="K7336:K7338">MMULT(I7328:K7330,I7332:I7334)</f>
        <v>0</v>
      </c>
      <c r="L7336" s="5"/>
      <c r="M7336">
        <f t="shared" ref="M7336" si="7756">I7328*I7332+J7328*I7333+K7328*I7334</f>
        <v>0</v>
      </c>
    </row>
    <row r="7337" spans="8:15" x14ac:dyDescent="0.35">
      <c r="H7337" s="4"/>
      <c r="I7337">
        <f t="shared" si="7755"/>
        <v>7.8461575132286265</v>
      </c>
      <c r="J7337" t="s">
        <v>16</v>
      </c>
      <c r="K7337">
        <v>0</v>
      </c>
      <c r="L7337" s="5"/>
      <c r="M7337">
        <f t="shared" ref="M7337" si="7757">I7329*I7332+J7329*I7333+K7329* I7334</f>
        <v>0</v>
      </c>
    </row>
    <row r="7338" spans="8:15" x14ac:dyDescent="0.35">
      <c r="H7338" s="4"/>
      <c r="I7338">
        <f t="shared" si="7755"/>
        <v>-2.3298516839062571</v>
      </c>
      <c r="J7338" t="s">
        <v>16</v>
      </c>
      <c r="K7338">
        <v>0</v>
      </c>
      <c r="L7338" s="5"/>
      <c r="M7338">
        <f t="shared" ref="M7338" si="7758">I7330*I7332+J7330*I7333+K7330*I7334</f>
        <v>0</v>
      </c>
    </row>
    <row r="7339" spans="8:15" x14ac:dyDescent="0.35">
      <c r="H7339" s="4"/>
      <c r="L7339" s="5"/>
    </row>
    <row r="7340" spans="8:15" x14ac:dyDescent="0.35">
      <c r="H7340" s="4" t="s">
        <v>99</v>
      </c>
      <c r="I7340">
        <f t="shared" ref="I7340:I7342" si="7759">I7336-K7336</f>
        <v>-6.0300955159643808</v>
      </c>
      <c r="L7340" s="5"/>
    </row>
    <row r="7341" spans="8:15" x14ac:dyDescent="0.35">
      <c r="H7341" s="4" t="s">
        <v>100</v>
      </c>
      <c r="I7341">
        <f t="shared" si="7759"/>
        <v>7.8461575132286265</v>
      </c>
      <c r="L7341" s="5"/>
    </row>
    <row r="7342" spans="8:15" x14ac:dyDescent="0.35">
      <c r="H7342" s="4" t="s">
        <v>101</v>
      </c>
      <c r="I7342">
        <f t="shared" si="7759"/>
        <v>-2.3298516839062571</v>
      </c>
      <c r="L7342" s="5"/>
    </row>
    <row r="7343" spans="8:15" x14ac:dyDescent="0.35">
      <c r="H7343" s="4"/>
      <c r="L7343" s="5"/>
    </row>
    <row r="7344" spans="8:15" x14ac:dyDescent="0.35">
      <c r="H7344" s="4" t="s">
        <v>22</v>
      </c>
      <c r="I7344">
        <f t="shared" ref="I7344:I7346" si="7760">ABS(I7340-I7318)</f>
        <v>0</v>
      </c>
      <c r="L7344" s="5"/>
    </row>
    <row r="7345" spans="8:15" x14ac:dyDescent="0.35">
      <c r="H7345" s="4" t="s">
        <v>24</v>
      </c>
      <c r="I7345">
        <f t="shared" si="7760"/>
        <v>0</v>
      </c>
      <c r="L7345" s="5"/>
    </row>
    <row r="7346" spans="8:15" x14ac:dyDescent="0.35">
      <c r="H7346" s="7" t="s">
        <v>103</v>
      </c>
      <c r="I7346">
        <f t="shared" si="7760"/>
        <v>0</v>
      </c>
      <c r="J7346" s="8" t="s">
        <v>25</v>
      </c>
      <c r="K7346" s="8"/>
      <c r="L7346" s="9">
        <f t="shared" ref="L7346" si="7761">MAX(I7344:I7346)</f>
        <v>0</v>
      </c>
      <c r="M7346" t="str">
        <f t="shared" ref="M7346" si="7762">IF(L7346&gt;$G$6, "Continúa iterando","Listo. Aquí está la solución")</f>
        <v>Listo. Aquí está la solución</v>
      </c>
    </row>
    <row r="7348" spans="8:15" x14ac:dyDescent="0.35">
      <c r="H7348" s="1"/>
      <c r="I7348" s="2" t="s">
        <v>0</v>
      </c>
      <c r="J7348" s="2">
        <f t="shared" ref="J7348" si="7763">J7317+1</f>
        <v>238</v>
      </c>
      <c r="K7348" s="2"/>
      <c r="L7348" s="3"/>
    </row>
    <row r="7349" spans="8:15" x14ac:dyDescent="0.35">
      <c r="H7349" s="4" t="s">
        <v>1</v>
      </c>
      <c r="I7349">
        <f t="shared" ref="I7349:I7351" si="7764">I7340</f>
        <v>-6.0300955159643808</v>
      </c>
      <c r="L7349" s="5"/>
    </row>
    <row r="7350" spans="8:15" x14ac:dyDescent="0.35">
      <c r="H7350" s="4" t="s">
        <v>93</v>
      </c>
      <c r="I7350">
        <f t="shared" si="7764"/>
        <v>7.8461575132286265</v>
      </c>
      <c r="L7350" s="5"/>
    </row>
    <row r="7351" spans="8:15" x14ac:dyDescent="0.35">
      <c r="H7351" s="4" t="s">
        <v>2</v>
      </c>
      <c r="I7351">
        <f t="shared" si="7764"/>
        <v>-2.3298516839062571</v>
      </c>
      <c r="L7351" s="5"/>
    </row>
    <row r="7352" spans="8:15" x14ac:dyDescent="0.35">
      <c r="H7352" s="4"/>
      <c r="L7352" s="5"/>
    </row>
    <row r="7353" spans="8:15" x14ac:dyDescent="0.35">
      <c r="H7353" s="4"/>
      <c r="I7353">
        <f t="shared" ref="I7353" si="7765">1/I7349</f>
        <v>-0.16583485242523097</v>
      </c>
      <c r="J7353">
        <f t="shared" ref="J7353" si="7766">3/I7350-I7351^2</f>
        <v>-5.0458561065254317</v>
      </c>
      <c r="K7353">
        <f t="shared" ref="K7353" si="7767">-2*I7350*I7351</f>
        <v>36.56076658877889</v>
      </c>
      <c r="L7353" s="5"/>
    </row>
    <row r="7354" spans="8:15" x14ac:dyDescent="0.35">
      <c r="H7354" s="4" t="s">
        <v>26</v>
      </c>
      <c r="I7354">
        <f t="shared" ref="I7354" si="7768">(2*I7349/I7351)+4*I7351</f>
        <v>-4.1430295802738764</v>
      </c>
      <c r="J7354">
        <f t="shared" ref="J7354" si="7769">(2*I7350/I7351)</f>
        <v>-6.7353278901201685</v>
      </c>
      <c r="K7354">
        <f t="shared" ref="K7354" si="7770">-(I7350^2+I7349^2)/I7351^2+4*I7349</f>
        <v>-42.160262624325497</v>
      </c>
      <c r="L7354" s="5"/>
    </row>
    <row r="7355" spans="8:15" x14ac:dyDescent="0.35">
      <c r="H7355" s="4"/>
      <c r="I7355">
        <f t="shared" ref="I7355" si="7771">2*I7349*I7350*I7351^3+4*I7351</f>
        <v>1187.4101983644657</v>
      </c>
      <c r="J7355">
        <f t="shared" ref="J7355" si="7772">I7349^2*I7351^3</f>
        <v>-459.86801905066505</v>
      </c>
      <c r="K7355">
        <f t="shared" ref="K7355" si="7773">3*I7349^2*I7350*I7351^2+4*I7349</f>
        <v>4621.9224596655295</v>
      </c>
      <c r="L7355" s="5"/>
    </row>
    <row r="7356" spans="8:15" x14ac:dyDescent="0.35">
      <c r="H7356" s="4"/>
      <c r="L7356" s="5"/>
    </row>
    <row r="7357" spans="8:15" x14ac:dyDescent="0.35">
      <c r="H7357" s="4" t="s">
        <v>6</v>
      </c>
      <c r="I7357">
        <f t="shared" ref="I7357" si="7774">(I7353*J7354*K7355+I7354*J7355*K7353+J7353*K7354*I7355)-(I7355*J7354*K7353+J7355*K7354*I7353+K7355*I7354*J7353)</f>
        <v>526414.62070310838</v>
      </c>
      <c r="J7357" t="str">
        <f t="shared" ref="J7357" si="7775">IF(I7357&lt;&gt;0,"Continuar", "Agregar otros valores")</f>
        <v>Continuar</v>
      </c>
      <c r="L7357" s="5"/>
    </row>
    <row r="7358" spans="8:15" x14ac:dyDescent="0.35">
      <c r="H7358" s="4"/>
      <c r="L7358" s="5"/>
    </row>
    <row r="7359" spans="8:15" x14ac:dyDescent="0.35">
      <c r="H7359" s="4"/>
      <c r="I7359" cm="1">
        <f t="array" ref="I7359:K7361">MINVERSE(I7353:K7355)</f>
        <v>-9.5966786858593264E-2</v>
      </c>
      <c r="J7359">
        <v>1.2363692239668139E-2</v>
      </c>
      <c r="K7359">
        <v>8.7190467637886151E-4</v>
      </c>
      <c r="L7359" s="5"/>
      <c r="M7359">
        <f t="shared" ref="M7359" si="7776">(J7354*K7355-J7355*K7354)/I7357</f>
        <v>-9.596678685859325E-2</v>
      </c>
      <c r="N7359">
        <f t="shared" ref="N7359" si="7777">(J7353*K7355-J7355*K7353)/I7357</f>
        <v>-1.2363692239668137E-2</v>
      </c>
      <c r="O7359">
        <f t="shared" ref="O7359" si="7778">(J7353*K7354-J7354*K7353)/I7357</f>
        <v>8.7190467637886151E-4</v>
      </c>
    </row>
    <row r="7360" spans="8:15" x14ac:dyDescent="0.35">
      <c r="H7360" s="4" t="s">
        <v>9</v>
      </c>
      <c r="I7360">
        <v>-5.87232252334349E-2</v>
      </c>
      <c r="J7360">
        <v>-8.3924536285770956E-2</v>
      </c>
      <c r="K7360">
        <v>-3.0102503265137386E-4</v>
      </c>
      <c r="L7360" s="5"/>
      <c r="M7360">
        <f t="shared" ref="M7360" si="7779">(I7354*K7355-K7354*I7355)/I7357</f>
        <v>5.8723225233434879E-2</v>
      </c>
      <c r="N7360">
        <f t="shared" ref="N7360" si="7780">(I7353*K7355-I7355*K7353)/I7357</f>
        <v>-8.3924536285770943E-2</v>
      </c>
      <c r="O7360">
        <f t="shared" ref="O7360" si="7781">(I7353*K7354-I7354*K7353)/I7357</f>
        <v>3.010250326513738E-4</v>
      </c>
    </row>
    <row r="7361" spans="8:15" x14ac:dyDescent="0.35">
      <c r="H7361" s="4"/>
      <c r="I7361">
        <v>1.8811870800205702E-2</v>
      </c>
      <c r="J7361">
        <v>-1.1526585521765763E-2</v>
      </c>
      <c r="K7361">
        <v>-3.7590481385218048E-5</v>
      </c>
      <c r="L7361" s="5"/>
      <c r="M7361">
        <f t="shared" ref="M7361" si="7782">(I7354*J7355-I7355*J7354)/I7357</f>
        <v>1.8811870800205698E-2</v>
      </c>
      <c r="N7361">
        <f t="shared" ref="N7361" si="7783">(I7353*J7355-I7355*J7353)/I7357</f>
        <v>1.1526585521765761E-2</v>
      </c>
      <c r="O7361">
        <f t="shared" ref="O7361" si="7784">(I7353*J7354-I7354*J7353)/I7357</f>
        <v>-3.7590481385218048E-5</v>
      </c>
    </row>
    <row r="7362" spans="8:15" x14ac:dyDescent="0.35">
      <c r="H7362" s="4"/>
      <c r="L7362" s="5"/>
    </row>
    <row r="7363" spans="8:15" x14ac:dyDescent="0.35">
      <c r="H7363" s="4" t="s">
        <v>747</v>
      </c>
      <c r="I7363">
        <f t="shared" ref="I7363" si="7785">LN(ABS(2*I7349*I7350^3))-I7350*(I7351^2)+33.9206</f>
        <v>0</v>
      </c>
      <c r="L7363" s="5"/>
    </row>
    <row r="7364" spans="8:15" x14ac:dyDescent="0.35">
      <c r="H7364" s="4" t="s">
        <v>748</v>
      </c>
      <c r="I7364">
        <f t="shared" ref="I7364" si="7786">(I7349^2+I7350^2)/I7351+4*I7349*I7351-85/6</f>
        <v>0</v>
      </c>
      <c r="L7364" s="5"/>
    </row>
    <row r="7365" spans="8:15" x14ac:dyDescent="0.35">
      <c r="H7365" s="4" t="s">
        <v>749</v>
      </c>
      <c r="I7365">
        <f t="shared" ref="I7365" si="7787">I7349^2*I7350*I7351^3+4*I7349*I7351+3552</f>
        <v>0</v>
      </c>
      <c r="L7365" s="5"/>
    </row>
    <row r="7366" spans="8:15" x14ac:dyDescent="0.35">
      <c r="H7366" s="4"/>
      <c r="L7366" s="5"/>
    </row>
    <row r="7367" spans="8:15" x14ac:dyDescent="0.35">
      <c r="H7367" s="4"/>
      <c r="I7367">
        <f t="shared" ref="I7367:I7369" si="7788">I7349</f>
        <v>-6.0300955159643808</v>
      </c>
      <c r="J7367" t="s">
        <v>16</v>
      </c>
      <c r="K7367" cm="1">
        <f t="array" ref="K7367:K7369">MMULT(I7359:K7361,I7363:I7365)</f>
        <v>0</v>
      </c>
      <c r="L7367" s="5"/>
      <c r="M7367">
        <f t="shared" ref="M7367" si="7789">I7359*I7363+J7359*I7364+K7359*I7365</f>
        <v>0</v>
      </c>
    </row>
    <row r="7368" spans="8:15" x14ac:dyDescent="0.35">
      <c r="H7368" s="4"/>
      <c r="I7368">
        <f t="shared" si="7788"/>
        <v>7.8461575132286265</v>
      </c>
      <c r="J7368" t="s">
        <v>16</v>
      </c>
      <c r="K7368">
        <v>0</v>
      </c>
      <c r="L7368" s="5"/>
      <c r="M7368">
        <f t="shared" ref="M7368" si="7790">I7360*I7363+J7360*I7364+K7360* I7365</f>
        <v>0</v>
      </c>
    </row>
    <row r="7369" spans="8:15" x14ac:dyDescent="0.35">
      <c r="H7369" s="4"/>
      <c r="I7369">
        <f t="shared" si="7788"/>
        <v>-2.3298516839062571</v>
      </c>
      <c r="J7369" t="s">
        <v>16</v>
      </c>
      <c r="K7369">
        <v>0</v>
      </c>
      <c r="L7369" s="5"/>
      <c r="M7369">
        <f t="shared" ref="M7369" si="7791">I7361*I7363+J7361*I7364+K7361*I7365</f>
        <v>0</v>
      </c>
    </row>
    <row r="7370" spans="8:15" x14ac:dyDescent="0.35">
      <c r="H7370" s="4"/>
      <c r="L7370" s="5"/>
    </row>
    <row r="7371" spans="8:15" x14ac:dyDescent="0.35">
      <c r="H7371" s="4" t="s">
        <v>99</v>
      </c>
      <c r="I7371">
        <f t="shared" ref="I7371:I7373" si="7792">I7367-K7367</f>
        <v>-6.0300955159643808</v>
      </c>
      <c r="L7371" s="5"/>
    </row>
    <row r="7372" spans="8:15" x14ac:dyDescent="0.35">
      <c r="H7372" s="4" t="s">
        <v>100</v>
      </c>
      <c r="I7372">
        <f t="shared" si="7792"/>
        <v>7.8461575132286265</v>
      </c>
      <c r="L7372" s="5"/>
    </row>
    <row r="7373" spans="8:15" x14ac:dyDescent="0.35">
      <c r="H7373" s="4" t="s">
        <v>101</v>
      </c>
      <c r="I7373">
        <f t="shared" si="7792"/>
        <v>-2.3298516839062571</v>
      </c>
      <c r="L7373" s="5"/>
    </row>
    <row r="7374" spans="8:15" x14ac:dyDescent="0.35">
      <c r="H7374" s="4"/>
      <c r="L7374" s="5"/>
    </row>
    <row r="7375" spans="8:15" x14ac:dyDescent="0.35">
      <c r="H7375" s="4" t="s">
        <v>22</v>
      </c>
      <c r="I7375">
        <f t="shared" ref="I7375:I7377" si="7793">ABS(I7371-I7349)</f>
        <v>0</v>
      </c>
      <c r="L7375" s="5"/>
    </row>
    <row r="7376" spans="8:15" x14ac:dyDescent="0.35">
      <c r="H7376" s="4" t="s">
        <v>24</v>
      </c>
      <c r="I7376">
        <f t="shared" si="7793"/>
        <v>0</v>
      </c>
      <c r="L7376" s="5"/>
    </row>
    <row r="7377" spans="8:15" x14ac:dyDescent="0.35">
      <c r="H7377" s="7" t="s">
        <v>103</v>
      </c>
      <c r="I7377">
        <f t="shared" si="7793"/>
        <v>0</v>
      </c>
      <c r="J7377" s="8" t="s">
        <v>25</v>
      </c>
      <c r="K7377" s="8"/>
      <c r="L7377" s="9">
        <f t="shared" ref="L7377" si="7794">MAX(I7375:I7377)</f>
        <v>0</v>
      </c>
      <c r="M7377" t="str">
        <f t="shared" ref="M7377" si="7795">IF(L7377&gt;$G$6, "Continúa iterando","Listo. Aquí está la solución")</f>
        <v>Listo. Aquí está la solución</v>
      </c>
    </row>
    <row r="7379" spans="8:15" x14ac:dyDescent="0.35">
      <c r="H7379" s="1"/>
      <c r="I7379" s="2" t="s">
        <v>0</v>
      </c>
      <c r="J7379" s="2">
        <f t="shared" ref="J7379" si="7796">J7348+1</f>
        <v>239</v>
      </c>
      <c r="K7379" s="2"/>
      <c r="L7379" s="3"/>
    </row>
    <row r="7380" spans="8:15" x14ac:dyDescent="0.35">
      <c r="H7380" s="4" t="s">
        <v>1</v>
      </c>
      <c r="I7380">
        <f t="shared" ref="I7380:I7382" si="7797">I7371</f>
        <v>-6.0300955159643808</v>
      </c>
      <c r="L7380" s="5"/>
    </row>
    <row r="7381" spans="8:15" x14ac:dyDescent="0.35">
      <c r="H7381" s="4" t="s">
        <v>93</v>
      </c>
      <c r="I7381">
        <f t="shared" si="7797"/>
        <v>7.8461575132286265</v>
      </c>
      <c r="L7381" s="5"/>
    </row>
    <row r="7382" spans="8:15" x14ac:dyDescent="0.35">
      <c r="H7382" s="4" t="s">
        <v>2</v>
      </c>
      <c r="I7382">
        <f t="shared" si="7797"/>
        <v>-2.3298516839062571</v>
      </c>
      <c r="L7382" s="5"/>
    </row>
    <row r="7383" spans="8:15" x14ac:dyDescent="0.35">
      <c r="H7383" s="4"/>
      <c r="L7383" s="5"/>
    </row>
    <row r="7384" spans="8:15" x14ac:dyDescent="0.35">
      <c r="H7384" s="4"/>
      <c r="I7384">
        <f t="shared" ref="I7384" si="7798">1/I7380</f>
        <v>-0.16583485242523097</v>
      </c>
      <c r="J7384">
        <f t="shared" ref="J7384" si="7799">3/I7381-I7382^2</f>
        <v>-5.0458561065254317</v>
      </c>
      <c r="K7384">
        <f t="shared" ref="K7384" si="7800">-2*I7381*I7382</f>
        <v>36.56076658877889</v>
      </c>
      <c r="L7384" s="5"/>
    </row>
    <row r="7385" spans="8:15" x14ac:dyDescent="0.35">
      <c r="H7385" s="4" t="s">
        <v>26</v>
      </c>
      <c r="I7385">
        <f t="shared" ref="I7385" si="7801">(2*I7380/I7382)+4*I7382</f>
        <v>-4.1430295802738764</v>
      </c>
      <c r="J7385">
        <f t="shared" ref="J7385" si="7802">(2*I7381/I7382)</f>
        <v>-6.7353278901201685</v>
      </c>
      <c r="K7385">
        <f t="shared" ref="K7385" si="7803">-(I7381^2+I7380^2)/I7382^2+4*I7380</f>
        <v>-42.160262624325497</v>
      </c>
      <c r="L7385" s="5"/>
    </row>
    <row r="7386" spans="8:15" x14ac:dyDescent="0.35">
      <c r="H7386" s="4"/>
      <c r="I7386">
        <f t="shared" ref="I7386" si="7804">2*I7380*I7381*I7382^3+4*I7382</f>
        <v>1187.4101983644657</v>
      </c>
      <c r="J7386">
        <f t="shared" ref="J7386" si="7805">I7380^2*I7382^3</f>
        <v>-459.86801905066505</v>
      </c>
      <c r="K7386">
        <f t="shared" ref="K7386" si="7806">3*I7380^2*I7381*I7382^2+4*I7380</f>
        <v>4621.9224596655295</v>
      </c>
      <c r="L7386" s="5"/>
    </row>
    <row r="7387" spans="8:15" x14ac:dyDescent="0.35">
      <c r="H7387" s="4"/>
      <c r="L7387" s="5"/>
    </row>
    <row r="7388" spans="8:15" x14ac:dyDescent="0.35">
      <c r="H7388" s="4" t="s">
        <v>6</v>
      </c>
      <c r="I7388">
        <f t="shared" ref="I7388" si="7807">(I7384*J7385*K7386+I7385*J7386*K7384+J7384*K7385*I7386)-(I7386*J7385*K7384+J7386*K7385*I7384+K7386*I7385*J7384)</f>
        <v>526414.62070310838</v>
      </c>
      <c r="J7388" t="str">
        <f t="shared" ref="J7388" si="7808">IF(I7388&lt;&gt;0,"Continuar", "Agregar otros valores")</f>
        <v>Continuar</v>
      </c>
      <c r="L7388" s="5"/>
    </row>
    <row r="7389" spans="8:15" x14ac:dyDescent="0.35">
      <c r="H7389" s="4"/>
      <c r="L7389" s="5"/>
    </row>
    <row r="7390" spans="8:15" x14ac:dyDescent="0.35">
      <c r="H7390" s="4"/>
      <c r="I7390" cm="1">
        <f t="array" ref="I7390:K7392">MINVERSE(I7384:K7386)</f>
        <v>-9.5966786858593264E-2</v>
      </c>
      <c r="J7390">
        <v>1.2363692239668139E-2</v>
      </c>
      <c r="K7390">
        <v>8.7190467637886151E-4</v>
      </c>
      <c r="L7390" s="5"/>
      <c r="M7390">
        <f t="shared" ref="M7390" si="7809">(J7385*K7386-J7386*K7385)/I7388</f>
        <v>-9.596678685859325E-2</v>
      </c>
      <c r="N7390">
        <f t="shared" ref="N7390" si="7810">(J7384*K7386-J7386*K7384)/I7388</f>
        <v>-1.2363692239668137E-2</v>
      </c>
      <c r="O7390">
        <f t="shared" ref="O7390" si="7811">(J7384*K7385-J7385*K7384)/I7388</f>
        <v>8.7190467637886151E-4</v>
      </c>
    </row>
    <row r="7391" spans="8:15" x14ac:dyDescent="0.35">
      <c r="H7391" s="4" t="s">
        <v>9</v>
      </c>
      <c r="I7391">
        <v>-5.87232252334349E-2</v>
      </c>
      <c r="J7391">
        <v>-8.3924536285770956E-2</v>
      </c>
      <c r="K7391">
        <v>-3.0102503265137386E-4</v>
      </c>
      <c r="L7391" s="5"/>
      <c r="M7391">
        <f t="shared" ref="M7391" si="7812">(I7385*K7386-K7385*I7386)/I7388</f>
        <v>5.8723225233434879E-2</v>
      </c>
      <c r="N7391">
        <f t="shared" ref="N7391" si="7813">(I7384*K7386-I7386*K7384)/I7388</f>
        <v>-8.3924536285770943E-2</v>
      </c>
      <c r="O7391">
        <f t="shared" ref="O7391" si="7814">(I7384*K7385-I7385*K7384)/I7388</f>
        <v>3.010250326513738E-4</v>
      </c>
    </row>
    <row r="7392" spans="8:15" x14ac:dyDescent="0.35">
      <c r="H7392" s="4"/>
      <c r="I7392">
        <v>1.8811870800205702E-2</v>
      </c>
      <c r="J7392">
        <v>-1.1526585521765763E-2</v>
      </c>
      <c r="K7392">
        <v>-3.7590481385218048E-5</v>
      </c>
      <c r="L7392" s="5"/>
      <c r="M7392">
        <f t="shared" ref="M7392" si="7815">(I7385*J7386-I7386*J7385)/I7388</f>
        <v>1.8811870800205698E-2</v>
      </c>
      <c r="N7392">
        <f t="shared" ref="N7392" si="7816">(I7384*J7386-I7386*J7384)/I7388</f>
        <v>1.1526585521765761E-2</v>
      </c>
      <c r="O7392">
        <f t="shared" ref="O7392" si="7817">(I7384*J7385-I7385*J7384)/I7388</f>
        <v>-3.7590481385218048E-5</v>
      </c>
    </row>
    <row r="7393" spans="8:13" x14ac:dyDescent="0.35">
      <c r="H7393" s="4"/>
      <c r="L7393" s="5"/>
    </row>
    <row r="7394" spans="8:13" x14ac:dyDescent="0.35">
      <c r="H7394" s="4" t="s">
        <v>750</v>
      </c>
      <c r="I7394">
        <f t="shared" ref="I7394" si="7818">LN(ABS(2*I7380*I7381^3))-I7381*(I7382^2)+33.9206</f>
        <v>0</v>
      </c>
      <c r="L7394" s="5"/>
    </row>
    <row r="7395" spans="8:13" x14ac:dyDescent="0.35">
      <c r="H7395" s="4" t="s">
        <v>751</v>
      </c>
      <c r="I7395">
        <f t="shared" ref="I7395" si="7819">(I7380^2+I7381^2)/I7382+4*I7380*I7382-85/6</f>
        <v>0</v>
      </c>
      <c r="L7395" s="5"/>
    </row>
    <row r="7396" spans="8:13" x14ac:dyDescent="0.35">
      <c r="H7396" s="4" t="s">
        <v>752</v>
      </c>
      <c r="I7396">
        <f t="shared" ref="I7396" si="7820">I7380^2*I7381*I7382^3+4*I7380*I7382+3552</f>
        <v>0</v>
      </c>
      <c r="L7396" s="5"/>
    </row>
    <row r="7397" spans="8:13" x14ac:dyDescent="0.35">
      <c r="H7397" s="4"/>
      <c r="L7397" s="5"/>
    </row>
    <row r="7398" spans="8:13" x14ac:dyDescent="0.35">
      <c r="H7398" s="4"/>
      <c r="I7398">
        <f t="shared" ref="I7398:I7400" si="7821">I7380</f>
        <v>-6.0300955159643808</v>
      </c>
      <c r="J7398" t="s">
        <v>16</v>
      </c>
      <c r="K7398" cm="1">
        <f t="array" ref="K7398:K7400">MMULT(I7390:K7392,I7394:I7396)</f>
        <v>0</v>
      </c>
      <c r="L7398" s="5"/>
      <c r="M7398">
        <f t="shared" ref="M7398" si="7822">I7390*I7394+J7390*I7395+K7390*I7396</f>
        <v>0</v>
      </c>
    </row>
    <row r="7399" spans="8:13" x14ac:dyDescent="0.35">
      <c r="H7399" s="4"/>
      <c r="I7399">
        <f t="shared" si="7821"/>
        <v>7.8461575132286265</v>
      </c>
      <c r="J7399" t="s">
        <v>16</v>
      </c>
      <c r="K7399">
        <v>0</v>
      </c>
      <c r="L7399" s="5"/>
      <c r="M7399">
        <f t="shared" ref="M7399" si="7823">I7391*I7394+J7391*I7395+K7391* I7396</f>
        <v>0</v>
      </c>
    </row>
    <row r="7400" spans="8:13" x14ac:dyDescent="0.35">
      <c r="H7400" s="4"/>
      <c r="I7400">
        <f t="shared" si="7821"/>
        <v>-2.3298516839062571</v>
      </c>
      <c r="J7400" t="s">
        <v>16</v>
      </c>
      <c r="K7400">
        <v>0</v>
      </c>
      <c r="L7400" s="5"/>
      <c r="M7400">
        <f t="shared" ref="M7400" si="7824">I7392*I7394+J7392*I7395+K7392*I7396</f>
        <v>0</v>
      </c>
    </row>
    <row r="7401" spans="8:13" x14ac:dyDescent="0.35">
      <c r="H7401" s="4"/>
      <c r="L7401" s="5"/>
    </row>
    <row r="7402" spans="8:13" x14ac:dyDescent="0.35">
      <c r="H7402" s="4" t="s">
        <v>99</v>
      </c>
      <c r="I7402">
        <f t="shared" ref="I7402:I7404" si="7825">I7398-K7398</f>
        <v>-6.0300955159643808</v>
      </c>
      <c r="L7402" s="5"/>
    </row>
    <row r="7403" spans="8:13" x14ac:dyDescent="0.35">
      <c r="H7403" s="4" t="s">
        <v>100</v>
      </c>
      <c r="I7403">
        <f t="shared" si="7825"/>
        <v>7.8461575132286265</v>
      </c>
      <c r="L7403" s="5"/>
    </row>
    <row r="7404" spans="8:13" x14ac:dyDescent="0.35">
      <c r="H7404" s="4" t="s">
        <v>101</v>
      </c>
      <c r="I7404">
        <f t="shared" si="7825"/>
        <v>-2.3298516839062571</v>
      </c>
      <c r="L7404" s="5"/>
    </row>
    <row r="7405" spans="8:13" x14ac:dyDescent="0.35">
      <c r="H7405" s="4"/>
      <c r="L7405" s="5"/>
    </row>
    <row r="7406" spans="8:13" x14ac:dyDescent="0.35">
      <c r="H7406" s="4" t="s">
        <v>22</v>
      </c>
      <c r="I7406">
        <f t="shared" ref="I7406:I7408" si="7826">ABS(I7402-I7380)</f>
        <v>0</v>
      </c>
      <c r="L7406" s="5"/>
    </row>
    <row r="7407" spans="8:13" x14ac:dyDescent="0.35">
      <c r="H7407" s="4" t="s">
        <v>24</v>
      </c>
      <c r="I7407">
        <f t="shared" si="7826"/>
        <v>0</v>
      </c>
      <c r="L7407" s="5"/>
    </row>
    <row r="7408" spans="8:13" x14ac:dyDescent="0.35">
      <c r="H7408" s="7" t="s">
        <v>103</v>
      </c>
      <c r="I7408">
        <f t="shared" si="7826"/>
        <v>0</v>
      </c>
      <c r="J7408" s="8" t="s">
        <v>25</v>
      </c>
      <c r="K7408" s="8"/>
      <c r="L7408" s="9">
        <f t="shared" ref="L7408" si="7827">MAX(I7406:I7408)</f>
        <v>0</v>
      </c>
      <c r="M7408" t="str">
        <f t="shared" ref="M7408" si="7828">IF(L7408&gt;$G$6, "Continúa iterando","Listo. Aquí está la solución")</f>
        <v>Listo. Aquí está la solución</v>
      </c>
    </row>
    <row r="7410" spans="8:15" x14ac:dyDescent="0.35">
      <c r="H7410" s="1"/>
      <c r="I7410" s="2" t="s">
        <v>0</v>
      </c>
      <c r="J7410" s="2">
        <f t="shared" ref="J7410" si="7829">J7379+1</f>
        <v>240</v>
      </c>
      <c r="K7410" s="2"/>
      <c r="L7410" s="3"/>
    </row>
    <row r="7411" spans="8:15" x14ac:dyDescent="0.35">
      <c r="H7411" s="4" t="s">
        <v>1</v>
      </c>
      <c r="I7411">
        <f t="shared" ref="I7411:I7413" si="7830">I7402</f>
        <v>-6.0300955159643808</v>
      </c>
      <c r="L7411" s="5"/>
    </row>
    <row r="7412" spans="8:15" x14ac:dyDescent="0.35">
      <c r="H7412" s="4" t="s">
        <v>93</v>
      </c>
      <c r="I7412">
        <f t="shared" si="7830"/>
        <v>7.8461575132286265</v>
      </c>
      <c r="L7412" s="5"/>
    </row>
    <row r="7413" spans="8:15" x14ac:dyDescent="0.35">
      <c r="H7413" s="4" t="s">
        <v>2</v>
      </c>
      <c r="I7413">
        <f t="shared" si="7830"/>
        <v>-2.3298516839062571</v>
      </c>
      <c r="L7413" s="5"/>
    </row>
    <row r="7414" spans="8:15" x14ac:dyDescent="0.35">
      <c r="H7414" s="4"/>
      <c r="L7414" s="5"/>
    </row>
    <row r="7415" spans="8:15" x14ac:dyDescent="0.35">
      <c r="H7415" s="4"/>
      <c r="I7415">
        <f t="shared" ref="I7415" si="7831">1/I7411</f>
        <v>-0.16583485242523097</v>
      </c>
      <c r="J7415">
        <f t="shared" ref="J7415" si="7832">3/I7412-I7413^2</f>
        <v>-5.0458561065254317</v>
      </c>
      <c r="K7415">
        <f t="shared" ref="K7415" si="7833">-2*I7412*I7413</f>
        <v>36.56076658877889</v>
      </c>
      <c r="L7415" s="5"/>
    </row>
    <row r="7416" spans="8:15" x14ac:dyDescent="0.35">
      <c r="H7416" s="4" t="s">
        <v>26</v>
      </c>
      <c r="I7416">
        <f t="shared" ref="I7416" si="7834">(2*I7411/I7413)+4*I7413</f>
        <v>-4.1430295802738764</v>
      </c>
      <c r="J7416">
        <f t="shared" ref="J7416" si="7835">(2*I7412/I7413)</f>
        <v>-6.7353278901201685</v>
      </c>
      <c r="K7416">
        <f t="shared" ref="K7416" si="7836">-(I7412^2+I7411^2)/I7413^2+4*I7411</f>
        <v>-42.160262624325497</v>
      </c>
      <c r="L7416" s="5"/>
    </row>
    <row r="7417" spans="8:15" x14ac:dyDescent="0.35">
      <c r="H7417" s="4"/>
      <c r="I7417">
        <f t="shared" ref="I7417" si="7837">2*I7411*I7412*I7413^3+4*I7413</f>
        <v>1187.4101983644657</v>
      </c>
      <c r="J7417">
        <f t="shared" ref="J7417" si="7838">I7411^2*I7413^3</f>
        <v>-459.86801905066505</v>
      </c>
      <c r="K7417">
        <f t="shared" ref="K7417" si="7839">3*I7411^2*I7412*I7413^2+4*I7411</f>
        <v>4621.9224596655295</v>
      </c>
      <c r="L7417" s="5"/>
    </row>
    <row r="7418" spans="8:15" x14ac:dyDescent="0.35">
      <c r="H7418" s="4"/>
      <c r="L7418" s="5"/>
    </row>
    <row r="7419" spans="8:15" x14ac:dyDescent="0.35">
      <c r="H7419" s="4" t="s">
        <v>6</v>
      </c>
      <c r="I7419">
        <f t="shared" ref="I7419" si="7840">(I7415*J7416*K7417+I7416*J7417*K7415+J7415*K7416*I7417)-(I7417*J7416*K7415+J7417*K7416*I7415+K7417*I7416*J7415)</f>
        <v>526414.62070310838</v>
      </c>
      <c r="J7419" t="str">
        <f t="shared" ref="J7419" si="7841">IF(I7419&lt;&gt;0,"Continuar", "Agregar otros valores")</f>
        <v>Continuar</v>
      </c>
      <c r="L7419" s="5"/>
    </row>
    <row r="7420" spans="8:15" x14ac:dyDescent="0.35">
      <c r="H7420" s="4"/>
      <c r="L7420" s="5"/>
    </row>
    <row r="7421" spans="8:15" x14ac:dyDescent="0.35">
      <c r="H7421" s="4"/>
      <c r="I7421" cm="1">
        <f t="array" ref="I7421:K7423">MINVERSE(I7415:K7417)</f>
        <v>-9.5966786858593264E-2</v>
      </c>
      <c r="J7421">
        <v>1.2363692239668139E-2</v>
      </c>
      <c r="K7421">
        <v>8.7190467637886151E-4</v>
      </c>
      <c r="L7421" s="5"/>
      <c r="M7421">
        <f t="shared" ref="M7421" si="7842">(J7416*K7417-J7417*K7416)/I7419</f>
        <v>-9.596678685859325E-2</v>
      </c>
      <c r="N7421">
        <f t="shared" ref="N7421" si="7843">(J7415*K7417-J7417*K7415)/I7419</f>
        <v>-1.2363692239668137E-2</v>
      </c>
      <c r="O7421">
        <f t="shared" ref="O7421" si="7844">(J7415*K7416-J7416*K7415)/I7419</f>
        <v>8.7190467637886151E-4</v>
      </c>
    </row>
    <row r="7422" spans="8:15" x14ac:dyDescent="0.35">
      <c r="H7422" s="4" t="s">
        <v>9</v>
      </c>
      <c r="I7422">
        <v>-5.87232252334349E-2</v>
      </c>
      <c r="J7422">
        <v>-8.3924536285770956E-2</v>
      </c>
      <c r="K7422">
        <v>-3.0102503265137386E-4</v>
      </c>
      <c r="L7422" s="5"/>
      <c r="M7422">
        <f t="shared" ref="M7422" si="7845">(I7416*K7417-K7416*I7417)/I7419</f>
        <v>5.8723225233434879E-2</v>
      </c>
      <c r="N7422">
        <f t="shared" ref="N7422" si="7846">(I7415*K7417-I7417*K7415)/I7419</f>
        <v>-8.3924536285770943E-2</v>
      </c>
      <c r="O7422">
        <f t="shared" ref="O7422" si="7847">(I7415*K7416-I7416*K7415)/I7419</f>
        <v>3.010250326513738E-4</v>
      </c>
    </row>
    <row r="7423" spans="8:15" x14ac:dyDescent="0.35">
      <c r="H7423" s="4"/>
      <c r="I7423">
        <v>1.8811870800205702E-2</v>
      </c>
      <c r="J7423">
        <v>-1.1526585521765763E-2</v>
      </c>
      <c r="K7423">
        <v>-3.7590481385218048E-5</v>
      </c>
      <c r="L7423" s="5"/>
      <c r="M7423">
        <f t="shared" ref="M7423" si="7848">(I7416*J7417-I7417*J7416)/I7419</f>
        <v>1.8811870800205698E-2</v>
      </c>
      <c r="N7423">
        <f t="shared" ref="N7423" si="7849">(I7415*J7417-I7417*J7415)/I7419</f>
        <v>1.1526585521765761E-2</v>
      </c>
      <c r="O7423">
        <f t="shared" ref="O7423" si="7850">(I7415*J7416-I7416*J7415)/I7419</f>
        <v>-3.7590481385218048E-5</v>
      </c>
    </row>
    <row r="7424" spans="8:15" x14ac:dyDescent="0.35">
      <c r="H7424" s="4"/>
      <c r="L7424" s="5"/>
    </row>
    <row r="7425" spans="8:13" x14ac:dyDescent="0.35">
      <c r="H7425" s="4" t="s">
        <v>753</v>
      </c>
      <c r="I7425">
        <f t="shared" ref="I7425" si="7851">LN(ABS(2*I7411*I7412^3))-I7412*(I7413^2)+33.9206</f>
        <v>0</v>
      </c>
      <c r="L7425" s="5"/>
    </row>
    <row r="7426" spans="8:13" x14ac:dyDescent="0.35">
      <c r="H7426" s="4" t="s">
        <v>754</v>
      </c>
      <c r="I7426">
        <f t="shared" ref="I7426" si="7852">(I7411^2+I7412^2)/I7413+4*I7411*I7413-85/6</f>
        <v>0</v>
      </c>
      <c r="L7426" s="5"/>
    </row>
    <row r="7427" spans="8:13" x14ac:dyDescent="0.35">
      <c r="H7427" s="4" t="s">
        <v>755</v>
      </c>
      <c r="I7427">
        <f t="shared" ref="I7427" si="7853">I7411^2*I7412*I7413^3+4*I7411*I7413+3552</f>
        <v>0</v>
      </c>
      <c r="L7427" s="5"/>
    </row>
    <row r="7428" spans="8:13" x14ac:dyDescent="0.35">
      <c r="H7428" s="4"/>
      <c r="L7428" s="5"/>
    </row>
    <row r="7429" spans="8:13" x14ac:dyDescent="0.35">
      <c r="H7429" s="4"/>
      <c r="I7429">
        <f t="shared" ref="I7429:I7431" si="7854">I7411</f>
        <v>-6.0300955159643808</v>
      </c>
      <c r="J7429" t="s">
        <v>16</v>
      </c>
      <c r="K7429" cm="1">
        <f t="array" ref="K7429:K7431">MMULT(I7421:K7423,I7425:I7427)</f>
        <v>0</v>
      </c>
      <c r="L7429" s="5"/>
      <c r="M7429">
        <f t="shared" ref="M7429" si="7855">I7421*I7425+J7421*I7426+K7421*I7427</f>
        <v>0</v>
      </c>
    </row>
    <row r="7430" spans="8:13" x14ac:dyDescent="0.35">
      <c r="H7430" s="4"/>
      <c r="I7430">
        <f t="shared" si="7854"/>
        <v>7.8461575132286265</v>
      </c>
      <c r="J7430" t="s">
        <v>16</v>
      </c>
      <c r="K7430">
        <v>0</v>
      </c>
      <c r="L7430" s="5"/>
      <c r="M7430">
        <f t="shared" ref="M7430" si="7856">I7422*I7425+J7422*I7426+K7422* I7427</f>
        <v>0</v>
      </c>
    </row>
    <row r="7431" spans="8:13" x14ac:dyDescent="0.35">
      <c r="H7431" s="4"/>
      <c r="I7431">
        <f t="shared" si="7854"/>
        <v>-2.3298516839062571</v>
      </c>
      <c r="J7431" t="s">
        <v>16</v>
      </c>
      <c r="K7431">
        <v>0</v>
      </c>
      <c r="L7431" s="5"/>
      <c r="M7431">
        <f t="shared" ref="M7431" si="7857">I7423*I7425+J7423*I7426+K7423*I7427</f>
        <v>0</v>
      </c>
    </row>
    <row r="7432" spans="8:13" x14ac:dyDescent="0.35">
      <c r="H7432" s="4"/>
      <c r="L7432" s="5"/>
    </row>
    <row r="7433" spans="8:13" x14ac:dyDescent="0.35">
      <c r="H7433" s="4" t="s">
        <v>99</v>
      </c>
      <c r="I7433">
        <f t="shared" ref="I7433:I7435" si="7858">I7429-K7429</f>
        <v>-6.0300955159643808</v>
      </c>
      <c r="L7433" s="5"/>
    </row>
    <row r="7434" spans="8:13" x14ac:dyDescent="0.35">
      <c r="H7434" s="4" t="s">
        <v>100</v>
      </c>
      <c r="I7434">
        <f t="shared" si="7858"/>
        <v>7.8461575132286265</v>
      </c>
      <c r="L7434" s="5"/>
    </row>
    <row r="7435" spans="8:13" x14ac:dyDescent="0.35">
      <c r="H7435" s="4" t="s">
        <v>101</v>
      </c>
      <c r="I7435">
        <f t="shared" si="7858"/>
        <v>-2.3298516839062571</v>
      </c>
      <c r="L7435" s="5"/>
    </row>
    <row r="7436" spans="8:13" x14ac:dyDescent="0.35">
      <c r="H7436" s="4"/>
      <c r="L7436" s="5"/>
    </row>
    <row r="7437" spans="8:13" x14ac:dyDescent="0.35">
      <c r="H7437" s="4" t="s">
        <v>22</v>
      </c>
      <c r="I7437">
        <f t="shared" ref="I7437:I7439" si="7859">ABS(I7433-I7411)</f>
        <v>0</v>
      </c>
      <c r="L7437" s="5"/>
    </row>
    <row r="7438" spans="8:13" x14ac:dyDescent="0.35">
      <c r="H7438" s="4" t="s">
        <v>24</v>
      </c>
      <c r="I7438">
        <f t="shared" si="7859"/>
        <v>0</v>
      </c>
      <c r="L7438" s="5"/>
    </row>
    <row r="7439" spans="8:13" x14ac:dyDescent="0.35">
      <c r="H7439" s="7" t="s">
        <v>103</v>
      </c>
      <c r="I7439">
        <f t="shared" si="7859"/>
        <v>0</v>
      </c>
      <c r="J7439" s="8" t="s">
        <v>25</v>
      </c>
      <c r="K7439" s="8"/>
      <c r="L7439" s="9">
        <f t="shared" ref="L7439" si="7860">MAX(I7437:I7439)</f>
        <v>0</v>
      </c>
      <c r="M7439" t="str">
        <f t="shared" ref="M7439" si="7861">IF(L7439&gt;$G$6, "Continúa iterando","Listo. Aquí está la solución")</f>
        <v>Listo. Aquí está la solución</v>
      </c>
    </row>
    <row r="7441" spans="8:15" x14ac:dyDescent="0.35">
      <c r="H7441" s="1"/>
      <c r="I7441" s="2" t="s">
        <v>0</v>
      </c>
      <c r="J7441" s="2">
        <f t="shared" ref="J7441" si="7862">J7410+1</f>
        <v>241</v>
      </c>
      <c r="K7441" s="2"/>
      <c r="L7441" s="3"/>
    </row>
    <row r="7442" spans="8:15" x14ac:dyDescent="0.35">
      <c r="H7442" s="4" t="s">
        <v>1</v>
      </c>
      <c r="I7442">
        <f t="shared" ref="I7442:I7444" si="7863">I7433</f>
        <v>-6.0300955159643808</v>
      </c>
      <c r="L7442" s="5"/>
    </row>
    <row r="7443" spans="8:15" x14ac:dyDescent="0.35">
      <c r="H7443" s="4" t="s">
        <v>93</v>
      </c>
      <c r="I7443">
        <f t="shared" si="7863"/>
        <v>7.8461575132286265</v>
      </c>
      <c r="L7443" s="5"/>
    </row>
    <row r="7444" spans="8:15" x14ac:dyDescent="0.35">
      <c r="H7444" s="4" t="s">
        <v>2</v>
      </c>
      <c r="I7444">
        <f t="shared" si="7863"/>
        <v>-2.3298516839062571</v>
      </c>
      <c r="L7444" s="5"/>
    </row>
    <row r="7445" spans="8:15" x14ac:dyDescent="0.35">
      <c r="H7445" s="4"/>
      <c r="L7445" s="5"/>
    </row>
    <row r="7446" spans="8:15" x14ac:dyDescent="0.35">
      <c r="H7446" s="4"/>
      <c r="I7446">
        <f t="shared" ref="I7446" si="7864">1/I7442</f>
        <v>-0.16583485242523097</v>
      </c>
      <c r="J7446">
        <f t="shared" ref="J7446" si="7865">3/I7443-I7444^2</f>
        <v>-5.0458561065254317</v>
      </c>
      <c r="K7446">
        <f t="shared" ref="K7446" si="7866">-2*I7443*I7444</f>
        <v>36.56076658877889</v>
      </c>
      <c r="L7446" s="5"/>
    </row>
    <row r="7447" spans="8:15" x14ac:dyDescent="0.35">
      <c r="H7447" s="4" t="s">
        <v>26</v>
      </c>
      <c r="I7447">
        <f t="shared" ref="I7447" si="7867">(2*I7442/I7444)+4*I7444</f>
        <v>-4.1430295802738764</v>
      </c>
      <c r="J7447">
        <f t="shared" ref="J7447" si="7868">(2*I7443/I7444)</f>
        <v>-6.7353278901201685</v>
      </c>
      <c r="K7447">
        <f t="shared" ref="K7447" si="7869">-(I7443^2+I7442^2)/I7444^2+4*I7442</f>
        <v>-42.160262624325497</v>
      </c>
      <c r="L7447" s="5"/>
    </row>
    <row r="7448" spans="8:15" x14ac:dyDescent="0.35">
      <c r="H7448" s="4"/>
      <c r="I7448">
        <f t="shared" ref="I7448" si="7870">2*I7442*I7443*I7444^3+4*I7444</f>
        <v>1187.4101983644657</v>
      </c>
      <c r="J7448">
        <f t="shared" ref="J7448" si="7871">I7442^2*I7444^3</f>
        <v>-459.86801905066505</v>
      </c>
      <c r="K7448">
        <f t="shared" ref="K7448" si="7872">3*I7442^2*I7443*I7444^2+4*I7442</f>
        <v>4621.9224596655295</v>
      </c>
      <c r="L7448" s="5"/>
    </row>
    <row r="7449" spans="8:15" x14ac:dyDescent="0.35">
      <c r="H7449" s="4"/>
      <c r="L7449" s="5"/>
    </row>
    <row r="7450" spans="8:15" x14ac:dyDescent="0.35">
      <c r="H7450" s="4" t="s">
        <v>6</v>
      </c>
      <c r="I7450">
        <f t="shared" ref="I7450" si="7873">(I7446*J7447*K7448+I7447*J7448*K7446+J7446*K7447*I7448)-(I7448*J7447*K7446+J7448*K7447*I7446+K7448*I7447*J7446)</f>
        <v>526414.62070310838</v>
      </c>
      <c r="J7450" t="str">
        <f t="shared" ref="J7450" si="7874">IF(I7450&lt;&gt;0,"Continuar", "Agregar otros valores")</f>
        <v>Continuar</v>
      </c>
      <c r="L7450" s="5"/>
    </row>
    <row r="7451" spans="8:15" x14ac:dyDescent="0.35">
      <c r="H7451" s="4"/>
      <c r="L7451" s="5"/>
    </row>
    <row r="7452" spans="8:15" x14ac:dyDescent="0.35">
      <c r="H7452" s="4"/>
      <c r="I7452" cm="1">
        <f t="array" ref="I7452:K7454">MINVERSE(I7446:K7448)</f>
        <v>-9.5966786858593264E-2</v>
      </c>
      <c r="J7452">
        <v>1.2363692239668139E-2</v>
      </c>
      <c r="K7452">
        <v>8.7190467637886151E-4</v>
      </c>
      <c r="L7452" s="5"/>
      <c r="M7452">
        <f t="shared" ref="M7452" si="7875">(J7447*K7448-J7448*K7447)/I7450</f>
        <v>-9.596678685859325E-2</v>
      </c>
      <c r="N7452">
        <f t="shared" ref="N7452" si="7876">(J7446*K7448-J7448*K7446)/I7450</f>
        <v>-1.2363692239668137E-2</v>
      </c>
      <c r="O7452">
        <f t="shared" ref="O7452" si="7877">(J7446*K7447-J7447*K7446)/I7450</f>
        <v>8.7190467637886151E-4</v>
      </c>
    </row>
    <row r="7453" spans="8:15" x14ac:dyDescent="0.35">
      <c r="H7453" s="4" t="s">
        <v>9</v>
      </c>
      <c r="I7453">
        <v>-5.87232252334349E-2</v>
      </c>
      <c r="J7453">
        <v>-8.3924536285770956E-2</v>
      </c>
      <c r="K7453">
        <v>-3.0102503265137386E-4</v>
      </c>
      <c r="L7453" s="5"/>
      <c r="M7453">
        <f t="shared" ref="M7453" si="7878">(I7447*K7448-K7447*I7448)/I7450</f>
        <v>5.8723225233434879E-2</v>
      </c>
      <c r="N7453">
        <f t="shared" ref="N7453" si="7879">(I7446*K7448-I7448*K7446)/I7450</f>
        <v>-8.3924536285770943E-2</v>
      </c>
      <c r="O7453">
        <f t="shared" ref="O7453" si="7880">(I7446*K7447-I7447*K7446)/I7450</f>
        <v>3.010250326513738E-4</v>
      </c>
    </row>
    <row r="7454" spans="8:15" x14ac:dyDescent="0.35">
      <c r="H7454" s="4"/>
      <c r="I7454">
        <v>1.8811870800205702E-2</v>
      </c>
      <c r="J7454">
        <v>-1.1526585521765763E-2</v>
      </c>
      <c r="K7454">
        <v>-3.7590481385218048E-5</v>
      </c>
      <c r="L7454" s="5"/>
      <c r="M7454">
        <f t="shared" ref="M7454" si="7881">(I7447*J7448-I7448*J7447)/I7450</f>
        <v>1.8811870800205698E-2</v>
      </c>
      <c r="N7454">
        <f t="shared" ref="N7454" si="7882">(I7446*J7448-I7448*J7446)/I7450</f>
        <v>1.1526585521765761E-2</v>
      </c>
      <c r="O7454">
        <f t="shared" ref="O7454" si="7883">(I7446*J7447-I7447*J7446)/I7450</f>
        <v>-3.7590481385218048E-5</v>
      </c>
    </row>
    <row r="7455" spans="8:15" x14ac:dyDescent="0.35">
      <c r="H7455" s="4"/>
      <c r="L7455" s="5"/>
    </row>
    <row r="7456" spans="8:15" x14ac:dyDescent="0.35">
      <c r="H7456" s="4" t="s">
        <v>756</v>
      </c>
      <c r="I7456">
        <f t="shared" ref="I7456" si="7884">LN(ABS(2*I7442*I7443^3))-I7443*(I7444^2)+33.9206</f>
        <v>0</v>
      </c>
      <c r="L7456" s="5"/>
    </row>
    <row r="7457" spans="8:13" x14ac:dyDescent="0.35">
      <c r="H7457" s="4" t="s">
        <v>757</v>
      </c>
      <c r="I7457">
        <f t="shared" ref="I7457" si="7885">(I7442^2+I7443^2)/I7444+4*I7442*I7444-85/6</f>
        <v>0</v>
      </c>
      <c r="L7457" s="5"/>
    </row>
    <row r="7458" spans="8:13" x14ac:dyDescent="0.35">
      <c r="H7458" s="4" t="s">
        <v>758</v>
      </c>
      <c r="I7458">
        <f t="shared" ref="I7458" si="7886">I7442^2*I7443*I7444^3+4*I7442*I7444+3552</f>
        <v>0</v>
      </c>
      <c r="L7458" s="5"/>
    </row>
    <row r="7459" spans="8:13" x14ac:dyDescent="0.35">
      <c r="H7459" s="4"/>
      <c r="L7459" s="5"/>
    </row>
    <row r="7460" spans="8:13" x14ac:dyDescent="0.35">
      <c r="H7460" s="4"/>
      <c r="I7460">
        <f t="shared" ref="I7460:I7462" si="7887">I7442</f>
        <v>-6.0300955159643808</v>
      </c>
      <c r="J7460" t="s">
        <v>16</v>
      </c>
      <c r="K7460" cm="1">
        <f t="array" ref="K7460:K7462">MMULT(I7452:K7454,I7456:I7458)</f>
        <v>0</v>
      </c>
      <c r="L7460" s="5"/>
      <c r="M7460">
        <f t="shared" ref="M7460" si="7888">I7452*I7456+J7452*I7457+K7452*I7458</f>
        <v>0</v>
      </c>
    </row>
    <row r="7461" spans="8:13" x14ac:dyDescent="0.35">
      <c r="H7461" s="4"/>
      <c r="I7461">
        <f t="shared" si="7887"/>
        <v>7.8461575132286265</v>
      </c>
      <c r="J7461" t="s">
        <v>16</v>
      </c>
      <c r="K7461">
        <v>0</v>
      </c>
      <c r="L7461" s="5"/>
      <c r="M7461">
        <f t="shared" ref="M7461" si="7889">I7453*I7456+J7453*I7457+K7453* I7458</f>
        <v>0</v>
      </c>
    </row>
    <row r="7462" spans="8:13" x14ac:dyDescent="0.35">
      <c r="H7462" s="4"/>
      <c r="I7462">
        <f t="shared" si="7887"/>
        <v>-2.3298516839062571</v>
      </c>
      <c r="J7462" t="s">
        <v>16</v>
      </c>
      <c r="K7462">
        <v>0</v>
      </c>
      <c r="L7462" s="5"/>
      <c r="M7462">
        <f t="shared" ref="M7462" si="7890">I7454*I7456+J7454*I7457+K7454*I7458</f>
        <v>0</v>
      </c>
    </row>
    <row r="7463" spans="8:13" x14ac:dyDescent="0.35">
      <c r="H7463" s="4"/>
      <c r="L7463" s="5"/>
    </row>
    <row r="7464" spans="8:13" x14ac:dyDescent="0.35">
      <c r="H7464" s="4" t="s">
        <v>99</v>
      </c>
      <c r="I7464">
        <f t="shared" ref="I7464:I7466" si="7891">I7460-K7460</f>
        <v>-6.0300955159643808</v>
      </c>
      <c r="L7464" s="5"/>
    </row>
    <row r="7465" spans="8:13" x14ac:dyDescent="0.35">
      <c r="H7465" s="4" t="s">
        <v>100</v>
      </c>
      <c r="I7465">
        <f t="shared" si="7891"/>
        <v>7.8461575132286265</v>
      </c>
      <c r="L7465" s="5"/>
    </row>
    <row r="7466" spans="8:13" x14ac:dyDescent="0.35">
      <c r="H7466" s="4" t="s">
        <v>101</v>
      </c>
      <c r="I7466">
        <f t="shared" si="7891"/>
        <v>-2.3298516839062571</v>
      </c>
      <c r="L7466" s="5"/>
    </row>
    <row r="7467" spans="8:13" x14ac:dyDescent="0.35">
      <c r="H7467" s="4"/>
      <c r="L7467" s="5"/>
    </row>
    <row r="7468" spans="8:13" x14ac:dyDescent="0.35">
      <c r="H7468" s="4" t="s">
        <v>22</v>
      </c>
      <c r="I7468">
        <f t="shared" ref="I7468:I7470" si="7892">ABS(I7464-I7442)</f>
        <v>0</v>
      </c>
      <c r="L7468" s="5"/>
    </row>
    <row r="7469" spans="8:13" x14ac:dyDescent="0.35">
      <c r="H7469" s="4" t="s">
        <v>24</v>
      </c>
      <c r="I7469">
        <f t="shared" si="7892"/>
        <v>0</v>
      </c>
      <c r="L7469" s="5"/>
    </row>
    <row r="7470" spans="8:13" x14ac:dyDescent="0.35">
      <c r="H7470" s="7" t="s">
        <v>103</v>
      </c>
      <c r="I7470">
        <f t="shared" si="7892"/>
        <v>0</v>
      </c>
      <c r="J7470" s="8" t="s">
        <v>25</v>
      </c>
      <c r="K7470" s="8"/>
      <c r="L7470" s="9">
        <f t="shared" ref="L7470" si="7893">MAX(I7468:I7470)</f>
        <v>0</v>
      </c>
      <c r="M7470" t="str">
        <f t="shared" ref="M7470" si="7894">IF(L7470&gt;$G$6, "Continúa iterando","Listo. Aquí está la solución")</f>
        <v>Listo. Aquí está la solución</v>
      </c>
    </row>
    <row r="7472" spans="8:13" x14ac:dyDescent="0.35">
      <c r="H7472" s="1"/>
      <c r="I7472" s="2" t="s">
        <v>0</v>
      </c>
      <c r="J7472" s="2">
        <f t="shared" ref="J7472" si="7895">J7441+1</f>
        <v>242</v>
      </c>
      <c r="K7472" s="2"/>
      <c r="L7472" s="3"/>
    </row>
    <row r="7473" spans="8:15" x14ac:dyDescent="0.35">
      <c r="H7473" s="4" t="s">
        <v>1</v>
      </c>
      <c r="I7473">
        <f t="shared" ref="I7473:I7475" si="7896">I7464</f>
        <v>-6.0300955159643808</v>
      </c>
      <c r="L7473" s="5"/>
    </row>
    <row r="7474" spans="8:15" x14ac:dyDescent="0.35">
      <c r="H7474" s="4" t="s">
        <v>93</v>
      </c>
      <c r="I7474">
        <f t="shared" si="7896"/>
        <v>7.8461575132286265</v>
      </c>
      <c r="L7474" s="5"/>
    </row>
    <row r="7475" spans="8:15" x14ac:dyDescent="0.35">
      <c r="H7475" s="4" t="s">
        <v>2</v>
      </c>
      <c r="I7475">
        <f t="shared" si="7896"/>
        <v>-2.3298516839062571</v>
      </c>
      <c r="L7475" s="5"/>
    </row>
    <row r="7476" spans="8:15" x14ac:dyDescent="0.35">
      <c r="H7476" s="4"/>
      <c r="L7476" s="5"/>
    </row>
    <row r="7477" spans="8:15" x14ac:dyDescent="0.35">
      <c r="H7477" s="4"/>
      <c r="I7477">
        <f t="shared" ref="I7477" si="7897">1/I7473</f>
        <v>-0.16583485242523097</v>
      </c>
      <c r="J7477">
        <f t="shared" ref="J7477" si="7898">3/I7474-I7475^2</f>
        <v>-5.0458561065254317</v>
      </c>
      <c r="K7477">
        <f t="shared" ref="K7477" si="7899">-2*I7474*I7475</f>
        <v>36.56076658877889</v>
      </c>
      <c r="L7477" s="5"/>
    </row>
    <row r="7478" spans="8:15" x14ac:dyDescent="0.35">
      <c r="H7478" s="4" t="s">
        <v>26</v>
      </c>
      <c r="I7478">
        <f t="shared" ref="I7478" si="7900">(2*I7473/I7475)+4*I7475</f>
        <v>-4.1430295802738764</v>
      </c>
      <c r="J7478">
        <f t="shared" ref="J7478" si="7901">(2*I7474/I7475)</f>
        <v>-6.7353278901201685</v>
      </c>
      <c r="K7478">
        <f t="shared" ref="K7478" si="7902">-(I7474^2+I7473^2)/I7475^2+4*I7473</f>
        <v>-42.160262624325497</v>
      </c>
      <c r="L7478" s="5"/>
    </row>
    <row r="7479" spans="8:15" x14ac:dyDescent="0.35">
      <c r="H7479" s="4"/>
      <c r="I7479">
        <f t="shared" ref="I7479" si="7903">2*I7473*I7474*I7475^3+4*I7475</f>
        <v>1187.4101983644657</v>
      </c>
      <c r="J7479">
        <f t="shared" ref="J7479" si="7904">I7473^2*I7475^3</f>
        <v>-459.86801905066505</v>
      </c>
      <c r="K7479">
        <f t="shared" ref="K7479" si="7905">3*I7473^2*I7474*I7475^2+4*I7473</f>
        <v>4621.9224596655295</v>
      </c>
      <c r="L7479" s="5"/>
    </row>
    <row r="7480" spans="8:15" x14ac:dyDescent="0.35">
      <c r="H7480" s="4"/>
      <c r="L7480" s="5"/>
    </row>
    <row r="7481" spans="8:15" x14ac:dyDescent="0.35">
      <c r="H7481" s="4" t="s">
        <v>6</v>
      </c>
      <c r="I7481">
        <f t="shared" ref="I7481" si="7906">(I7477*J7478*K7479+I7478*J7479*K7477+J7477*K7478*I7479)-(I7479*J7478*K7477+J7479*K7478*I7477+K7479*I7478*J7477)</f>
        <v>526414.62070310838</v>
      </c>
      <c r="J7481" t="str">
        <f t="shared" ref="J7481" si="7907">IF(I7481&lt;&gt;0,"Continuar", "Agregar otros valores")</f>
        <v>Continuar</v>
      </c>
      <c r="L7481" s="5"/>
    </row>
    <row r="7482" spans="8:15" x14ac:dyDescent="0.35">
      <c r="H7482" s="4"/>
      <c r="L7482" s="5"/>
    </row>
    <row r="7483" spans="8:15" x14ac:dyDescent="0.35">
      <c r="H7483" s="4"/>
      <c r="I7483" cm="1">
        <f t="array" ref="I7483:K7485">MINVERSE(I7477:K7479)</f>
        <v>-9.5966786858593264E-2</v>
      </c>
      <c r="J7483">
        <v>1.2363692239668139E-2</v>
      </c>
      <c r="K7483">
        <v>8.7190467637886151E-4</v>
      </c>
      <c r="L7483" s="5"/>
      <c r="M7483">
        <f t="shared" ref="M7483" si="7908">(J7478*K7479-J7479*K7478)/I7481</f>
        <v>-9.596678685859325E-2</v>
      </c>
      <c r="N7483">
        <f t="shared" ref="N7483" si="7909">(J7477*K7479-J7479*K7477)/I7481</f>
        <v>-1.2363692239668137E-2</v>
      </c>
      <c r="O7483">
        <f t="shared" ref="O7483" si="7910">(J7477*K7478-J7478*K7477)/I7481</f>
        <v>8.7190467637886151E-4</v>
      </c>
    </row>
    <row r="7484" spans="8:15" x14ac:dyDescent="0.35">
      <c r="H7484" s="4" t="s">
        <v>9</v>
      </c>
      <c r="I7484">
        <v>-5.87232252334349E-2</v>
      </c>
      <c r="J7484">
        <v>-8.3924536285770956E-2</v>
      </c>
      <c r="K7484">
        <v>-3.0102503265137386E-4</v>
      </c>
      <c r="L7484" s="5"/>
      <c r="M7484">
        <f t="shared" ref="M7484" si="7911">(I7478*K7479-K7478*I7479)/I7481</f>
        <v>5.8723225233434879E-2</v>
      </c>
      <c r="N7484">
        <f t="shared" ref="N7484" si="7912">(I7477*K7479-I7479*K7477)/I7481</f>
        <v>-8.3924536285770943E-2</v>
      </c>
      <c r="O7484">
        <f t="shared" ref="O7484" si="7913">(I7477*K7478-I7478*K7477)/I7481</f>
        <v>3.010250326513738E-4</v>
      </c>
    </row>
    <row r="7485" spans="8:15" x14ac:dyDescent="0.35">
      <c r="H7485" s="4"/>
      <c r="I7485">
        <v>1.8811870800205702E-2</v>
      </c>
      <c r="J7485">
        <v>-1.1526585521765763E-2</v>
      </c>
      <c r="K7485">
        <v>-3.7590481385218048E-5</v>
      </c>
      <c r="L7485" s="5"/>
      <c r="M7485">
        <f t="shared" ref="M7485" si="7914">(I7478*J7479-I7479*J7478)/I7481</f>
        <v>1.8811870800205698E-2</v>
      </c>
      <c r="N7485">
        <f t="shared" ref="N7485" si="7915">(I7477*J7479-I7479*J7477)/I7481</f>
        <v>1.1526585521765761E-2</v>
      </c>
      <c r="O7485">
        <f t="shared" ref="O7485" si="7916">(I7477*J7478-I7478*J7477)/I7481</f>
        <v>-3.7590481385218048E-5</v>
      </c>
    </row>
    <row r="7486" spans="8:15" x14ac:dyDescent="0.35">
      <c r="H7486" s="4"/>
      <c r="L7486" s="5"/>
    </row>
    <row r="7487" spans="8:15" x14ac:dyDescent="0.35">
      <c r="H7487" s="4" t="s">
        <v>759</v>
      </c>
      <c r="I7487">
        <f t="shared" ref="I7487" si="7917">LN(ABS(2*I7473*I7474^3))-I7474*(I7475^2)+33.9206</f>
        <v>0</v>
      </c>
      <c r="L7487" s="5"/>
    </row>
    <row r="7488" spans="8:15" x14ac:dyDescent="0.35">
      <c r="H7488" s="4" t="s">
        <v>760</v>
      </c>
      <c r="I7488">
        <f t="shared" ref="I7488" si="7918">(I7473^2+I7474^2)/I7475+4*I7473*I7475-85/6</f>
        <v>0</v>
      </c>
      <c r="L7488" s="5"/>
    </row>
    <row r="7489" spans="8:13" x14ac:dyDescent="0.35">
      <c r="H7489" s="4" t="s">
        <v>761</v>
      </c>
      <c r="I7489">
        <f t="shared" ref="I7489" si="7919">I7473^2*I7474*I7475^3+4*I7473*I7475+3552</f>
        <v>0</v>
      </c>
      <c r="L7489" s="5"/>
    </row>
    <row r="7490" spans="8:13" x14ac:dyDescent="0.35">
      <c r="H7490" s="4"/>
      <c r="L7490" s="5"/>
    </row>
    <row r="7491" spans="8:13" x14ac:dyDescent="0.35">
      <c r="H7491" s="4"/>
      <c r="I7491">
        <f t="shared" ref="I7491:I7493" si="7920">I7473</f>
        <v>-6.0300955159643808</v>
      </c>
      <c r="J7491" t="s">
        <v>16</v>
      </c>
      <c r="K7491" cm="1">
        <f t="array" ref="K7491:K7493">MMULT(I7483:K7485,I7487:I7489)</f>
        <v>0</v>
      </c>
      <c r="L7491" s="5"/>
      <c r="M7491">
        <f t="shared" ref="M7491" si="7921">I7483*I7487+J7483*I7488+K7483*I7489</f>
        <v>0</v>
      </c>
    </row>
    <row r="7492" spans="8:13" x14ac:dyDescent="0.35">
      <c r="H7492" s="4"/>
      <c r="I7492">
        <f t="shared" si="7920"/>
        <v>7.8461575132286265</v>
      </c>
      <c r="J7492" t="s">
        <v>16</v>
      </c>
      <c r="K7492">
        <v>0</v>
      </c>
      <c r="L7492" s="5"/>
      <c r="M7492">
        <f t="shared" ref="M7492" si="7922">I7484*I7487+J7484*I7488+K7484* I7489</f>
        <v>0</v>
      </c>
    </row>
    <row r="7493" spans="8:13" x14ac:dyDescent="0.35">
      <c r="H7493" s="4"/>
      <c r="I7493">
        <f t="shared" si="7920"/>
        <v>-2.3298516839062571</v>
      </c>
      <c r="J7493" t="s">
        <v>16</v>
      </c>
      <c r="K7493">
        <v>0</v>
      </c>
      <c r="L7493" s="5"/>
      <c r="M7493">
        <f t="shared" ref="M7493" si="7923">I7485*I7487+J7485*I7488+K7485*I7489</f>
        <v>0</v>
      </c>
    </row>
    <row r="7494" spans="8:13" x14ac:dyDescent="0.35">
      <c r="H7494" s="4"/>
      <c r="L7494" s="5"/>
    </row>
    <row r="7495" spans="8:13" x14ac:dyDescent="0.35">
      <c r="H7495" s="4" t="s">
        <v>99</v>
      </c>
      <c r="I7495">
        <f t="shared" ref="I7495:I7497" si="7924">I7491-K7491</f>
        <v>-6.0300955159643808</v>
      </c>
      <c r="L7495" s="5"/>
    </row>
    <row r="7496" spans="8:13" x14ac:dyDescent="0.35">
      <c r="H7496" s="4" t="s">
        <v>100</v>
      </c>
      <c r="I7496">
        <f t="shared" si="7924"/>
        <v>7.8461575132286265</v>
      </c>
      <c r="L7496" s="5"/>
    </row>
    <row r="7497" spans="8:13" x14ac:dyDescent="0.35">
      <c r="H7497" s="4" t="s">
        <v>101</v>
      </c>
      <c r="I7497">
        <f t="shared" si="7924"/>
        <v>-2.3298516839062571</v>
      </c>
      <c r="L7497" s="5"/>
    </row>
    <row r="7498" spans="8:13" x14ac:dyDescent="0.35">
      <c r="H7498" s="4"/>
      <c r="L7498" s="5"/>
    </row>
    <row r="7499" spans="8:13" x14ac:dyDescent="0.35">
      <c r="H7499" s="4" t="s">
        <v>22</v>
      </c>
      <c r="I7499">
        <f t="shared" ref="I7499:I7501" si="7925">ABS(I7495-I7473)</f>
        <v>0</v>
      </c>
      <c r="L7499" s="5"/>
    </row>
    <row r="7500" spans="8:13" x14ac:dyDescent="0.35">
      <c r="H7500" s="4" t="s">
        <v>24</v>
      </c>
      <c r="I7500">
        <f t="shared" si="7925"/>
        <v>0</v>
      </c>
      <c r="L7500" s="5"/>
    </row>
    <row r="7501" spans="8:13" x14ac:dyDescent="0.35">
      <c r="H7501" s="7" t="s">
        <v>103</v>
      </c>
      <c r="I7501">
        <f t="shared" si="7925"/>
        <v>0</v>
      </c>
      <c r="J7501" s="8" t="s">
        <v>25</v>
      </c>
      <c r="K7501" s="8"/>
      <c r="L7501" s="9">
        <f t="shared" ref="L7501" si="7926">MAX(I7499:I7501)</f>
        <v>0</v>
      </c>
      <c r="M7501" t="str">
        <f t="shared" ref="M7501" si="7927">IF(L7501&gt;$G$6, "Continúa iterando","Listo. Aquí está la solución")</f>
        <v>Listo. Aquí está la solución</v>
      </c>
    </row>
    <row r="7503" spans="8:13" x14ac:dyDescent="0.35">
      <c r="H7503" s="1"/>
      <c r="I7503" s="2" t="s">
        <v>0</v>
      </c>
      <c r="J7503" s="2">
        <f t="shared" ref="J7503" si="7928">J7472+1</f>
        <v>243</v>
      </c>
      <c r="K7503" s="2"/>
      <c r="L7503" s="3"/>
    </row>
    <row r="7504" spans="8:13" x14ac:dyDescent="0.35">
      <c r="H7504" s="4" t="s">
        <v>1</v>
      </c>
      <c r="I7504">
        <f t="shared" ref="I7504:I7506" si="7929">I7495</f>
        <v>-6.0300955159643808</v>
      </c>
      <c r="L7504" s="5"/>
    </row>
    <row r="7505" spans="8:15" x14ac:dyDescent="0.35">
      <c r="H7505" s="4" t="s">
        <v>93</v>
      </c>
      <c r="I7505">
        <f t="shared" si="7929"/>
        <v>7.8461575132286265</v>
      </c>
      <c r="L7505" s="5"/>
    </row>
    <row r="7506" spans="8:15" x14ac:dyDescent="0.35">
      <c r="H7506" s="4" t="s">
        <v>2</v>
      </c>
      <c r="I7506">
        <f t="shared" si="7929"/>
        <v>-2.3298516839062571</v>
      </c>
      <c r="L7506" s="5"/>
    </row>
    <row r="7507" spans="8:15" x14ac:dyDescent="0.35">
      <c r="H7507" s="4"/>
      <c r="L7507" s="5"/>
    </row>
    <row r="7508" spans="8:15" x14ac:dyDescent="0.35">
      <c r="H7508" s="4"/>
      <c r="I7508">
        <f t="shared" ref="I7508" si="7930">1/I7504</f>
        <v>-0.16583485242523097</v>
      </c>
      <c r="J7508">
        <f t="shared" ref="J7508" si="7931">3/I7505-I7506^2</f>
        <v>-5.0458561065254317</v>
      </c>
      <c r="K7508">
        <f t="shared" ref="K7508" si="7932">-2*I7505*I7506</f>
        <v>36.56076658877889</v>
      </c>
      <c r="L7508" s="5"/>
    </row>
    <row r="7509" spans="8:15" x14ac:dyDescent="0.35">
      <c r="H7509" s="4" t="s">
        <v>26</v>
      </c>
      <c r="I7509">
        <f t="shared" ref="I7509" si="7933">(2*I7504/I7506)+4*I7506</f>
        <v>-4.1430295802738764</v>
      </c>
      <c r="J7509">
        <f t="shared" ref="J7509" si="7934">(2*I7505/I7506)</f>
        <v>-6.7353278901201685</v>
      </c>
      <c r="K7509">
        <f t="shared" ref="K7509" si="7935">-(I7505^2+I7504^2)/I7506^2+4*I7504</f>
        <v>-42.160262624325497</v>
      </c>
      <c r="L7509" s="5"/>
    </row>
    <row r="7510" spans="8:15" x14ac:dyDescent="0.35">
      <c r="H7510" s="4"/>
      <c r="I7510">
        <f t="shared" ref="I7510" si="7936">2*I7504*I7505*I7506^3+4*I7506</f>
        <v>1187.4101983644657</v>
      </c>
      <c r="J7510">
        <f t="shared" ref="J7510" si="7937">I7504^2*I7506^3</f>
        <v>-459.86801905066505</v>
      </c>
      <c r="K7510">
        <f t="shared" ref="K7510" si="7938">3*I7504^2*I7505*I7506^2+4*I7504</f>
        <v>4621.9224596655295</v>
      </c>
      <c r="L7510" s="5"/>
    </row>
    <row r="7511" spans="8:15" x14ac:dyDescent="0.35">
      <c r="H7511" s="4"/>
      <c r="L7511" s="5"/>
    </row>
    <row r="7512" spans="8:15" x14ac:dyDescent="0.35">
      <c r="H7512" s="4" t="s">
        <v>6</v>
      </c>
      <c r="I7512">
        <f t="shared" ref="I7512" si="7939">(I7508*J7509*K7510+I7509*J7510*K7508+J7508*K7509*I7510)-(I7510*J7509*K7508+J7510*K7509*I7508+K7510*I7509*J7508)</f>
        <v>526414.62070310838</v>
      </c>
      <c r="J7512" t="str">
        <f t="shared" ref="J7512" si="7940">IF(I7512&lt;&gt;0,"Continuar", "Agregar otros valores")</f>
        <v>Continuar</v>
      </c>
      <c r="L7512" s="5"/>
    </row>
    <row r="7513" spans="8:15" x14ac:dyDescent="0.35">
      <c r="H7513" s="4"/>
      <c r="L7513" s="5"/>
    </row>
    <row r="7514" spans="8:15" x14ac:dyDescent="0.35">
      <c r="H7514" s="4"/>
      <c r="I7514" cm="1">
        <f t="array" ref="I7514:K7516">MINVERSE(I7508:K7510)</f>
        <v>-9.5966786858593264E-2</v>
      </c>
      <c r="J7514">
        <v>1.2363692239668139E-2</v>
      </c>
      <c r="K7514">
        <v>8.7190467637886151E-4</v>
      </c>
      <c r="L7514" s="5"/>
      <c r="M7514">
        <f t="shared" ref="M7514" si="7941">(J7509*K7510-J7510*K7509)/I7512</f>
        <v>-9.596678685859325E-2</v>
      </c>
      <c r="N7514">
        <f t="shared" ref="N7514" si="7942">(J7508*K7510-J7510*K7508)/I7512</f>
        <v>-1.2363692239668137E-2</v>
      </c>
      <c r="O7514">
        <f t="shared" ref="O7514" si="7943">(J7508*K7509-J7509*K7508)/I7512</f>
        <v>8.7190467637886151E-4</v>
      </c>
    </row>
    <row r="7515" spans="8:15" x14ac:dyDescent="0.35">
      <c r="H7515" s="4" t="s">
        <v>9</v>
      </c>
      <c r="I7515">
        <v>-5.87232252334349E-2</v>
      </c>
      <c r="J7515">
        <v>-8.3924536285770956E-2</v>
      </c>
      <c r="K7515">
        <v>-3.0102503265137386E-4</v>
      </c>
      <c r="L7515" s="5"/>
      <c r="M7515">
        <f t="shared" ref="M7515" si="7944">(I7509*K7510-K7509*I7510)/I7512</f>
        <v>5.8723225233434879E-2</v>
      </c>
      <c r="N7515">
        <f t="shared" ref="N7515" si="7945">(I7508*K7510-I7510*K7508)/I7512</f>
        <v>-8.3924536285770943E-2</v>
      </c>
      <c r="O7515">
        <f t="shared" ref="O7515" si="7946">(I7508*K7509-I7509*K7508)/I7512</f>
        <v>3.010250326513738E-4</v>
      </c>
    </row>
    <row r="7516" spans="8:15" x14ac:dyDescent="0.35">
      <c r="H7516" s="4"/>
      <c r="I7516">
        <v>1.8811870800205702E-2</v>
      </c>
      <c r="J7516">
        <v>-1.1526585521765763E-2</v>
      </c>
      <c r="K7516">
        <v>-3.7590481385218048E-5</v>
      </c>
      <c r="L7516" s="5"/>
      <c r="M7516">
        <f t="shared" ref="M7516" si="7947">(I7509*J7510-I7510*J7509)/I7512</f>
        <v>1.8811870800205698E-2</v>
      </c>
      <c r="N7516">
        <f t="shared" ref="N7516" si="7948">(I7508*J7510-I7510*J7508)/I7512</f>
        <v>1.1526585521765761E-2</v>
      </c>
      <c r="O7516">
        <f t="shared" ref="O7516" si="7949">(I7508*J7509-I7509*J7508)/I7512</f>
        <v>-3.7590481385218048E-5</v>
      </c>
    </row>
    <row r="7517" spans="8:15" x14ac:dyDescent="0.35">
      <c r="H7517" s="4"/>
      <c r="L7517" s="5"/>
    </row>
    <row r="7518" spans="8:15" x14ac:dyDescent="0.35">
      <c r="H7518" s="4" t="s">
        <v>762</v>
      </c>
      <c r="I7518">
        <f t="shared" ref="I7518" si="7950">LN(ABS(2*I7504*I7505^3))-I7505*(I7506^2)+33.9206</f>
        <v>0</v>
      </c>
      <c r="L7518" s="5"/>
    </row>
    <row r="7519" spans="8:15" x14ac:dyDescent="0.35">
      <c r="H7519" s="4" t="s">
        <v>763</v>
      </c>
      <c r="I7519">
        <f t="shared" ref="I7519" si="7951">(I7504^2+I7505^2)/I7506+4*I7504*I7506-85/6</f>
        <v>0</v>
      </c>
      <c r="L7519" s="5"/>
    </row>
    <row r="7520" spans="8:15" x14ac:dyDescent="0.35">
      <c r="H7520" s="4" t="s">
        <v>764</v>
      </c>
      <c r="I7520">
        <f t="shared" ref="I7520" si="7952">I7504^2*I7505*I7506^3+4*I7504*I7506+3552</f>
        <v>0</v>
      </c>
      <c r="L7520" s="5"/>
    </row>
    <row r="7521" spans="8:13" x14ac:dyDescent="0.35">
      <c r="H7521" s="4"/>
      <c r="L7521" s="5"/>
    </row>
    <row r="7522" spans="8:13" x14ac:dyDescent="0.35">
      <c r="H7522" s="4"/>
      <c r="I7522">
        <f t="shared" ref="I7522:I7524" si="7953">I7504</f>
        <v>-6.0300955159643808</v>
      </c>
      <c r="J7522" t="s">
        <v>16</v>
      </c>
      <c r="K7522" cm="1">
        <f t="array" ref="K7522:K7524">MMULT(I7514:K7516,I7518:I7520)</f>
        <v>0</v>
      </c>
      <c r="L7522" s="5"/>
      <c r="M7522">
        <f t="shared" ref="M7522" si="7954">I7514*I7518+J7514*I7519+K7514*I7520</f>
        <v>0</v>
      </c>
    </row>
    <row r="7523" spans="8:13" x14ac:dyDescent="0.35">
      <c r="H7523" s="4"/>
      <c r="I7523">
        <f t="shared" si="7953"/>
        <v>7.8461575132286265</v>
      </c>
      <c r="J7523" t="s">
        <v>16</v>
      </c>
      <c r="K7523">
        <v>0</v>
      </c>
      <c r="L7523" s="5"/>
      <c r="M7523">
        <f t="shared" ref="M7523" si="7955">I7515*I7518+J7515*I7519+K7515* I7520</f>
        <v>0</v>
      </c>
    </row>
    <row r="7524" spans="8:13" x14ac:dyDescent="0.35">
      <c r="H7524" s="4"/>
      <c r="I7524">
        <f t="shared" si="7953"/>
        <v>-2.3298516839062571</v>
      </c>
      <c r="J7524" t="s">
        <v>16</v>
      </c>
      <c r="K7524">
        <v>0</v>
      </c>
      <c r="L7524" s="5"/>
      <c r="M7524">
        <f t="shared" ref="M7524" si="7956">I7516*I7518+J7516*I7519+K7516*I7520</f>
        <v>0</v>
      </c>
    </row>
    <row r="7525" spans="8:13" x14ac:dyDescent="0.35">
      <c r="H7525" s="4"/>
      <c r="L7525" s="5"/>
    </row>
    <row r="7526" spans="8:13" x14ac:dyDescent="0.35">
      <c r="H7526" s="4" t="s">
        <v>99</v>
      </c>
      <c r="I7526">
        <f t="shared" ref="I7526:I7528" si="7957">I7522-K7522</f>
        <v>-6.0300955159643808</v>
      </c>
      <c r="L7526" s="5"/>
    </row>
    <row r="7527" spans="8:13" x14ac:dyDescent="0.35">
      <c r="H7527" s="4" t="s">
        <v>100</v>
      </c>
      <c r="I7527">
        <f t="shared" si="7957"/>
        <v>7.8461575132286265</v>
      </c>
      <c r="L7527" s="5"/>
    </row>
    <row r="7528" spans="8:13" x14ac:dyDescent="0.35">
      <c r="H7528" s="4" t="s">
        <v>101</v>
      </c>
      <c r="I7528">
        <f t="shared" si="7957"/>
        <v>-2.3298516839062571</v>
      </c>
      <c r="L7528" s="5"/>
    </row>
    <row r="7529" spans="8:13" x14ac:dyDescent="0.35">
      <c r="H7529" s="4"/>
      <c r="L7529" s="5"/>
    </row>
    <row r="7530" spans="8:13" x14ac:dyDescent="0.35">
      <c r="H7530" s="4" t="s">
        <v>22</v>
      </c>
      <c r="I7530">
        <f t="shared" ref="I7530:I7532" si="7958">ABS(I7526-I7504)</f>
        <v>0</v>
      </c>
      <c r="L7530" s="5"/>
    </row>
    <row r="7531" spans="8:13" x14ac:dyDescent="0.35">
      <c r="H7531" s="4" t="s">
        <v>24</v>
      </c>
      <c r="I7531">
        <f t="shared" si="7958"/>
        <v>0</v>
      </c>
      <c r="L7531" s="5"/>
    </row>
    <row r="7532" spans="8:13" x14ac:dyDescent="0.35">
      <c r="H7532" s="7" t="s">
        <v>103</v>
      </c>
      <c r="I7532">
        <f t="shared" si="7958"/>
        <v>0</v>
      </c>
      <c r="J7532" s="8" t="s">
        <v>25</v>
      </c>
      <c r="K7532" s="8"/>
      <c r="L7532" s="9">
        <f t="shared" ref="L7532" si="7959">MAX(I7530:I7532)</f>
        <v>0</v>
      </c>
      <c r="M7532" t="str">
        <f t="shared" ref="M7532" si="7960">IF(L7532&gt;$G$6, "Continúa iterando","Listo. Aquí está la solución")</f>
        <v>Listo. Aquí está la solución</v>
      </c>
    </row>
    <row r="7534" spans="8:13" x14ac:dyDescent="0.35">
      <c r="H7534" s="1"/>
      <c r="I7534" s="2" t="s">
        <v>0</v>
      </c>
      <c r="J7534" s="2">
        <f t="shared" ref="J7534" si="7961">J7503+1</f>
        <v>244</v>
      </c>
      <c r="K7534" s="2"/>
      <c r="L7534" s="3"/>
    </row>
    <row r="7535" spans="8:13" x14ac:dyDescent="0.35">
      <c r="H7535" s="4" t="s">
        <v>1</v>
      </c>
      <c r="I7535">
        <f t="shared" ref="I7535:I7537" si="7962">I7526</f>
        <v>-6.0300955159643808</v>
      </c>
      <c r="L7535" s="5"/>
    </row>
    <row r="7536" spans="8:13" x14ac:dyDescent="0.35">
      <c r="H7536" s="4" t="s">
        <v>93</v>
      </c>
      <c r="I7536">
        <f t="shared" si="7962"/>
        <v>7.8461575132286265</v>
      </c>
      <c r="L7536" s="5"/>
    </row>
    <row r="7537" spans="8:15" x14ac:dyDescent="0.35">
      <c r="H7537" s="4" t="s">
        <v>2</v>
      </c>
      <c r="I7537">
        <f t="shared" si="7962"/>
        <v>-2.3298516839062571</v>
      </c>
      <c r="L7537" s="5"/>
    </row>
    <row r="7538" spans="8:15" x14ac:dyDescent="0.35">
      <c r="H7538" s="4"/>
      <c r="L7538" s="5"/>
    </row>
    <row r="7539" spans="8:15" x14ac:dyDescent="0.35">
      <c r="H7539" s="4"/>
      <c r="I7539">
        <f t="shared" ref="I7539" si="7963">1/I7535</f>
        <v>-0.16583485242523097</v>
      </c>
      <c r="J7539">
        <f t="shared" ref="J7539" si="7964">3/I7536-I7537^2</f>
        <v>-5.0458561065254317</v>
      </c>
      <c r="K7539">
        <f t="shared" ref="K7539" si="7965">-2*I7536*I7537</f>
        <v>36.56076658877889</v>
      </c>
      <c r="L7539" s="5"/>
    </row>
    <row r="7540" spans="8:15" x14ac:dyDescent="0.35">
      <c r="H7540" s="4" t="s">
        <v>26</v>
      </c>
      <c r="I7540">
        <f t="shared" ref="I7540" si="7966">(2*I7535/I7537)+4*I7537</f>
        <v>-4.1430295802738764</v>
      </c>
      <c r="J7540">
        <f t="shared" ref="J7540" si="7967">(2*I7536/I7537)</f>
        <v>-6.7353278901201685</v>
      </c>
      <c r="K7540">
        <f t="shared" ref="K7540" si="7968">-(I7536^2+I7535^2)/I7537^2+4*I7535</f>
        <v>-42.160262624325497</v>
      </c>
      <c r="L7540" s="5"/>
    </row>
    <row r="7541" spans="8:15" x14ac:dyDescent="0.35">
      <c r="H7541" s="4"/>
      <c r="I7541">
        <f t="shared" ref="I7541" si="7969">2*I7535*I7536*I7537^3+4*I7537</f>
        <v>1187.4101983644657</v>
      </c>
      <c r="J7541">
        <f t="shared" ref="J7541" si="7970">I7535^2*I7537^3</f>
        <v>-459.86801905066505</v>
      </c>
      <c r="K7541">
        <f t="shared" ref="K7541" si="7971">3*I7535^2*I7536*I7537^2+4*I7535</f>
        <v>4621.9224596655295</v>
      </c>
      <c r="L7541" s="5"/>
    </row>
    <row r="7542" spans="8:15" x14ac:dyDescent="0.35">
      <c r="H7542" s="4"/>
      <c r="L7542" s="5"/>
    </row>
    <row r="7543" spans="8:15" x14ac:dyDescent="0.35">
      <c r="H7543" s="4" t="s">
        <v>6</v>
      </c>
      <c r="I7543">
        <f t="shared" ref="I7543" si="7972">(I7539*J7540*K7541+I7540*J7541*K7539+J7539*K7540*I7541)-(I7541*J7540*K7539+J7541*K7540*I7539+K7541*I7540*J7539)</f>
        <v>526414.62070310838</v>
      </c>
      <c r="J7543" t="str">
        <f t="shared" ref="J7543" si="7973">IF(I7543&lt;&gt;0,"Continuar", "Agregar otros valores")</f>
        <v>Continuar</v>
      </c>
      <c r="L7543" s="5"/>
    </row>
    <row r="7544" spans="8:15" x14ac:dyDescent="0.35">
      <c r="H7544" s="4"/>
      <c r="L7544" s="5"/>
    </row>
    <row r="7545" spans="8:15" x14ac:dyDescent="0.35">
      <c r="H7545" s="4"/>
      <c r="I7545" cm="1">
        <f t="array" ref="I7545:K7547">MINVERSE(I7539:K7541)</f>
        <v>-9.5966786858593264E-2</v>
      </c>
      <c r="J7545">
        <v>1.2363692239668139E-2</v>
      </c>
      <c r="K7545">
        <v>8.7190467637886151E-4</v>
      </c>
      <c r="L7545" s="5"/>
      <c r="M7545">
        <f t="shared" ref="M7545" si="7974">(J7540*K7541-J7541*K7540)/I7543</f>
        <v>-9.596678685859325E-2</v>
      </c>
      <c r="N7545">
        <f t="shared" ref="N7545" si="7975">(J7539*K7541-J7541*K7539)/I7543</f>
        <v>-1.2363692239668137E-2</v>
      </c>
      <c r="O7545">
        <f t="shared" ref="O7545" si="7976">(J7539*K7540-J7540*K7539)/I7543</f>
        <v>8.7190467637886151E-4</v>
      </c>
    </row>
    <row r="7546" spans="8:15" x14ac:dyDescent="0.35">
      <c r="H7546" s="4" t="s">
        <v>9</v>
      </c>
      <c r="I7546">
        <v>-5.87232252334349E-2</v>
      </c>
      <c r="J7546">
        <v>-8.3924536285770956E-2</v>
      </c>
      <c r="K7546">
        <v>-3.0102503265137386E-4</v>
      </c>
      <c r="L7546" s="5"/>
      <c r="M7546">
        <f t="shared" ref="M7546" si="7977">(I7540*K7541-K7540*I7541)/I7543</f>
        <v>5.8723225233434879E-2</v>
      </c>
      <c r="N7546">
        <f t="shared" ref="N7546" si="7978">(I7539*K7541-I7541*K7539)/I7543</f>
        <v>-8.3924536285770943E-2</v>
      </c>
      <c r="O7546">
        <f t="shared" ref="O7546" si="7979">(I7539*K7540-I7540*K7539)/I7543</f>
        <v>3.010250326513738E-4</v>
      </c>
    </row>
    <row r="7547" spans="8:15" x14ac:dyDescent="0.35">
      <c r="H7547" s="4"/>
      <c r="I7547">
        <v>1.8811870800205702E-2</v>
      </c>
      <c r="J7547">
        <v>-1.1526585521765763E-2</v>
      </c>
      <c r="K7547">
        <v>-3.7590481385218048E-5</v>
      </c>
      <c r="L7547" s="5"/>
      <c r="M7547">
        <f t="shared" ref="M7547" si="7980">(I7540*J7541-I7541*J7540)/I7543</f>
        <v>1.8811870800205698E-2</v>
      </c>
      <c r="N7547">
        <f t="shared" ref="N7547" si="7981">(I7539*J7541-I7541*J7539)/I7543</f>
        <v>1.1526585521765761E-2</v>
      </c>
      <c r="O7547">
        <f t="shared" ref="O7547" si="7982">(I7539*J7540-I7540*J7539)/I7543</f>
        <v>-3.7590481385218048E-5</v>
      </c>
    </row>
    <row r="7548" spans="8:15" x14ac:dyDescent="0.35">
      <c r="H7548" s="4"/>
      <c r="L7548" s="5"/>
    </row>
    <row r="7549" spans="8:15" x14ac:dyDescent="0.35">
      <c r="H7549" s="4" t="s">
        <v>765</v>
      </c>
      <c r="I7549">
        <f t="shared" ref="I7549" si="7983">LN(ABS(2*I7535*I7536^3))-I7536*(I7537^2)+33.9206</f>
        <v>0</v>
      </c>
      <c r="L7549" s="5"/>
    </row>
    <row r="7550" spans="8:15" x14ac:dyDescent="0.35">
      <c r="H7550" s="4" t="s">
        <v>766</v>
      </c>
      <c r="I7550">
        <f t="shared" ref="I7550" si="7984">(I7535^2+I7536^2)/I7537+4*I7535*I7537-85/6</f>
        <v>0</v>
      </c>
      <c r="L7550" s="5"/>
    </row>
    <row r="7551" spans="8:15" x14ac:dyDescent="0.35">
      <c r="H7551" s="4" t="s">
        <v>767</v>
      </c>
      <c r="I7551">
        <f t="shared" ref="I7551" si="7985">I7535^2*I7536*I7537^3+4*I7535*I7537+3552</f>
        <v>0</v>
      </c>
      <c r="L7551" s="5"/>
    </row>
    <row r="7552" spans="8:15" x14ac:dyDescent="0.35">
      <c r="H7552" s="4"/>
      <c r="L7552" s="5"/>
    </row>
    <row r="7553" spans="8:13" x14ac:dyDescent="0.35">
      <c r="H7553" s="4"/>
      <c r="I7553">
        <f t="shared" ref="I7553:I7555" si="7986">I7535</f>
        <v>-6.0300955159643808</v>
      </c>
      <c r="J7553" t="s">
        <v>16</v>
      </c>
      <c r="K7553" cm="1">
        <f t="array" ref="K7553:K7555">MMULT(I7545:K7547,I7549:I7551)</f>
        <v>0</v>
      </c>
      <c r="L7553" s="5"/>
      <c r="M7553">
        <f t="shared" ref="M7553" si="7987">I7545*I7549+J7545*I7550+K7545*I7551</f>
        <v>0</v>
      </c>
    </row>
    <row r="7554" spans="8:13" x14ac:dyDescent="0.35">
      <c r="H7554" s="4"/>
      <c r="I7554">
        <f t="shared" si="7986"/>
        <v>7.8461575132286265</v>
      </c>
      <c r="J7554" t="s">
        <v>16</v>
      </c>
      <c r="K7554">
        <v>0</v>
      </c>
      <c r="L7554" s="5"/>
      <c r="M7554">
        <f t="shared" ref="M7554" si="7988">I7546*I7549+J7546*I7550+K7546* I7551</f>
        <v>0</v>
      </c>
    </row>
    <row r="7555" spans="8:13" x14ac:dyDescent="0.35">
      <c r="H7555" s="4"/>
      <c r="I7555">
        <f t="shared" si="7986"/>
        <v>-2.3298516839062571</v>
      </c>
      <c r="J7555" t="s">
        <v>16</v>
      </c>
      <c r="K7555">
        <v>0</v>
      </c>
      <c r="L7555" s="5"/>
      <c r="M7555">
        <f t="shared" ref="M7555" si="7989">I7547*I7549+J7547*I7550+K7547*I7551</f>
        <v>0</v>
      </c>
    </row>
    <row r="7556" spans="8:13" x14ac:dyDescent="0.35">
      <c r="H7556" s="4"/>
      <c r="L7556" s="5"/>
    </row>
    <row r="7557" spans="8:13" x14ac:dyDescent="0.35">
      <c r="H7557" s="4" t="s">
        <v>99</v>
      </c>
      <c r="I7557">
        <f t="shared" ref="I7557:I7559" si="7990">I7553-K7553</f>
        <v>-6.0300955159643808</v>
      </c>
      <c r="L7557" s="5"/>
    </row>
    <row r="7558" spans="8:13" x14ac:dyDescent="0.35">
      <c r="H7558" s="4" t="s">
        <v>100</v>
      </c>
      <c r="I7558">
        <f t="shared" si="7990"/>
        <v>7.8461575132286265</v>
      </c>
      <c r="L7558" s="5"/>
    </row>
    <row r="7559" spans="8:13" x14ac:dyDescent="0.35">
      <c r="H7559" s="4" t="s">
        <v>101</v>
      </c>
      <c r="I7559">
        <f t="shared" si="7990"/>
        <v>-2.3298516839062571</v>
      </c>
      <c r="L7559" s="5"/>
    </row>
    <row r="7560" spans="8:13" x14ac:dyDescent="0.35">
      <c r="H7560" s="4"/>
      <c r="L7560" s="5"/>
    </row>
    <row r="7561" spans="8:13" x14ac:dyDescent="0.35">
      <c r="H7561" s="4" t="s">
        <v>22</v>
      </c>
      <c r="I7561">
        <f t="shared" ref="I7561:I7563" si="7991">ABS(I7557-I7535)</f>
        <v>0</v>
      </c>
      <c r="L7561" s="5"/>
    </row>
    <row r="7562" spans="8:13" x14ac:dyDescent="0.35">
      <c r="H7562" s="4" t="s">
        <v>24</v>
      </c>
      <c r="I7562">
        <f t="shared" si="7991"/>
        <v>0</v>
      </c>
      <c r="L7562" s="5"/>
    </row>
    <row r="7563" spans="8:13" x14ac:dyDescent="0.35">
      <c r="H7563" s="7" t="s">
        <v>103</v>
      </c>
      <c r="I7563">
        <f t="shared" si="7991"/>
        <v>0</v>
      </c>
      <c r="J7563" s="8" t="s">
        <v>25</v>
      </c>
      <c r="K7563" s="8"/>
      <c r="L7563" s="9">
        <f t="shared" ref="L7563" si="7992">MAX(I7561:I7563)</f>
        <v>0</v>
      </c>
      <c r="M7563" t="str">
        <f t="shared" ref="M7563" si="7993">IF(L7563&gt;$G$6, "Continúa iterando","Listo. Aquí está la solución")</f>
        <v>Listo. Aquí está la solución</v>
      </c>
    </row>
    <row r="7565" spans="8:13" x14ac:dyDescent="0.35">
      <c r="H7565" s="1"/>
      <c r="I7565" s="2" t="s">
        <v>0</v>
      </c>
      <c r="J7565" s="2">
        <f t="shared" ref="J7565" si="7994">J7534+1</f>
        <v>245</v>
      </c>
      <c r="K7565" s="2"/>
      <c r="L7565" s="3"/>
    </row>
    <row r="7566" spans="8:13" x14ac:dyDescent="0.35">
      <c r="H7566" s="4" t="s">
        <v>1</v>
      </c>
      <c r="I7566">
        <f t="shared" ref="I7566:I7568" si="7995">I7557</f>
        <v>-6.0300955159643808</v>
      </c>
      <c r="L7566" s="5"/>
    </row>
    <row r="7567" spans="8:13" x14ac:dyDescent="0.35">
      <c r="H7567" s="4" t="s">
        <v>93</v>
      </c>
      <c r="I7567">
        <f t="shared" si="7995"/>
        <v>7.8461575132286265</v>
      </c>
      <c r="L7567" s="5"/>
    </row>
    <row r="7568" spans="8:13" x14ac:dyDescent="0.35">
      <c r="H7568" s="4" t="s">
        <v>2</v>
      </c>
      <c r="I7568">
        <f t="shared" si="7995"/>
        <v>-2.3298516839062571</v>
      </c>
      <c r="L7568" s="5"/>
    </row>
    <row r="7569" spans="8:15" x14ac:dyDescent="0.35">
      <c r="H7569" s="4"/>
      <c r="L7569" s="5"/>
    </row>
    <row r="7570" spans="8:15" x14ac:dyDescent="0.35">
      <c r="H7570" s="4"/>
      <c r="I7570">
        <f t="shared" ref="I7570" si="7996">1/I7566</f>
        <v>-0.16583485242523097</v>
      </c>
      <c r="J7570">
        <f t="shared" ref="J7570" si="7997">3/I7567-I7568^2</f>
        <v>-5.0458561065254317</v>
      </c>
      <c r="K7570">
        <f t="shared" ref="K7570" si="7998">-2*I7567*I7568</f>
        <v>36.56076658877889</v>
      </c>
      <c r="L7570" s="5"/>
    </row>
    <row r="7571" spans="8:15" x14ac:dyDescent="0.35">
      <c r="H7571" s="4" t="s">
        <v>26</v>
      </c>
      <c r="I7571">
        <f t="shared" ref="I7571" si="7999">(2*I7566/I7568)+4*I7568</f>
        <v>-4.1430295802738764</v>
      </c>
      <c r="J7571">
        <f t="shared" ref="J7571" si="8000">(2*I7567/I7568)</f>
        <v>-6.7353278901201685</v>
      </c>
      <c r="K7571">
        <f t="shared" ref="K7571" si="8001">-(I7567^2+I7566^2)/I7568^2+4*I7566</f>
        <v>-42.160262624325497</v>
      </c>
      <c r="L7571" s="5"/>
    </row>
    <row r="7572" spans="8:15" x14ac:dyDescent="0.35">
      <c r="H7572" s="4"/>
      <c r="I7572">
        <f t="shared" ref="I7572" si="8002">2*I7566*I7567*I7568^3+4*I7568</f>
        <v>1187.4101983644657</v>
      </c>
      <c r="J7572">
        <f t="shared" ref="J7572" si="8003">I7566^2*I7568^3</f>
        <v>-459.86801905066505</v>
      </c>
      <c r="K7572">
        <f t="shared" ref="K7572" si="8004">3*I7566^2*I7567*I7568^2+4*I7566</f>
        <v>4621.9224596655295</v>
      </c>
      <c r="L7572" s="5"/>
    </row>
    <row r="7573" spans="8:15" x14ac:dyDescent="0.35">
      <c r="H7573" s="4"/>
      <c r="L7573" s="5"/>
    </row>
    <row r="7574" spans="8:15" x14ac:dyDescent="0.35">
      <c r="H7574" s="4" t="s">
        <v>6</v>
      </c>
      <c r="I7574">
        <f t="shared" ref="I7574" si="8005">(I7570*J7571*K7572+I7571*J7572*K7570+J7570*K7571*I7572)-(I7572*J7571*K7570+J7572*K7571*I7570+K7572*I7571*J7570)</f>
        <v>526414.62070310838</v>
      </c>
      <c r="J7574" t="str">
        <f t="shared" ref="J7574" si="8006">IF(I7574&lt;&gt;0,"Continuar", "Agregar otros valores")</f>
        <v>Continuar</v>
      </c>
      <c r="L7574" s="5"/>
    </row>
    <row r="7575" spans="8:15" x14ac:dyDescent="0.35">
      <c r="H7575" s="4"/>
      <c r="L7575" s="5"/>
    </row>
    <row r="7576" spans="8:15" x14ac:dyDescent="0.35">
      <c r="H7576" s="4"/>
      <c r="I7576" cm="1">
        <f t="array" ref="I7576:K7578">MINVERSE(I7570:K7572)</f>
        <v>-9.5966786858593264E-2</v>
      </c>
      <c r="J7576">
        <v>1.2363692239668139E-2</v>
      </c>
      <c r="K7576">
        <v>8.7190467637886151E-4</v>
      </c>
      <c r="L7576" s="5"/>
      <c r="M7576">
        <f t="shared" ref="M7576" si="8007">(J7571*K7572-J7572*K7571)/I7574</f>
        <v>-9.596678685859325E-2</v>
      </c>
      <c r="N7576">
        <f t="shared" ref="N7576" si="8008">(J7570*K7572-J7572*K7570)/I7574</f>
        <v>-1.2363692239668137E-2</v>
      </c>
      <c r="O7576">
        <f t="shared" ref="O7576" si="8009">(J7570*K7571-J7571*K7570)/I7574</f>
        <v>8.7190467637886151E-4</v>
      </c>
    </row>
    <row r="7577" spans="8:15" x14ac:dyDescent="0.35">
      <c r="H7577" s="4" t="s">
        <v>9</v>
      </c>
      <c r="I7577">
        <v>-5.87232252334349E-2</v>
      </c>
      <c r="J7577">
        <v>-8.3924536285770956E-2</v>
      </c>
      <c r="K7577">
        <v>-3.0102503265137386E-4</v>
      </c>
      <c r="L7577" s="5"/>
      <c r="M7577">
        <f t="shared" ref="M7577" si="8010">(I7571*K7572-K7571*I7572)/I7574</f>
        <v>5.8723225233434879E-2</v>
      </c>
      <c r="N7577">
        <f t="shared" ref="N7577" si="8011">(I7570*K7572-I7572*K7570)/I7574</f>
        <v>-8.3924536285770943E-2</v>
      </c>
      <c r="O7577">
        <f t="shared" ref="O7577" si="8012">(I7570*K7571-I7571*K7570)/I7574</f>
        <v>3.010250326513738E-4</v>
      </c>
    </row>
    <row r="7578" spans="8:15" x14ac:dyDescent="0.35">
      <c r="H7578" s="4"/>
      <c r="I7578">
        <v>1.8811870800205702E-2</v>
      </c>
      <c r="J7578">
        <v>-1.1526585521765763E-2</v>
      </c>
      <c r="K7578">
        <v>-3.7590481385218048E-5</v>
      </c>
      <c r="L7578" s="5"/>
      <c r="M7578">
        <f t="shared" ref="M7578" si="8013">(I7571*J7572-I7572*J7571)/I7574</f>
        <v>1.8811870800205698E-2</v>
      </c>
      <c r="N7578">
        <f t="shared" ref="N7578" si="8014">(I7570*J7572-I7572*J7570)/I7574</f>
        <v>1.1526585521765761E-2</v>
      </c>
      <c r="O7578">
        <f t="shared" ref="O7578" si="8015">(I7570*J7571-I7571*J7570)/I7574</f>
        <v>-3.7590481385218048E-5</v>
      </c>
    </row>
    <row r="7579" spans="8:15" x14ac:dyDescent="0.35">
      <c r="H7579" s="4"/>
      <c r="L7579" s="5"/>
    </row>
    <row r="7580" spans="8:15" x14ac:dyDescent="0.35">
      <c r="H7580" s="4" t="s">
        <v>768</v>
      </c>
      <c r="I7580">
        <f t="shared" ref="I7580" si="8016">LN(ABS(2*I7566*I7567^3))-I7567*(I7568^2)+33.9206</f>
        <v>0</v>
      </c>
      <c r="L7580" s="5"/>
    </row>
    <row r="7581" spans="8:15" x14ac:dyDescent="0.35">
      <c r="H7581" s="4" t="s">
        <v>769</v>
      </c>
      <c r="I7581">
        <f t="shared" ref="I7581" si="8017">(I7566^2+I7567^2)/I7568+4*I7566*I7568-85/6</f>
        <v>0</v>
      </c>
      <c r="L7581" s="5"/>
    </row>
    <row r="7582" spans="8:15" x14ac:dyDescent="0.35">
      <c r="H7582" s="4" t="s">
        <v>770</v>
      </c>
      <c r="I7582">
        <f t="shared" ref="I7582" si="8018">I7566^2*I7567*I7568^3+4*I7566*I7568+3552</f>
        <v>0</v>
      </c>
      <c r="L7582" s="5"/>
    </row>
    <row r="7583" spans="8:15" x14ac:dyDescent="0.35">
      <c r="H7583" s="4"/>
      <c r="L7583" s="5"/>
    </row>
    <row r="7584" spans="8:15" x14ac:dyDescent="0.35">
      <c r="H7584" s="4"/>
      <c r="I7584">
        <f t="shared" ref="I7584:I7586" si="8019">I7566</f>
        <v>-6.0300955159643808</v>
      </c>
      <c r="J7584" t="s">
        <v>16</v>
      </c>
      <c r="K7584" cm="1">
        <f t="array" ref="K7584:K7586">MMULT(I7576:K7578,I7580:I7582)</f>
        <v>0</v>
      </c>
      <c r="L7584" s="5"/>
      <c r="M7584">
        <f t="shared" ref="M7584" si="8020">I7576*I7580+J7576*I7581+K7576*I7582</f>
        <v>0</v>
      </c>
    </row>
    <row r="7585" spans="8:13" x14ac:dyDescent="0.35">
      <c r="H7585" s="4"/>
      <c r="I7585">
        <f t="shared" si="8019"/>
        <v>7.8461575132286265</v>
      </c>
      <c r="J7585" t="s">
        <v>16</v>
      </c>
      <c r="K7585">
        <v>0</v>
      </c>
      <c r="L7585" s="5"/>
      <c r="M7585">
        <f t="shared" ref="M7585" si="8021">I7577*I7580+J7577*I7581+K7577* I7582</f>
        <v>0</v>
      </c>
    </row>
    <row r="7586" spans="8:13" x14ac:dyDescent="0.35">
      <c r="H7586" s="4"/>
      <c r="I7586">
        <f t="shared" si="8019"/>
        <v>-2.3298516839062571</v>
      </c>
      <c r="J7586" t="s">
        <v>16</v>
      </c>
      <c r="K7586">
        <v>0</v>
      </c>
      <c r="L7586" s="5"/>
      <c r="M7586">
        <f t="shared" ref="M7586" si="8022">I7578*I7580+J7578*I7581+K7578*I7582</f>
        <v>0</v>
      </c>
    </row>
    <row r="7587" spans="8:13" x14ac:dyDescent="0.35">
      <c r="H7587" s="4"/>
      <c r="L7587" s="5"/>
    </row>
    <row r="7588" spans="8:13" x14ac:dyDescent="0.35">
      <c r="H7588" s="4" t="s">
        <v>99</v>
      </c>
      <c r="I7588">
        <f t="shared" ref="I7588:I7590" si="8023">I7584-K7584</f>
        <v>-6.0300955159643808</v>
      </c>
      <c r="L7588" s="5"/>
    </row>
    <row r="7589" spans="8:13" x14ac:dyDescent="0.35">
      <c r="H7589" s="4" t="s">
        <v>100</v>
      </c>
      <c r="I7589">
        <f t="shared" si="8023"/>
        <v>7.8461575132286265</v>
      </c>
      <c r="L7589" s="5"/>
    </row>
    <row r="7590" spans="8:13" x14ac:dyDescent="0.35">
      <c r="H7590" s="4" t="s">
        <v>101</v>
      </c>
      <c r="I7590">
        <f t="shared" si="8023"/>
        <v>-2.3298516839062571</v>
      </c>
      <c r="L7590" s="5"/>
    </row>
    <row r="7591" spans="8:13" x14ac:dyDescent="0.35">
      <c r="H7591" s="4"/>
      <c r="L7591" s="5"/>
    </row>
    <row r="7592" spans="8:13" x14ac:dyDescent="0.35">
      <c r="H7592" s="4" t="s">
        <v>22</v>
      </c>
      <c r="I7592">
        <f t="shared" ref="I7592:I7594" si="8024">ABS(I7588-I7566)</f>
        <v>0</v>
      </c>
      <c r="L7592" s="5"/>
    </row>
    <row r="7593" spans="8:13" x14ac:dyDescent="0.35">
      <c r="H7593" s="4" t="s">
        <v>24</v>
      </c>
      <c r="I7593">
        <f t="shared" si="8024"/>
        <v>0</v>
      </c>
      <c r="L7593" s="5"/>
    </row>
    <row r="7594" spans="8:13" x14ac:dyDescent="0.35">
      <c r="H7594" s="7" t="s">
        <v>103</v>
      </c>
      <c r="I7594">
        <f t="shared" si="8024"/>
        <v>0</v>
      </c>
      <c r="J7594" s="8" t="s">
        <v>25</v>
      </c>
      <c r="K7594" s="8"/>
      <c r="L7594" s="9">
        <f t="shared" ref="L7594" si="8025">MAX(I7592:I7594)</f>
        <v>0</v>
      </c>
      <c r="M7594" t="str">
        <f t="shared" ref="M7594" si="8026">IF(L7594&gt;$G$6, "Continúa iterando","Listo. Aquí está la solución")</f>
        <v>Listo. Aquí está la solución</v>
      </c>
    </row>
    <row r="7596" spans="8:13" x14ac:dyDescent="0.35">
      <c r="H7596" s="1"/>
      <c r="I7596" s="2" t="s">
        <v>0</v>
      </c>
      <c r="J7596" s="2">
        <f t="shared" ref="J7596" si="8027">J7565+1</f>
        <v>246</v>
      </c>
      <c r="K7596" s="2"/>
      <c r="L7596" s="3"/>
    </row>
    <row r="7597" spans="8:13" x14ac:dyDescent="0.35">
      <c r="H7597" s="4" t="s">
        <v>1</v>
      </c>
      <c r="I7597">
        <f t="shared" ref="I7597:I7599" si="8028">I7588</f>
        <v>-6.0300955159643808</v>
      </c>
      <c r="L7597" s="5"/>
    </row>
    <row r="7598" spans="8:13" x14ac:dyDescent="0.35">
      <c r="H7598" s="4" t="s">
        <v>93</v>
      </c>
      <c r="I7598">
        <f t="shared" si="8028"/>
        <v>7.8461575132286265</v>
      </c>
      <c r="L7598" s="5"/>
    </row>
    <row r="7599" spans="8:13" x14ac:dyDescent="0.35">
      <c r="H7599" s="4" t="s">
        <v>2</v>
      </c>
      <c r="I7599">
        <f t="shared" si="8028"/>
        <v>-2.3298516839062571</v>
      </c>
      <c r="L7599" s="5"/>
    </row>
    <row r="7600" spans="8:13" x14ac:dyDescent="0.35">
      <c r="H7600" s="4"/>
      <c r="L7600" s="5"/>
    </row>
    <row r="7601" spans="8:15" x14ac:dyDescent="0.35">
      <c r="H7601" s="4"/>
      <c r="I7601">
        <f t="shared" ref="I7601" si="8029">1/I7597</f>
        <v>-0.16583485242523097</v>
      </c>
      <c r="J7601">
        <f t="shared" ref="J7601" si="8030">3/I7598-I7599^2</f>
        <v>-5.0458561065254317</v>
      </c>
      <c r="K7601">
        <f t="shared" ref="K7601" si="8031">-2*I7598*I7599</f>
        <v>36.56076658877889</v>
      </c>
      <c r="L7601" s="5"/>
    </row>
    <row r="7602" spans="8:15" x14ac:dyDescent="0.35">
      <c r="H7602" s="4" t="s">
        <v>26</v>
      </c>
      <c r="I7602">
        <f t="shared" ref="I7602" si="8032">(2*I7597/I7599)+4*I7599</f>
        <v>-4.1430295802738764</v>
      </c>
      <c r="J7602">
        <f t="shared" ref="J7602" si="8033">(2*I7598/I7599)</f>
        <v>-6.7353278901201685</v>
      </c>
      <c r="K7602">
        <f t="shared" ref="K7602" si="8034">-(I7598^2+I7597^2)/I7599^2+4*I7597</f>
        <v>-42.160262624325497</v>
      </c>
      <c r="L7602" s="5"/>
    </row>
    <row r="7603" spans="8:15" x14ac:dyDescent="0.35">
      <c r="H7603" s="4"/>
      <c r="I7603">
        <f t="shared" ref="I7603" si="8035">2*I7597*I7598*I7599^3+4*I7599</f>
        <v>1187.4101983644657</v>
      </c>
      <c r="J7603">
        <f t="shared" ref="J7603" si="8036">I7597^2*I7599^3</f>
        <v>-459.86801905066505</v>
      </c>
      <c r="K7603">
        <f t="shared" ref="K7603" si="8037">3*I7597^2*I7598*I7599^2+4*I7597</f>
        <v>4621.9224596655295</v>
      </c>
      <c r="L7603" s="5"/>
    </row>
    <row r="7604" spans="8:15" x14ac:dyDescent="0.35">
      <c r="H7604" s="4"/>
      <c r="L7604" s="5"/>
    </row>
    <row r="7605" spans="8:15" x14ac:dyDescent="0.35">
      <c r="H7605" s="4" t="s">
        <v>6</v>
      </c>
      <c r="I7605">
        <f t="shared" ref="I7605" si="8038">(I7601*J7602*K7603+I7602*J7603*K7601+J7601*K7602*I7603)-(I7603*J7602*K7601+J7603*K7602*I7601+K7603*I7602*J7601)</f>
        <v>526414.62070310838</v>
      </c>
      <c r="J7605" t="str">
        <f t="shared" ref="J7605" si="8039">IF(I7605&lt;&gt;0,"Continuar", "Agregar otros valores")</f>
        <v>Continuar</v>
      </c>
      <c r="L7605" s="5"/>
    </row>
    <row r="7606" spans="8:15" x14ac:dyDescent="0.35">
      <c r="H7606" s="4"/>
      <c r="L7606" s="5"/>
    </row>
    <row r="7607" spans="8:15" x14ac:dyDescent="0.35">
      <c r="H7607" s="4"/>
      <c r="I7607" cm="1">
        <f t="array" ref="I7607:K7609">MINVERSE(I7601:K7603)</f>
        <v>-9.5966786858593264E-2</v>
      </c>
      <c r="J7607">
        <v>1.2363692239668139E-2</v>
      </c>
      <c r="K7607">
        <v>8.7190467637886151E-4</v>
      </c>
      <c r="L7607" s="5"/>
      <c r="M7607">
        <f t="shared" ref="M7607" si="8040">(J7602*K7603-J7603*K7602)/I7605</f>
        <v>-9.596678685859325E-2</v>
      </c>
      <c r="N7607">
        <f t="shared" ref="N7607" si="8041">(J7601*K7603-J7603*K7601)/I7605</f>
        <v>-1.2363692239668137E-2</v>
      </c>
      <c r="O7607">
        <f t="shared" ref="O7607" si="8042">(J7601*K7602-J7602*K7601)/I7605</f>
        <v>8.7190467637886151E-4</v>
      </c>
    </row>
    <row r="7608" spans="8:15" x14ac:dyDescent="0.35">
      <c r="H7608" s="4" t="s">
        <v>9</v>
      </c>
      <c r="I7608">
        <v>-5.87232252334349E-2</v>
      </c>
      <c r="J7608">
        <v>-8.3924536285770956E-2</v>
      </c>
      <c r="K7608">
        <v>-3.0102503265137386E-4</v>
      </c>
      <c r="L7608" s="5"/>
      <c r="M7608">
        <f t="shared" ref="M7608" si="8043">(I7602*K7603-K7602*I7603)/I7605</f>
        <v>5.8723225233434879E-2</v>
      </c>
      <c r="N7608">
        <f t="shared" ref="N7608" si="8044">(I7601*K7603-I7603*K7601)/I7605</f>
        <v>-8.3924536285770943E-2</v>
      </c>
      <c r="O7608">
        <f t="shared" ref="O7608" si="8045">(I7601*K7602-I7602*K7601)/I7605</f>
        <v>3.010250326513738E-4</v>
      </c>
    </row>
    <row r="7609" spans="8:15" x14ac:dyDescent="0.35">
      <c r="H7609" s="4"/>
      <c r="I7609">
        <v>1.8811870800205702E-2</v>
      </c>
      <c r="J7609">
        <v>-1.1526585521765763E-2</v>
      </c>
      <c r="K7609">
        <v>-3.7590481385218048E-5</v>
      </c>
      <c r="L7609" s="5"/>
      <c r="M7609">
        <f t="shared" ref="M7609" si="8046">(I7602*J7603-I7603*J7602)/I7605</f>
        <v>1.8811870800205698E-2</v>
      </c>
      <c r="N7609">
        <f t="shared" ref="N7609" si="8047">(I7601*J7603-I7603*J7601)/I7605</f>
        <v>1.1526585521765761E-2</v>
      </c>
      <c r="O7609">
        <f t="shared" ref="O7609" si="8048">(I7601*J7602-I7602*J7601)/I7605</f>
        <v>-3.7590481385218048E-5</v>
      </c>
    </row>
    <row r="7610" spans="8:15" x14ac:dyDescent="0.35">
      <c r="H7610" s="4"/>
      <c r="L7610" s="5"/>
    </row>
    <row r="7611" spans="8:15" x14ac:dyDescent="0.35">
      <c r="H7611" s="4" t="s">
        <v>771</v>
      </c>
      <c r="I7611">
        <f t="shared" ref="I7611" si="8049">LN(ABS(2*I7597*I7598^3))-I7598*(I7599^2)+33.9206</f>
        <v>0</v>
      </c>
      <c r="L7611" s="5"/>
    </row>
    <row r="7612" spans="8:15" x14ac:dyDescent="0.35">
      <c r="H7612" s="4" t="s">
        <v>772</v>
      </c>
      <c r="I7612">
        <f t="shared" ref="I7612" si="8050">(I7597^2+I7598^2)/I7599+4*I7597*I7599-85/6</f>
        <v>0</v>
      </c>
      <c r="L7612" s="5"/>
    </row>
    <row r="7613" spans="8:15" x14ac:dyDescent="0.35">
      <c r="H7613" s="4" t="s">
        <v>773</v>
      </c>
      <c r="I7613">
        <f t="shared" ref="I7613" si="8051">I7597^2*I7598*I7599^3+4*I7597*I7599+3552</f>
        <v>0</v>
      </c>
      <c r="L7613" s="5"/>
    </row>
    <row r="7614" spans="8:15" x14ac:dyDescent="0.35">
      <c r="H7614" s="4"/>
      <c r="L7614" s="5"/>
    </row>
    <row r="7615" spans="8:15" x14ac:dyDescent="0.35">
      <c r="H7615" s="4"/>
      <c r="I7615">
        <f t="shared" ref="I7615:I7617" si="8052">I7597</f>
        <v>-6.0300955159643808</v>
      </c>
      <c r="J7615" t="s">
        <v>16</v>
      </c>
      <c r="K7615" cm="1">
        <f t="array" ref="K7615:K7617">MMULT(I7607:K7609,I7611:I7613)</f>
        <v>0</v>
      </c>
      <c r="L7615" s="5"/>
      <c r="M7615">
        <f t="shared" ref="M7615" si="8053">I7607*I7611+J7607*I7612+K7607*I7613</f>
        <v>0</v>
      </c>
    </row>
    <row r="7616" spans="8:15" x14ac:dyDescent="0.35">
      <c r="H7616" s="4"/>
      <c r="I7616">
        <f t="shared" si="8052"/>
        <v>7.8461575132286265</v>
      </c>
      <c r="J7616" t="s">
        <v>16</v>
      </c>
      <c r="K7616">
        <v>0</v>
      </c>
      <c r="L7616" s="5"/>
      <c r="M7616">
        <f t="shared" ref="M7616" si="8054">I7608*I7611+J7608*I7612+K7608* I7613</f>
        <v>0</v>
      </c>
    </row>
    <row r="7617" spans="8:13" x14ac:dyDescent="0.35">
      <c r="H7617" s="4"/>
      <c r="I7617">
        <f t="shared" si="8052"/>
        <v>-2.3298516839062571</v>
      </c>
      <c r="J7617" t="s">
        <v>16</v>
      </c>
      <c r="K7617">
        <v>0</v>
      </c>
      <c r="L7617" s="5"/>
      <c r="M7617">
        <f t="shared" ref="M7617" si="8055">I7609*I7611+J7609*I7612+K7609*I7613</f>
        <v>0</v>
      </c>
    </row>
    <row r="7618" spans="8:13" x14ac:dyDescent="0.35">
      <c r="H7618" s="4"/>
      <c r="L7618" s="5"/>
    </row>
    <row r="7619" spans="8:13" x14ac:dyDescent="0.35">
      <c r="H7619" s="4" t="s">
        <v>99</v>
      </c>
      <c r="I7619">
        <f t="shared" ref="I7619:I7621" si="8056">I7615-K7615</f>
        <v>-6.0300955159643808</v>
      </c>
      <c r="L7619" s="5"/>
    </row>
    <row r="7620" spans="8:13" x14ac:dyDescent="0.35">
      <c r="H7620" s="4" t="s">
        <v>100</v>
      </c>
      <c r="I7620">
        <f t="shared" si="8056"/>
        <v>7.8461575132286265</v>
      </c>
      <c r="L7620" s="5"/>
    </row>
    <row r="7621" spans="8:13" x14ac:dyDescent="0.35">
      <c r="H7621" s="4" t="s">
        <v>101</v>
      </c>
      <c r="I7621">
        <f t="shared" si="8056"/>
        <v>-2.3298516839062571</v>
      </c>
      <c r="L7621" s="5"/>
    </row>
    <row r="7622" spans="8:13" x14ac:dyDescent="0.35">
      <c r="H7622" s="4"/>
      <c r="L7622" s="5"/>
    </row>
    <row r="7623" spans="8:13" x14ac:dyDescent="0.35">
      <c r="H7623" s="4" t="s">
        <v>22</v>
      </c>
      <c r="I7623">
        <f t="shared" ref="I7623:I7625" si="8057">ABS(I7619-I7597)</f>
        <v>0</v>
      </c>
      <c r="L7623" s="5"/>
    </row>
    <row r="7624" spans="8:13" x14ac:dyDescent="0.35">
      <c r="H7624" s="4" t="s">
        <v>24</v>
      </c>
      <c r="I7624">
        <f t="shared" si="8057"/>
        <v>0</v>
      </c>
      <c r="L7624" s="5"/>
    </row>
    <row r="7625" spans="8:13" x14ac:dyDescent="0.35">
      <c r="H7625" s="7" t="s">
        <v>103</v>
      </c>
      <c r="I7625">
        <f t="shared" si="8057"/>
        <v>0</v>
      </c>
      <c r="J7625" s="8" t="s">
        <v>25</v>
      </c>
      <c r="K7625" s="8"/>
      <c r="L7625" s="9">
        <f t="shared" ref="L7625" si="8058">MAX(I7623:I7625)</f>
        <v>0</v>
      </c>
      <c r="M7625" t="str">
        <f t="shared" ref="M7625" si="8059">IF(L7625&gt;$G$6, "Continúa iterando","Listo. Aquí está la solución")</f>
        <v>Listo. Aquí está la solución</v>
      </c>
    </row>
    <row r="7627" spans="8:13" x14ac:dyDescent="0.35">
      <c r="H7627" s="1"/>
      <c r="I7627" s="2" t="s">
        <v>0</v>
      </c>
      <c r="J7627" s="2">
        <f t="shared" ref="J7627" si="8060">J7596+1</f>
        <v>247</v>
      </c>
      <c r="K7627" s="2"/>
      <c r="L7627" s="3"/>
    </row>
    <row r="7628" spans="8:13" x14ac:dyDescent="0.35">
      <c r="H7628" s="4" t="s">
        <v>1</v>
      </c>
      <c r="I7628">
        <f t="shared" ref="I7628:I7630" si="8061">I7619</f>
        <v>-6.0300955159643808</v>
      </c>
      <c r="L7628" s="5"/>
    </row>
    <row r="7629" spans="8:13" x14ac:dyDescent="0.35">
      <c r="H7629" s="4" t="s">
        <v>93</v>
      </c>
      <c r="I7629">
        <f t="shared" si="8061"/>
        <v>7.8461575132286265</v>
      </c>
      <c r="L7629" s="5"/>
    </row>
    <row r="7630" spans="8:13" x14ac:dyDescent="0.35">
      <c r="H7630" s="4" t="s">
        <v>2</v>
      </c>
      <c r="I7630">
        <f t="shared" si="8061"/>
        <v>-2.3298516839062571</v>
      </c>
      <c r="L7630" s="5"/>
    </row>
    <row r="7631" spans="8:13" x14ac:dyDescent="0.35">
      <c r="H7631" s="4"/>
      <c r="L7631" s="5"/>
    </row>
    <row r="7632" spans="8:13" x14ac:dyDescent="0.35">
      <c r="H7632" s="4"/>
      <c r="I7632">
        <f t="shared" ref="I7632" si="8062">1/I7628</f>
        <v>-0.16583485242523097</v>
      </c>
      <c r="J7632">
        <f t="shared" ref="J7632" si="8063">3/I7629-I7630^2</f>
        <v>-5.0458561065254317</v>
      </c>
      <c r="K7632">
        <f t="shared" ref="K7632" si="8064">-2*I7629*I7630</f>
        <v>36.56076658877889</v>
      </c>
      <c r="L7632" s="5"/>
    </row>
    <row r="7633" spans="8:15" x14ac:dyDescent="0.35">
      <c r="H7633" s="4" t="s">
        <v>26</v>
      </c>
      <c r="I7633">
        <f t="shared" ref="I7633" si="8065">(2*I7628/I7630)+4*I7630</f>
        <v>-4.1430295802738764</v>
      </c>
      <c r="J7633">
        <f t="shared" ref="J7633" si="8066">(2*I7629/I7630)</f>
        <v>-6.7353278901201685</v>
      </c>
      <c r="K7633">
        <f t="shared" ref="K7633" si="8067">-(I7629^2+I7628^2)/I7630^2+4*I7628</f>
        <v>-42.160262624325497</v>
      </c>
      <c r="L7633" s="5"/>
    </row>
    <row r="7634" spans="8:15" x14ac:dyDescent="0.35">
      <c r="H7634" s="4"/>
      <c r="I7634">
        <f t="shared" ref="I7634" si="8068">2*I7628*I7629*I7630^3+4*I7630</f>
        <v>1187.4101983644657</v>
      </c>
      <c r="J7634">
        <f t="shared" ref="J7634" si="8069">I7628^2*I7630^3</f>
        <v>-459.86801905066505</v>
      </c>
      <c r="K7634">
        <f t="shared" ref="K7634" si="8070">3*I7628^2*I7629*I7630^2+4*I7628</f>
        <v>4621.9224596655295</v>
      </c>
      <c r="L7634" s="5"/>
    </row>
    <row r="7635" spans="8:15" x14ac:dyDescent="0.35">
      <c r="H7635" s="4"/>
      <c r="L7635" s="5"/>
    </row>
    <row r="7636" spans="8:15" x14ac:dyDescent="0.35">
      <c r="H7636" s="4" t="s">
        <v>6</v>
      </c>
      <c r="I7636">
        <f t="shared" ref="I7636" si="8071">(I7632*J7633*K7634+I7633*J7634*K7632+J7632*K7633*I7634)-(I7634*J7633*K7632+J7634*K7633*I7632+K7634*I7633*J7632)</f>
        <v>526414.62070310838</v>
      </c>
      <c r="J7636" t="str">
        <f t="shared" ref="J7636" si="8072">IF(I7636&lt;&gt;0,"Continuar", "Agregar otros valores")</f>
        <v>Continuar</v>
      </c>
      <c r="L7636" s="5"/>
    </row>
    <row r="7637" spans="8:15" x14ac:dyDescent="0.35">
      <c r="H7637" s="4"/>
      <c r="L7637" s="5"/>
    </row>
    <row r="7638" spans="8:15" x14ac:dyDescent="0.35">
      <c r="H7638" s="4"/>
      <c r="I7638" cm="1">
        <f t="array" ref="I7638:K7640">MINVERSE(I7632:K7634)</f>
        <v>-9.5966786858593264E-2</v>
      </c>
      <c r="J7638">
        <v>1.2363692239668139E-2</v>
      </c>
      <c r="K7638">
        <v>8.7190467637886151E-4</v>
      </c>
      <c r="L7638" s="5"/>
      <c r="M7638">
        <f t="shared" ref="M7638" si="8073">(J7633*K7634-J7634*K7633)/I7636</f>
        <v>-9.596678685859325E-2</v>
      </c>
      <c r="N7638">
        <f t="shared" ref="N7638" si="8074">(J7632*K7634-J7634*K7632)/I7636</f>
        <v>-1.2363692239668137E-2</v>
      </c>
      <c r="O7638">
        <f t="shared" ref="O7638" si="8075">(J7632*K7633-J7633*K7632)/I7636</f>
        <v>8.7190467637886151E-4</v>
      </c>
    </row>
    <row r="7639" spans="8:15" x14ac:dyDescent="0.35">
      <c r="H7639" s="4" t="s">
        <v>9</v>
      </c>
      <c r="I7639">
        <v>-5.87232252334349E-2</v>
      </c>
      <c r="J7639">
        <v>-8.3924536285770956E-2</v>
      </c>
      <c r="K7639">
        <v>-3.0102503265137386E-4</v>
      </c>
      <c r="L7639" s="5"/>
      <c r="M7639">
        <f t="shared" ref="M7639" si="8076">(I7633*K7634-K7633*I7634)/I7636</f>
        <v>5.8723225233434879E-2</v>
      </c>
      <c r="N7639">
        <f t="shared" ref="N7639" si="8077">(I7632*K7634-I7634*K7632)/I7636</f>
        <v>-8.3924536285770943E-2</v>
      </c>
      <c r="O7639">
        <f t="shared" ref="O7639" si="8078">(I7632*K7633-I7633*K7632)/I7636</f>
        <v>3.010250326513738E-4</v>
      </c>
    </row>
    <row r="7640" spans="8:15" x14ac:dyDescent="0.35">
      <c r="H7640" s="4"/>
      <c r="I7640">
        <v>1.8811870800205702E-2</v>
      </c>
      <c r="J7640">
        <v>-1.1526585521765763E-2</v>
      </c>
      <c r="K7640">
        <v>-3.7590481385218048E-5</v>
      </c>
      <c r="L7640" s="5"/>
      <c r="M7640">
        <f t="shared" ref="M7640" si="8079">(I7633*J7634-I7634*J7633)/I7636</f>
        <v>1.8811870800205698E-2</v>
      </c>
      <c r="N7640">
        <f t="shared" ref="N7640" si="8080">(I7632*J7634-I7634*J7632)/I7636</f>
        <v>1.1526585521765761E-2</v>
      </c>
      <c r="O7640">
        <f t="shared" ref="O7640" si="8081">(I7632*J7633-I7633*J7632)/I7636</f>
        <v>-3.7590481385218048E-5</v>
      </c>
    </row>
    <row r="7641" spans="8:15" x14ac:dyDescent="0.35">
      <c r="H7641" s="4"/>
      <c r="L7641" s="5"/>
    </row>
    <row r="7642" spans="8:15" x14ac:dyDescent="0.35">
      <c r="H7642" s="4" t="s">
        <v>774</v>
      </c>
      <c r="I7642">
        <f t="shared" ref="I7642" si="8082">LN(ABS(2*I7628*I7629^3))-I7629*(I7630^2)+33.9206</f>
        <v>0</v>
      </c>
      <c r="L7642" s="5"/>
    </row>
    <row r="7643" spans="8:15" x14ac:dyDescent="0.35">
      <c r="H7643" s="4" t="s">
        <v>775</v>
      </c>
      <c r="I7643">
        <f t="shared" ref="I7643" si="8083">(I7628^2+I7629^2)/I7630+4*I7628*I7630-85/6</f>
        <v>0</v>
      </c>
      <c r="L7643" s="5"/>
    </row>
    <row r="7644" spans="8:15" x14ac:dyDescent="0.35">
      <c r="H7644" s="4" t="s">
        <v>776</v>
      </c>
      <c r="I7644">
        <f t="shared" ref="I7644" si="8084">I7628^2*I7629*I7630^3+4*I7628*I7630+3552</f>
        <v>0</v>
      </c>
      <c r="L7644" s="5"/>
    </row>
    <row r="7645" spans="8:15" x14ac:dyDescent="0.35">
      <c r="H7645" s="4"/>
      <c r="L7645" s="5"/>
    </row>
    <row r="7646" spans="8:15" x14ac:dyDescent="0.35">
      <c r="H7646" s="4"/>
      <c r="I7646">
        <f t="shared" ref="I7646:I7648" si="8085">I7628</f>
        <v>-6.0300955159643808</v>
      </c>
      <c r="J7646" t="s">
        <v>16</v>
      </c>
      <c r="K7646" cm="1">
        <f t="array" ref="K7646:K7648">MMULT(I7638:K7640,I7642:I7644)</f>
        <v>0</v>
      </c>
      <c r="L7646" s="5"/>
      <c r="M7646">
        <f t="shared" ref="M7646" si="8086">I7638*I7642+J7638*I7643+K7638*I7644</f>
        <v>0</v>
      </c>
    </row>
    <row r="7647" spans="8:15" x14ac:dyDescent="0.35">
      <c r="H7647" s="4"/>
      <c r="I7647">
        <f t="shared" si="8085"/>
        <v>7.8461575132286265</v>
      </c>
      <c r="J7647" t="s">
        <v>16</v>
      </c>
      <c r="K7647">
        <v>0</v>
      </c>
      <c r="L7647" s="5"/>
      <c r="M7647">
        <f t="shared" ref="M7647" si="8087">I7639*I7642+J7639*I7643+K7639* I7644</f>
        <v>0</v>
      </c>
    </row>
    <row r="7648" spans="8:15" x14ac:dyDescent="0.35">
      <c r="H7648" s="4"/>
      <c r="I7648">
        <f t="shared" si="8085"/>
        <v>-2.3298516839062571</v>
      </c>
      <c r="J7648" t="s">
        <v>16</v>
      </c>
      <c r="K7648">
        <v>0</v>
      </c>
      <c r="L7648" s="5"/>
      <c r="M7648">
        <f t="shared" ref="M7648" si="8088">I7640*I7642+J7640*I7643+K7640*I7644</f>
        <v>0</v>
      </c>
    </row>
    <row r="7649" spans="8:13" x14ac:dyDescent="0.35">
      <c r="H7649" s="4"/>
      <c r="L7649" s="5"/>
    </row>
    <row r="7650" spans="8:13" x14ac:dyDescent="0.35">
      <c r="H7650" s="4" t="s">
        <v>99</v>
      </c>
      <c r="I7650">
        <f t="shared" ref="I7650:I7652" si="8089">I7646-K7646</f>
        <v>-6.0300955159643808</v>
      </c>
      <c r="L7650" s="5"/>
    </row>
    <row r="7651" spans="8:13" x14ac:dyDescent="0.35">
      <c r="H7651" s="4" t="s">
        <v>100</v>
      </c>
      <c r="I7651">
        <f t="shared" si="8089"/>
        <v>7.8461575132286265</v>
      </c>
      <c r="L7651" s="5"/>
    </row>
    <row r="7652" spans="8:13" x14ac:dyDescent="0.35">
      <c r="H7652" s="4" t="s">
        <v>101</v>
      </c>
      <c r="I7652">
        <f t="shared" si="8089"/>
        <v>-2.3298516839062571</v>
      </c>
      <c r="L7652" s="5"/>
    </row>
    <row r="7653" spans="8:13" x14ac:dyDescent="0.35">
      <c r="H7653" s="4"/>
      <c r="L7653" s="5"/>
    </row>
    <row r="7654" spans="8:13" x14ac:dyDescent="0.35">
      <c r="H7654" s="4" t="s">
        <v>22</v>
      </c>
      <c r="I7654">
        <f t="shared" ref="I7654:I7656" si="8090">ABS(I7650-I7628)</f>
        <v>0</v>
      </c>
      <c r="L7654" s="5"/>
    </row>
    <row r="7655" spans="8:13" x14ac:dyDescent="0.35">
      <c r="H7655" s="4" t="s">
        <v>24</v>
      </c>
      <c r="I7655">
        <f t="shared" si="8090"/>
        <v>0</v>
      </c>
      <c r="L7655" s="5"/>
    </row>
    <row r="7656" spans="8:13" x14ac:dyDescent="0.35">
      <c r="H7656" s="7" t="s">
        <v>103</v>
      </c>
      <c r="I7656">
        <f t="shared" si="8090"/>
        <v>0</v>
      </c>
      <c r="J7656" s="8" t="s">
        <v>25</v>
      </c>
      <c r="K7656" s="8"/>
      <c r="L7656" s="9">
        <f t="shared" ref="L7656" si="8091">MAX(I7654:I7656)</f>
        <v>0</v>
      </c>
      <c r="M7656" t="str">
        <f t="shared" ref="M7656" si="8092">IF(L7656&gt;$G$6, "Continúa iterando","Listo. Aquí está la solución")</f>
        <v>Listo. Aquí está la solución</v>
      </c>
    </row>
    <row r="7658" spans="8:13" x14ac:dyDescent="0.35">
      <c r="H7658" s="1"/>
      <c r="I7658" s="2" t="s">
        <v>0</v>
      </c>
      <c r="J7658" s="2">
        <f t="shared" ref="J7658" si="8093">J7627+1</f>
        <v>248</v>
      </c>
      <c r="K7658" s="2"/>
      <c r="L7658" s="3"/>
    </row>
    <row r="7659" spans="8:13" x14ac:dyDescent="0.35">
      <c r="H7659" s="4" t="s">
        <v>1</v>
      </c>
      <c r="I7659">
        <f t="shared" ref="I7659:I7661" si="8094">I7650</f>
        <v>-6.0300955159643808</v>
      </c>
      <c r="L7659" s="5"/>
    </row>
    <row r="7660" spans="8:13" x14ac:dyDescent="0.35">
      <c r="H7660" s="4" t="s">
        <v>93</v>
      </c>
      <c r="I7660">
        <f t="shared" si="8094"/>
        <v>7.8461575132286265</v>
      </c>
      <c r="L7660" s="5"/>
    </row>
    <row r="7661" spans="8:13" x14ac:dyDescent="0.35">
      <c r="H7661" s="4" t="s">
        <v>2</v>
      </c>
      <c r="I7661">
        <f t="shared" si="8094"/>
        <v>-2.3298516839062571</v>
      </c>
      <c r="L7661" s="5"/>
    </row>
    <row r="7662" spans="8:13" x14ac:dyDescent="0.35">
      <c r="H7662" s="4"/>
      <c r="L7662" s="5"/>
    </row>
    <row r="7663" spans="8:13" x14ac:dyDescent="0.35">
      <c r="H7663" s="4"/>
      <c r="I7663">
        <f t="shared" ref="I7663" si="8095">1/I7659</f>
        <v>-0.16583485242523097</v>
      </c>
      <c r="J7663">
        <f t="shared" ref="J7663" si="8096">3/I7660-I7661^2</f>
        <v>-5.0458561065254317</v>
      </c>
      <c r="K7663">
        <f t="shared" ref="K7663" si="8097">-2*I7660*I7661</f>
        <v>36.56076658877889</v>
      </c>
      <c r="L7663" s="5"/>
    </row>
    <row r="7664" spans="8:13" x14ac:dyDescent="0.35">
      <c r="H7664" s="4" t="s">
        <v>26</v>
      </c>
      <c r="I7664">
        <f t="shared" ref="I7664" si="8098">(2*I7659/I7661)+4*I7661</f>
        <v>-4.1430295802738764</v>
      </c>
      <c r="J7664">
        <f t="shared" ref="J7664" si="8099">(2*I7660/I7661)</f>
        <v>-6.7353278901201685</v>
      </c>
      <c r="K7664">
        <f t="shared" ref="K7664" si="8100">-(I7660^2+I7659^2)/I7661^2+4*I7659</f>
        <v>-42.160262624325497</v>
      </c>
      <c r="L7664" s="5"/>
    </row>
    <row r="7665" spans="8:15" x14ac:dyDescent="0.35">
      <c r="H7665" s="4"/>
      <c r="I7665">
        <f t="shared" ref="I7665" si="8101">2*I7659*I7660*I7661^3+4*I7661</f>
        <v>1187.4101983644657</v>
      </c>
      <c r="J7665">
        <f t="shared" ref="J7665" si="8102">I7659^2*I7661^3</f>
        <v>-459.86801905066505</v>
      </c>
      <c r="K7665">
        <f t="shared" ref="K7665" si="8103">3*I7659^2*I7660*I7661^2+4*I7659</f>
        <v>4621.9224596655295</v>
      </c>
      <c r="L7665" s="5"/>
    </row>
    <row r="7666" spans="8:15" x14ac:dyDescent="0.35">
      <c r="H7666" s="4"/>
      <c r="L7666" s="5"/>
    </row>
    <row r="7667" spans="8:15" x14ac:dyDescent="0.35">
      <c r="H7667" s="4" t="s">
        <v>6</v>
      </c>
      <c r="I7667">
        <f t="shared" ref="I7667" si="8104">(I7663*J7664*K7665+I7664*J7665*K7663+J7663*K7664*I7665)-(I7665*J7664*K7663+J7665*K7664*I7663+K7665*I7664*J7663)</f>
        <v>526414.62070310838</v>
      </c>
      <c r="J7667" t="str">
        <f t="shared" ref="J7667" si="8105">IF(I7667&lt;&gt;0,"Continuar", "Agregar otros valores")</f>
        <v>Continuar</v>
      </c>
      <c r="L7667" s="5"/>
    </row>
    <row r="7668" spans="8:15" x14ac:dyDescent="0.35">
      <c r="H7668" s="4"/>
      <c r="L7668" s="5"/>
    </row>
    <row r="7669" spans="8:15" x14ac:dyDescent="0.35">
      <c r="H7669" s="4"/>
      <c r="I7669" cm="1">
        <f t="array" ref="I7669:K7671">MINVERSE(I7663:K7665)</f>
        <v>-9.5966786858593264E-2</v>
      </c>
      <c r="J7669">
        <v>1.2363692239668139E-2</v>
      </c>
      <c r="K7669">
        <v>8.7190467637886151E-4</v>
      </c>
      <c r="L7669" s="5"/>
      <c r="M7669">
        <f t="shared" ref="M7669" si="8106">(J7664*K7665-J7665*K7664)/I7667</f>
        <v>-9.596678685859325E-2</v>
      </c>
      <c r="N7669">
        <f t="shared" ref="N7669" si="8107">(J7663*K7665-J7665*K7663)/I7667</f>
        <v>-1.2363692239668137E-2</v>
      </c>
      <c r="O7669">
        <f t="shared" ref="O7669" si="8108">(J7663*K7664-J7664*K7663)/I7667</f>
        <v>8.7190467637886151E-4</v>
      </c>
    </row>
    <row r="7670" spans="8:15" x14ac:dyDescent="0.35">
      <c r="H7670" s="4" t="s">
        <v>9</v>
      </c>
      <c r="I7670">
        <v>-5.87232252334349E-2</v>
      </c>
      <c r="J7670">
        <v>-8.3924536285770956E-2</v>
      </c>
      <c r="K7670">
        <v>-3.0102503265137386E-4</v>
      </c>
      <c r="L7670" s="5"/>
      <c r="M7670">
        <f t="shared" ref="M7670" si="8109">(I7664*K7665-K7664*I7665)/I7667</f>
        <v>5.8723225233434879E-2</v>
      </c>
      <c r="N7670">
        <f t="shared" ref="N7670" si="8110">(I7663*K7665-I7665*K7663)/I7667</f>
        <v>-8.3924536285770943E-2</v>
      </c>
      <c r="O7670">
        <f t="shared" ref="O7670" si="8111">(I7663*K7664-I7664*K7663)/I7667</f>
        <v>3.010250326513738E-4</v>
      </c>
    </row>
    <row r="7671" spans="8:15" x14ac:dyDescent="0.35">
      <c r="H7671" s="4"/>
      <c r="I7671">
        <v>1.8811870800205702E-2</v>
      </c>
      <c r="J7671">
        <v>-1.1526585521765763E-2</v>
      </c>
      <c r="K7671">
        <v>-3.7590481385218048E-5</v>
      </c>
      <c r="L7671" s="5"/>
      <c r="M7671">
        <f t="shared" ref="M7671" si="8112">(I7664*J7665-I7665*J7664)/I7667</f>
        <v>1.8811870800205698E-2</v>
      </c>
      <c r="N7671">
        <f t="shared" ref="N7671" si="8113">(I7663*J7665-I7665*J7663)/I7667</f>
        <v>1.1526585521765761E-2</v>
      </c>
      <c r="O7671">
        <f t="shared" ref="O7671" si="8114">(I7663*J7664-I7664*J7663)/I7667</f>
        <v>-3.7590481385218048E-5</v>
      </c>
    </row>
    <row r="7672" spans="8:15" x14ac:dyDescent="0.35">
      <c r="H7672" s="4"/>
      <c r="L7672" s="5"/>
    </row>
    <row r="7673" spans="8:15" x14ac:dyDescent="0.35">
      <c r="H7673" s="4" t="s">
        <v>777</v>
      </c>
      <c r="I7673">
        <f t="shared" ref="I7673" si="8115">LN(ABS(2*I7659*I7660^3))-I7660*(I7661^2)+33.9206</f>
        <v>0</v>
      </c>
      <c r="L7673" s="5"/>
    </row>
    <row r="7674" spans="8:15" x14ac:dyDescent="0.35">
      <c r="H7674" s="4" t="s">
        <v>778</v>
      </c>
      <c r="I7674">
        <f t="shared" ref="I7674" si="8116">(I7659^2+I7660^2)/I7661+4*I7659*I7661-85/6</f>
        <v>0</v>
      </c>
      <c r="L7674" s="5"/>
    </row>
    <row r="7675" spans="8:15" x14ac:dyDescent="0.35">
      <c r="H7675" s="4" t="s">
        <v>779</v>
      </c>
      <c r="I7675">
        <f t="shared" ref="I7675" si="8117">I7659^2*I7660*I7661^3+4*I7659*I7661+3552</f>
        <v>0</v>
      </c>
      <c r="L7675" s="5"/>
    </row>
    <row r="7676" spans="8:15" x14ac:dyDescent="0.35">
      <c r="H7676" s="4"/>
      <c r="L7676" s="5"/>
    </row>
    <row r="7677" spans="8:15" x14ac:dyDescent="0.35">
      <c r="H7677" s="4"/>
      <c r="I7677">
        <f t="shared" ref="I7677:I7679" si="8118">I7659</f>
        <v>-6.0300955159643808</v>
      </c>
      <c r="J7677" t="s">
        <v>16</v>
      </c>
      <c r="K7677" cm="1">
        <f t="array" ref="K7677:K7679">MMULT(I7669:K7671,I7673:I7675)</f>
        <v>0</v>
      </c>
      <c r="L7677" s="5"/>
      <c r="M7677">
        <f t="shared" ref="M7677" si="8119">I7669*I7673+J7669*I7674+K7669*I7675</f>
        <v>0</v>
      </c>
    </row>
    <row r="7678" spans="8:15" x14ac:dyDescent="0.35">
      <c r="H7678" s="4"/>
      <c r="I7678">
        <f t="shared" si="8118"/>
        <v>7.8461575132286265</v>
      </c>
      <c r="J7678" t="s">
        <v>16</v>
      </c>
      <c r="K7678">
        <v>0</v>
      </c>
      <c r="L7678" s="5"/>
      <c r="M7678">
        <f t="shared" ref="M7678" si="8120">I7670*I7673+J7670*I7674+K7670* I7675</f>
        <v>0</v>
      </c>
    </row>
    <row r="7679" spans="8:15" x14ac:dyDescent="0.35">
      <c r="H7679" s="4"/>
      <c r="I7679">
        <f t="shared" si="8118"/>
        <v>-2.3298516839062571</v>
      </c>
      <c r="J7679" t="s">
        <v>16</v>
      </c>
      <c r="K7679">
        <v>0</v>
      </c>
      <c r="L7679" s="5"/>
      <c r="M7679">
        <f t="shared" ref="M7679" si="8121">I7671*I7673+J7671*I7674+K7671*I7675</f>
        <v>0</v>
      </c>
    </row>
    <row r="7680" spans="8:15" x14ac:dyDescent="0.35">
      <c r="H7680" s="4"/>
      <c r="L7680" s="5"/>
    </row>
    <row r="7681" spans="8:13" x14ac:dyDescent="0.35">
      <c r="H7681" s="4" t="s">
        <v>99</v>
      </c>
      <c r="I7681">
        <f t="shared" ref="I7681:I7683" si="8122">I7677-K7677</f>
        <v>-6.0300955159643808</v>
      </c>
      <c r="L7681" s="5"/>
    </row>
    <row r="7682" spans="8:13" x14ac:dyDescent="0.35">
      <c r="H7682" s="4" t="s">
        <v>100</v>
      </c>
      <c r="I7682">
        <f t="shared" si="8122"/>
        <v>7.8461575132286265</v>
      </c>
      <c r="L7682" s="5"/>
    </row>
    <row r="7683" spans="8:13" x14ac:dyDescent="0.35">
      <c r="H7683" s="4" t="s">
        <v>101</v>
      </c>
      <c r="I7683">
        <f t="shared" si="8122"/>
        <v>-2.3298516839062571</v>
      </c>
      <c r="L7683" s="5"/>
    </row>
    <row r="7684" spans="8:13" x14ac:dyDescent="0.35">
      <c r="H7684" s="4"/>
      <c r="L7684" s="5"/>
    </row>
    <row r="7685" spans="8:13" x14ac:dyDescent="0.35">
      <c r="H7685" s="4" t="s">
        <v>22</v>
      </c>
      <c r="I7685">
        <f t="shared" ref="I7685:I7687" si="8123">ABS(I7681-I7659)</f>
        <v>0</v>
      </c>
      <c r="L7685" s="5"/>
    </row>
    <row r="7686" spans="8:13" x14ac:dyDescent="0.35">
      <c r="H7686" s="4" t="s">
        <v>24</v>
      </c>
      <c r="I7686">
        <f t="shared" si="8123"/>
        <v>0</v>
      </c>
      <c r="L7686" s="5"/>
    </row>
    <row r="7687" spans="8:13" x14ac:dyDescent="0.35">
      <c r="H7687" s="7" t="s">
        <v>103</v>
      </c>
      <c r="I7687">
        <f t="shared" si="8123"/>
        <v>0</v>
      </c>
      <c r="J7687" s="8" t="s">
        <v>25</v>
      </c>
      <c r="K7687" s="8"/>
      <c r="L7687" s="9">
        <f t="shared" ref="L7687" si="8124">MAX(I7685:I7687)</f>
        <v>0</v>
      </c>
      <c r="M7687" t="str">
        <f t="shared" ref="M7687" si="8125">IF(L7687&gt;$G$6, "Continúa iterando","Listo. Aquí está la solución")</f>
        <v>Listo. Aquí está la solución</v>
      </c>
    </row>
    <row r="7689" spans="8:13" x14ac:dyDescent="0.35">
      <c r="H7689" s="1"/>
      <c r="I7689" s="2" t="s">
        <v>0</v>
      </c>
      <c r="J7689" s="2">
        <f t="shared" ref="J7689" si="8126">J7658+1</f>
        <v>249</v>
      </c>
      <c r="K7689" s="2"/>
      <c r="L7689" s="3"/>
    </row>
    <row r="7690" spans="8:13" x14ac:dyDescent="0.35">
      <c r="H7690" s="4" t="s">
        <v>1</v>
      </c>
      <c r="I7690">
        <f t="shared" ref="I7690:I7692" si="8127">I7681</f>
        <v>-6.0300955159643808</v>
      </c>
      <c r="L7690" s="5"/>
    </row>
    <row r="7691" spans="8:13" x14ac:dyDescent="0.35">
      <c r="H7691" s="4" t="s">
        <v>93</v>
      </c>
      <c r="I7691">
        <f t="shared" si="8127"/>
        <v>7.8461575132286265</v>
      </c>
      <c r="L7691" s="5"/>
    </row>
    <row r="7692" spans="8:13" x14ac:dyDescent="0.35">
      <c r="H7692" s="4" t="s">
        <v>2</v>
      </c>
      <c r="I7692">
        <f t="shared" si="8127"/>
        <v>-2.3298516839062571</v>
      </c>
      <c r="L7692" s="5"/>
    </row>
    <row r="7693" spans="8:13" x14ac:dyDescent="0.35">
      <c r="H7693" s="4"/>
      <c r="L7693" s="5"/>
    </row>
    <row r="7694" spans="8:13" x14ac:dyDescent="0.35">
      <c r="H7694" s="4"/>
      <c r="I7694">
        <f t="shared" ref="I7694" si="8128">1/I7690</f>
        <v>-0.16583485242523097</v>
      </c>
      <c r="J7694">
        <f t="shared" ref="J7694" si="8129">3/I7691-I7692^2</f>
        <v>-5.0458561065254317</v>
      </c>
      <c r="K7694">
        <f t="shared" ref="K7694" si="8130">-2*I7691*I7692</f>
        <v>36.56076658877889</v>
      </c>
      <c r="L7694" s="5"/>
    </row>
    <row r="7695" spans="8:13" x14ac:dyDescent="0.35">
      <c r="H7695" s="4" t="s">
        <v>26</v>
      </c>
      <c r="I7695">
        <f t="shared" ref="I7695" si="8131">(2*I7690/I7692)+4*I7692</f>
        <v>-4.1430295802738764</v>
      </c>
      <c r="J7695">
        <f t="shared" ref="J7695" si="8132">(2*I7691/I7692)</f>
        <v>-6.7353278901201685</v>
      </c>
      <c r="K7695">
        <f t="shared" ref="K7695" si="8133">-(I7691^2+I7690^2)/I7692^2+4*I7690</f>
        <v>-42.160262624325497</v>
      </c>
      <c r="L7695" s="5"/>
    </row>
    <row r="7696" spans="8:13" x14ac:dyDescent="0.35">
      <c r="H7696" s="4"/>
      <c r="I7696">
        <f t="shared" ref="I7696" si="8134">2*I7690*I7691*I7692^3+4*I7692</f>
        <v>1187.4101983644657</v>
      </c>
      <c r="J7696">
        <f t="shared" ref="J7696" si="8135">I7690^2*I7692^3</f>
        <v>-459.86801905066505</v>
      </c>
      <c r="K7696">
        <f t="shared" ref="K7696" si="8136">3*I7690^2*I7691*I7692^2+4*I7690</f>
        <v>4621.9224596655295</v>
      </c>
      <c r="L7696" s="5"/>
    </row>
    <row r="7697" spans="8:15" x14ac:dyDescent="0.35">
      <c r="H7697" s="4"/>
      <c r="L7697" s="5"/>
    </row>
    <row r="7698" spans="8:15" x14ac:dyDescent="0.35">
      <c r="H7698" s="4" t="s">
        <v>6</v>
      </c>
      <c r="I7698">
        <f t="shared" ref="I7698" si="8137">(I7694*J7695*K7696+I7695*J7696*K7694+J7694*K7695*I7696)-(I7696*J7695*K7694+J7696*K7695*I7694+K7696*I7695*J7694)</f>
        <v>526414.62070310838</v>
      </c>
      <c r="J7698" t="str">
        <f t="shared" ref="J7698" si="8138">IF(I7698&lt;&gt;0,"Continuar", "Agregar otros valores")</f>
        <v>Continuar</v>
      </c>
      <c r="L7698" s="5"/>
    </row>
    <row r="7699" spans="8:15" x14ac:dyDescent="0.35">
      <c r="H7699" s="4"/>
      <c r="L7699" s="5"/>
    </row>
    <row r="7700" spans="8:15" x14ac:dyDescent="0.35">
      <c r="H7700" s="4"/>
      <c r="I7700" cm="1">
        <f t="array" ref="I7700:K7702">MINVERSE(I7694:K7696)</f>
        <v>-9.5966786858593264E-2</v>
      </c>
      <c r="J7700">
        <v>1.2363692239668139E-2</v>
      </c>
      <c r="K7700">
        <v>8.7190467637886151E-4</v>
      </c>
      <c r="L7700" s="5"/>
      <c r="M7700">
        <f t="shared" ref="M7700" si="8139">(J7695*K7696-J7696*K7695)/I7698</f>
        <v>-9.596678685859325E-2</v>
      </c>
      <c r="N7700">
        <f t="shared" ref="N7700" si="8140">(J7694*K7696-J7696*K7694)/I7698</f>
        <v>-1.2363692239668137E-2</v>
      </c>
      <c r="O7700">
        <f t="shared" ref="O7700" si="8141">(J7694*K7695-J7695*K7694)/I7698</f>
        <v>8.7190467637886151E-4</v>
      </c>
    </row>
    <row r="7701" spans="8:15" x14ac:dyDescent="0.35">
      <c r="H7701" s="4" t="s">
        <v>9</v>
      </c>
      <c r="I7701">
        <v>-5.87232252334349E-2</v>
      </c>
      <c r="J7701">
        <v>-8.3924536285770956E-2</v>
      </c>
      <c r="K7701">
        <v>-3.0102503265137386E-4</v>
      </c>
      <c r="L7701" s="5"/>
      <c r="M7701">
        <f t="shared" ref="M7701" si="8142">(I7695*K7696-K7695*I7696)/I7698</f>
        <v>5.8723225233434879E-2</v>
      </c>
      <c r="N7701">
        <f t="shared" ref="N7701" si="8143">(I7694*K7696-I7696*K7694)/I7698</f>
        <v>-8.3924536285770943E-2</v>
      </c>
      <c r="O7701">
        <f t="shared" ref="O7701" si="8144">(I7694*K7695-I7695*K7694)/I7698</f>
        <v>3.010250326513738E-4</v>
      </c>
    </row>
    <row r="7702" spans="8:15" x14ac:dyDescent="0.35">
      <c r="H7702" s="4"/>
      <c r="I7702">
        <v>1.8811870800205702E-2</v>
      </c>
      <c r="J7702">
        <v>-1.1526585521765763E-2</v>
      </c>
      <c r="K7702">
        <v>-3.7590481385218048E-5</v>
      </c>
      <c r="L7702" s="5"/>
      <c r="M7702">
        <f t="shared" ref="M7702" si="8145">(I7695*J7696-I7696*J7695)/I7698</f>
        <v>1.8811870800205698E-2</v>
      </c>
      <c r="N7702">
        <f t="shared" ref="N7702" si="8146">(I7694*J7696-I7696*J7694)/I7698</f>
        <v>1.1526585521765761E-2</v>
      </c>
      <c r="O7702">
        <f t="shared" ref="O7702" si="8147">(I7694*J7695-I7695*J7694)/I7698</f>
        <v>-3.7590481385218048E-5</v>
      </c>
    </row>
    <row r="7703" spans="8:15" x14ac:dyDescent="0.35">
      <c r="H7703" s="4"/>
      <c r="L7703" s="5"/>
    </row>
    <row r="7704" spans="8:15" x14ac:dyDescent="0.35">
      <c r="H7704" s="4" t="s">
        <v>780</v>
      </c>
      <c r="I7704">
        <f t="shared" ref="I7704" si="8148">LN(ABS(2*I7690*I7691^3))-I7691*(I7692^2)+33.9206</f>
        <v>0</v>
      </c>
      <c r="L7704" s="5"/>
    </row>
    <row r="7705" spans="8:15" x14ac:dyDescent="0.35">
      <c r="H7705" s="4" t="s">
        <v>781</v>
      </c>
      <c r="I7705">
        <f t="shared" ref="I7705" si="8149">(I7690^2+I7691^2)/I7692+4*I7690*I7692-85/6</f>
        <v>0</v>
      </c>
      <c r="L7705" s="5"/>
    </row>
    <row r="7706" spans="8:15" x14ac:dyDescent="0.35">
      <c r="H7706" s="4" t="s">
        <v>782</v>
      </c>
      <c r="I7706">
        <f t="shared" ref="I7706" si="8150">I7690^2*I7691*I7692^3+4*I7690*I7692+3552</f>
        <v>0</v>
      </c>
      <c r="L7706" s="5"/>
    </row>
    <row r="7707" spans="8:15" x14ac:dyDescent="0.35">
      <c r="H7707" s="4"/>
      <c r="L7707" s="5"/>
    </row>
    <row r="7708" spans="8:15" x14ac:dyDescent="0.35">
      <c r="H7708" s="4"/>
      <c r="I7708">
        <f t="shared" ref="I7708:I7710" si="8151">I7690</f>
        <v>-6.0300955159643808</v>
      </c>
      <c r="J7708" t="s">
        <v>16</v>
      </c>
      <c r="K7708" cm="1">
        <f t="array" ref="K7708:K7710">MMULT(I7700:K7702,I7704:I7706)</f>
        <v>0</v>
      </c>
      <c r="L7708" s="5"/>
      <c r="M7708">
        <f t="shared" ref="M7708" si="8152">I7700*I7704+J7700*I7705+K7700*I7706</f>
        <v>0</v>
      </c>
    </row>
    <row r="7709" spans="8:15" x14ac:dyDescent="0.35">
      <c r="H7709" s="4"/>
      <c r="I7709">
        <f t="shared" si="8151"/>
        <v>7.8461575132286265</v>
      </c>
      <c r="J7709" t="s">
        <v>16</v>
      </c>
      <c r="K7709">
        <v>0</v>
      </c>
      <c r="L7709" s="5"/>
      <c r="M7709">
        <f t="shared" ref="M7709" si="8153">I7701*I7704+J7701*I7705+K7701* I7706</f>
        <v>0</v>
      </c>
    </row>
    <row r="7710" spans="8:15" x14ac:dyDescent="0.35">
      <c r="H7710" s="4"/>
      <c r="I7710">
        <f t="shared" si="8151"/>
        <v>-2.3298516839062571</v>
      </c>
      <c r="J7710" t="s">
        <v>16</v>
      </c>
      <c r="K7710">
        <v>0</v>
      </c>
      <c r="L7710" s="5"/>
      <c r="M7710">
        <f t="shared" ref="M7710" si="8154">I7702*I7704+J7702*I7705+K7702*I7706</f>
        <v>0</v>
      </c>
    </row>
    <row r="7711" spans="8:15" x14ac:dyDescent="0.35">
      <c r="H7711" s="4"/>
      <c r="L7711" s="5"/>
    </row>
    <row r="7712" spans="8:15" x14ac:dyDescent="0.35">
      <c r="H7712" s="4" t="s">
        <v>99</v>
      </c>
      <c r="I7712">
        <f t="shared" ref="I7712:I7714" si="8155">I7708-K7708</f>
        <v>-6.0300955159643808</v>
      </c>
      <c r="L7712" s="5"/>
    </row>
    <row r="7713" spans="8:13" x14ac:dyDescent="0.35">
      <c r="H7713" s="4" t="s">
        <v>100</v>
      </c>
      <c r="I7713">
        <f t="shared" si="8155"/>
        <v>7.8461575132286265</v>
      </c>
      <c r="L7713" s="5"/>
    </row>
    <row r="7714" spans="8:13" x14ac:dyDescent="0.35">
      <c r="H7714" s="4" t="s">
        <v>101</v>
      </c>
      <c r="I7714">
        <f t="shared" si="8155"/>
        <v>-2.3298516839062571</v>
      </c>
      <c r="L7714" s="5"/>
    </row>
    <row r="7715" spans="8:13" x14ac:dyDescent="0.35">
      <c r="H7715" s="4"/>
      <c r="L7715" s="5"/>
    </row>
    <row r="7716" spans="8:13" x14ac:dyDescent="0.35">
      <c r="H7716" s="4" t="s">
        <v>22</v>
      </c>
      <c r="I7716">
        <f t="shared" ref="I7716:I7718" si="8156">ABS(I7712-I7690)</f>
        <v>0</v>
      </c>
      <c r="L7716" s="5"/>
    </row>
    <row r="7717" spans="8:13" x14ac:dyDescent="0.35">
      <c r="H7717" s="4" t="s">
        <v>24</v>
      </c>
      <c r="I7717">
        <f t="shared" si="8156"/>
        <v>0</v>
      </c>
      <c r="L7717" s="5"/>
    </row>
    <row r="7718" spans="8:13" x14ac:dyDescent="0.35">
      <c r="H7718" s="7" t="s">
        <v>103</v>
      </c>
      <c r="I7718">
        <f t="shared" si="8156"/>
        <v>0</v>
      </c>
      <c r="J7718" s="8" t="s">
        <v>25</v>
      </c>
      <c r="K7718" s="8"/>
      <c r="L7718" s="9">
        <f t="shared" ref="L7718" si="8157">MAX(I7716:I7718)</f>
        <v>0</v>
      </c>
      <c r="M7718" t="str">
        <f t="shared" ref="M7718" si="8158">IF(L7718&gt;$G$6, "Continúa iterando","Listo. Aquí está la solución")</f>
        <v>Listo. Aquí está la solución</v>
      </c>
    </row>
    <row r="7720" spans="8:13" x14ac:dyDescent="0.35">
      <c r="H7720" s="1"/>
      <c r="I7720" s="2" t="s">
        <v>0</v>
      </c>
      <c r="J7720" s="2">
        <f t="shared" ref="J7720" si="8159">J7689+1</f>
        <v>250</v>
      </c>
      <c r="K7720" s="2"/>
      <c r="L7720" s="3"/>
    </row>
    <row r="7721" spans="8:13" x14ac:dyDescent="0.35">
      <c r="H7721" s="4" t="s">
        <v>1</v>
      </c>
      <c r="I7721">
        <f t="shared" ref="I7721:I7723" si="8160">I7712</f>
        <v>-6.0300955159643808</v>
      </c>
      <c r="L7721" s="5"/>
    </row>
    <row r="7722" spans="8:13" x14ac:dyDescent="0.35">
      <c r="H7722" s="4" t="s">
        <v>93</v>
      </c>
      <c r="I7722">
        <f t="shared" si="8160"/>
        <v>7.8461575132286265</v>
      </c>
      <c r="L7722" s="5"/>
    </row>
    <row r="7723" spans="8:13" x14ac:dyDescent="0.35">
      <c r="H7723" s="4" t="s">
        <v>2</v>
      </c>
      <c r="I7723">
        <f t="shared" si="8160"/>
        <v>-2.3298516839062571</v>
      </c>
      <c r="L7723" s="5"/>
    </row>
    <row r="7724" spans="8:13" x14ac:dyDescent="0.35">
      <c r="H7724" s="4"/>
      <c r="L7724" s="5"/>
    </row>
    <row r="7725" spans="8:13" x14ac:dyDescent="0.35">
      <c r="H7725" s="4"/>
      <c r="I7725">
        <f t="shared" ref="I7725" si="8161">1/I7721</f>
        <v>-0.16583485242523097</v>
      </c>
      <c r="J7725">
        <f t="shared" ref="J7725" si="8162">3/I7722-I7723^2</f>
        <v>-5.0458561065254317</v>
      </c>
      <c r="K7725">
        <f t="shared" ref="K7725" si="8163">-2*I7722*I7723</f>
        <v>36.56076658877889</v>
      </c>
      <c r="L7725" s="5"/>
    </row>
    <row r="7726" spans="8:13" x14ac:dyDescent="0.35">
      <c r="H7726" s="4" t="s">
        <v>26</v>
      </c>
      <c r="I7726">
        <f t="shared" ref="I7726" si="8164">(2*I7721/I7723)+4*I7723</f>
        <v>-4.1430295802738764</v>
      </c>
      <c r="J7726">
        <f t="shared" ref="J7726" si="8165">(2*I7722/I7723)</f>
        <v>-6.7353278901201685</v>
      </c>
      <c r="K7726">
        <f t="shared" ref="K7726" si="8166">-(I7722^2+I7721^2)/I7723^2+4*I7721</f>
        <v>-42.160262624325497</v>
      </c>
      <c r="L7726" s="5"/>
    </row>
    <row r="7727" spans="8:13" x14ac:dyDescent="0.35">
      <c r="H7727" s="4"/>
      <c r="I7727">
        <f t="shared" ref="I7727" si="8167">2*I7721*I7722*I7723^3+4*I7723</f>
        <v>1187.4101983644657</v>
      </c>
      <c r="J7727">
        <f t="shared" ref="J7727" si="8168">I7721^2*I7723^3</f>
        <v>-459.86801905066505</v>
      </c>
      <c r="K7727">
        <f t="shared" ref="K7727" si="8169">3*I7721^2*I7722*I7723^2+4*I7721</f>
        <v>4621.9224596655295</v>
      </c>
      <c r="L7727" s="5"/>
    </row>
    <row r="7728" spans="8:13" x14ac:dyDescent="0.35">
      <c r="H7728" s="4"/>
      <c r="L7728" s="5"/>
    </row>
    <row r="7729" spans="8:15" x14ac:dyDescent="0.35">
      <c r="H7729" s="4" t="s">
        <v>6</v>
      </c>
      <c r="I7729">
        <f t="shared" ref="I7729" si="8170">(I7725*J7726*K7727+I7726*J7727*K7725+J7725*K7726*I7727)-(I7727*J7726*K7725+J7727*K7726*I7725+K7727*I7726*J7725)</f>
        <v>526414.62070310838</v>
      </c>
      <c r="J7729" t="str">
        <f t="shared" ref="J7729" si="8171">IF(I7729&lt;&gt;0,"Continuar", "Agregar otros valores")</f>
        <v>Continuar</v>
      </c>
      <c r="L7729" s="5"/>
    </row>
    <row r="7730" spans="8:15" x14ac:dyDescent="0.35">
      <c r="H7730" s="4"/>
      <c r="L7730" s="5"/>
    </row>
    <row r="7731" spans="8:15" x14ac:dyDescent="0.35">
      <c r="H7731" s="4"/>
      <c r="I7731" cm="1">
        <f t="array" ref="I7731:K7733">MINVERSE(I7725:K7727)</f>
        <v>-9.5966786858593264E-2</v>
      </c>
      <c r="J7731">
        <v>1.2363692239668139E-2</v>
      </c>
      <c r="K7731">
        <v>8.7190467637886151E-4</v>
      </c>
      <c r="L7731" s="5"/>
      <c r="M7731">
        <f t="shared" ref="M7731" si="8172">(J7726*K7727-J7727*K7726)/I7729</f>
        <v>-9.596678685859325E-2</v>
      </c>
      <c r="N7731">
        <f t="shared" ref="N7731" si="8173">(J7725*K7727-J7727*K7725)/I7729</f>
        <v>-1.2363692239668137E-2</v>
      </c>
      <c r="O7731">
        <f t="shared" ref="O7731" si="8174">(J7725*K7726-J7726*K7725)/I7729</f>
        <v>8.7190467637886151E-4</v>
      </c>
    </row>
    <row r="7732" spans="8:15" x14ac:dyDescent="0.35">
      <c r="H7732" s="4" t="s">
        <v>9</v>
      </c>
      <c r="I7732">
        <v>-5.87232252334349E-2</v>
      </c>
      <c r="J7732">
        <v>-8.3924536285770956E-2</v>
      </c>
      <c r="K7732">
        <v>-3.0102503265137386E-4</v>
      </c>
      <c r="L7732" s="5"/>
      <c r="M7732">
        <f t="shared" ref="M7732" si="8175">(I7726*K7727-K7726*I7727)/I7729</f>
        <v>5.8723225233434879E-2</v>
      </c>
      <c r="N7732">
        <f t="shared" ref="N7732" si="8176">(I7725*K7727-I7727*K7725)/I7729</f>
        <v>-8.3924536285770943E-2</v>
      </c>
      <c r="O7732">
        <f t="shared" ref="O7732" si="8177">(I7725*K7726-I7726*K7725)/I7729</f>
        <v>3.010250326513738E-4</v>
      </c>
    </row>
    <row r="7733" spans="8:15" x14ac:dyDescent="0.35">
      <c r="H7733" s="4"/>
      <c r="I7733">
        <v>1.8811870800205702E-2</v>
      </c>
      <c r="J7733">
        <v>-1.1526585521765763E-2</v>
      </c>
      <c r="K7733">
        <v>-3.7590481385218048E-5</v>
      </c>
      <c r="L7733" s="5"/>
      <c r="M7733">
        <f t="shared" ref="M7733" si="8178">(I7726*J7727-I7727*J7726)/I7729</f>
        <v>1.8811870800205698E-2</v>
      </c>
      <c r="N7733">
        <f t="shared" ref="N7733" si="8179">(I7725*J7727-I7727*J7725)/I7729</f>
        <v>1.1526585521765761E-2</v>
      </c>
      <c r="O7733">
        <f t="shared" ref="O7733" si="8180">(I7725*J7726-I7726*J7725)/I7729</f>
        <v>-3.7590481385218048E-5</v>
      </c>
    </row>
    <row r="7734" spans="8:15" x14ac:dyDescent="0.35">
      <c r="H7734" s="4"/>
      <c r="L7734" s="5"/>
    </row>
    <row r="7735" spans="8:15" x14ac:dyDescent="0.35">
      <c r="H7735" s="4" t="s">
        <v>783</v>
      </c>
      <c r="I7735">
        <f t="shared" ref="I7735" si="8181">LN(ABS(2*I7721*I7722^3))-I7722*(I7723^2)+33.9206</f>
        <v>0</v>
      </c>
      <c r="L7735" s="5"/>
    </row>
    <row r="7736" spans="8:15" x14ac:dyDescent="0.35">
      <c r="H7736" s="4" t="s">
        <v>784</v>
      </c>
      <c r="I7736">
        <f t="shared" ref="I7736" si="8182">(I7721^2+I7722^2)/I7723+4*I7721*I7723-85/6</f>
        <v>0</v>
      </c>
      <c r="L7736" s="5"/>
    </row>
    <row r="7737" spans="8:15" x14ac:dyDescent="0.35">
      <c r="H7737" s="4" t="s">
        <v>785</v>
      </c>
      <c r="I7737">
        <f t="shared" ref="I7737" si="8183">I7721^2*I7722*I7723^3+4*I7721*I7723+3552</f>
        <v>0</v>
      </c>
      <c r="L7737" s="5"/>
    </row>
    <row r="7738" spans="8:15" x14ac:dyDescent="0.35">
      <c r="H7738" s="4"/>
      <c r="L7738" s="5"/>
    </row>
    <row r="7739" spans="8:15" x14ac:dyDescent="0.35">
      <c r="H7739" s="4"/>
      <c r="I7739">
        <f t="shared" ref="I7739:I7741" si="8184">I7721</f>
        <v>-6.0300955159643808</v>
      </c>
      <c r="J7739" t="s">
        <v>16</v>
      </c>
      <c r="K7739" cm="1">
        <f t="array" ref="K7739:K7741">MMULT(I7731:K7733,I7735:I7737)</f>
        <v>0</v>
      </c>
      <c r="L7739" s="5"/>
      <c r="M7739">
        <f t="shared" ref="M7739" si="8185">I7731*I7735+J7731*I7736+K7731*I7737</f>
        <v>0</v>
      </c>
    </row>
    <row r="7740" spans="8:15" x14ac:dyDescent="0.35">
      <c r="H7740" s="4"/>
      <c r="I7740">
        <f t="shared" si="8184"/>
        <v>7.8461575132286265</v>
      </c>
      <c r="J7740" t="s">
        <v>16</v>
      </c>
      <c r="K7740">
        <v>0</v>
      </c>
      <c r="L7740" s="5"/>
      <c r="M7740">
        <f t="shared" ref="M7740" si="8186">I7732*I7735+J7732*I7736+K7732* I7737</f>
        <v>0</v>
      </c>
    </row>
    <row r="7741" spans="8:15" x14ac:dyDescent="0.35">
      <c r="H7741" s="4"/>
      <c r="I7741">
        <f t="shared" si="8184"/>
        <v>-2.3298516839062571</v>
      </c>
      <c r="J7741" t="s">
        <v>16</v>
      </c>
      <c r="K7741">
        <v>0</v>
      </c>
      <c r="L7741" s="5"/>
      <c r="M7741">
        <f t="shared" ref="M7741" si="8187">I7733*I7735+J7733*I7736+K7733*I7737</f>
        <v>0</v>
      </c>
    </row>
    <row r="7742" spans="8:15" x14ac:dyDescent="0.35">
      <c r="H7742" s="4"/>
      <c r="L7742" s="5"/>
    </row>
    <row r="7743" spans="8:15" x14ac:dyDescent="0.35">
      <c r="H7743" s="4" t="s">
        <v>99</v>
      </c>
      <c r="I7743">
        <f t="shared" ref="I7743:I7745" si="8188">I7739-K7739</f>
        <v>-6.0300955159643808</v>
      </c>
      <c r="L7743" s="5"/>
    </row>
    <row r="7744" spans="8:15" x14ac:dyDescent="0.35">
      <c r="H7744" s="4" t="s">
        <v>100</v>
      </c>
      <c r="I7744">
        <f t="shared" si="8188"/>
        <v>7.8461575132286265</v>
      </c>
      <c r="L7744" s="5"/>
    </row>
    <row r="7745" spans="8:13" x14ac:dyDescent="0.35">
      <c r="H7745" s="4" t="s">
        <v>101</v>
      </c>
      <c r="I7745">
        <f t="shared" si="8188"/>
        <v>-2.3298516839062571</v>
      </c>
      <c r="L7745" s="5"/>
    </row>
    <row r="7746" spans="8:13" x14ac:dyDescent="0.35">
      <c r="H7746" s="4"/>
      <c r="L7746" s="5"/>
    </row>
    <row r="7747" spans="8:13" x14ac:dyDescent="0.35">
      <c r="H7747" s="4" t="s">
        <v>22</v>
      </c>
      <c r="I7747">
        <f t="shared" ref="I7747:I7749" si="8189">ABS(I7743-I7721)</f>
        <v>0</v>
      </c>
      <c r="L7747" s="5"/>
    </row>
    <row r="7748" spans="8:13" x14ac:dyDescent="0.35">
      <c r="H7748" s="4" t="s">
        <v>24</v>
      </c>
      <c r="I7748">
        <f t="shared" si="8189"/>
        <v>0</v>
      </c>
      <c r="L7748" s="5"/>
    </row>
    <row r="7749" spans="8:13" x14ac:dyDescent="0.35">
      <c r="H7749" s="7" t="s">
        <v>103</v>
      </c>
      <c r="I7749">
        <f t="shared" si="8189"/>
        <v>0</v>
      </c>
      <c r="J7749" s="8" t="s">
        <v>25</v>
      </c>
      <c r="K7749" s="8"/>
      <c r="L7749" s="9">
        <f t="shared" ref="L7749" si="8190">MAX(I7747:I7749)</f>
        <v>0</v>
      </c>
      <c r="M7749" t="str">
        <f t="shared" ref="M7749" si="8191">IF(L7749&gt;$G$6, "Continúa iterando","Listo. Aquí está la solución")</f>
        <v>Listo. Aquí está la solución</v>
      </c>
    </row>
    <row r="7751" spans="8:13" x14ac:dyDescent="0.35">
      <c r="H7751" s="1"/>
      <c r="I7751" s="2" t="s">
        <v>0</v>
      </c>
      <c r="J7751" s="2">
        <f t="shared" ref="J7751" si="8192">J7720+1</f>
        <v>251</v>
      </c>
      <c r="K7751" s="2"/>
      <c r="L7751" s="3"/>
    </row>
    <row r="7752" spans="8:13" x14ac:dyDescent="0.35">
      <c r="H7752" s="4" t="s">
        <v>1</v>
      </c>
      <c r="I7752">
        <f t="shared" ref="I7752:I7754" si="8193">I7743</f>
        <v>-6.0300955159643808</v>
      </c>
      <c r="L7752" s="5"/>
    </row>
    <row r="7753" spans="8:13" x14ac:dyDescent="0.35">
      <c r="H7753" s="4" t="s">
        <v>93</v>
      </c>
      <c r="I7753">
        <f t="shared" si="8193"/>
        <v>7.8461575132286265</v>
      </c>
      <c r="L7753" s="5"/>
    </row>
    <row r="7754" spans="8:13" x14ac:dyDescent="0.35">
      <c r="H7754" s="4" t="s">
        <v>2</v>
      </c>
      <c r="I7754">
        <f t="shared" si="8193"/>
        <v>-2.3298516839062571</v>
      </c>
      <c r="L7754" s="5"/>
    </row>
    <row r="7755" spans="8:13" x14ac:dyDescent="0.35">
      <c r="H7755" s="4"/>
      <c r="L7755" s="5"/>
    </row>
    <row r="7756" spans="8:13" x14ac:dyDescent="0.35">
      <c r="H7756" s="4"/>
      <c r="I7756">
        <f t="shared" ref="I7756" si="8194">1/I7752</f>
        <v>-0.16583485242523097</v>
      </c>
      <c r="J7756">
        <f t="shared" ref="J7756" si="8195">3/I7753-I7754^2</f>
        <v>-5.0458561065254317</v>
      </c>
      <c r="K7756">
        <f t="shared" ref="K7756" si="8196">-2*I7753*I7754</f>
        <v>36.56076658877889</v>
      </c>
      <c r="L7756" s="5"/>
    </row>
    <row r="7757" spans="8:13" x14ac:dyDescent="0.35">
      <c r="H7757" s="4" t="s">
        <v>26</v>
      </c>
      <c r="I7757">
        <f t="shared" ref="I7757" si="8197">(2*I7752/I7754)+4*I7754</f>
        <v>-4.1430295802738764</v>
      </c>
      <c r="J7757">
        <f t="shared" ref="J7757" si="8198">(2*I7753/I7754)</f>
        <v>-6.7353278901201685</v>
      </c>
      <c r="K7757">
        <f t="shared" ref="K7757" si="8199">-(I7753^2+I7752^2)/I7754^2+4*I7752</f>
        <v>-42.160262624325497</v>
      </c>
      <c r="L7757" s="5"/>
    </row>
    <row r="7758" spans="8:13" x14ac:dyDescent="0.35">
      <c r="H7758" s="4"/>
      <c r="I7758">
        <f t="shared" ref="I7758" si="8200">2*I7752*I7753*I7754^3+4*I7754</f>
        <v>1187.4101983644657</v>
      </c>
      <c r="J7758">
        <f t="shared" ref="J7758" si="8201">I7752^2*I7754^3</f>
        <v>-459.86801905066505</v>
      </c>
      <c r="K7758">
        <f t="shared" ref="K7758" si="8202">3*I7752^2*I7753*I7754^2+4*I7752</f>
        <v>4621.9224596655295</v>
      </c>
      <c r="L7758" s="5"/>
    </row>
    <row r="7759" spans="8:13" x14ac:dyDescent="0.35">
      <c r="H7759" s="4"/>
      <c r="L7759" s="5"/>
    </row>
    <row r="7760" spans="8:13" x14ac:dyDescent="0.35">
      <c r="H7760" s="4" t="s">
        <v>6</v>
      </c>
      <c r="I7760">
        <f t="shared" ref="I7760" si="8203">(I7756*J7757*K7758+I7757*J7758*K7756+J7756*K7757*I7758)-(I7758*J7757*K7756+J7758*K7757*I7756+K7758*I7757*J7756)</f>
        <v>526414.62070310838</v>
      </c>
      <c r="J7760" t="str">
        <f t="shared" ref="J7760" si="8204">IF(I7760&lt;&gt;0,"Continuar", "Agregar otros valores")</f>
        <v>Continuar</v>
      </c>
      <c r="L7760" s="5"/>
    </row>
    <row r="7761" spans="8:15" x14ac:dyDescent="0.35">
      <c r="H7761" s="4"/>
      <c r="L7761" s="5"/>
    </row>
    <row r="7762" spans="8:15" x14ac:dyDescent="0.35">
      <c r="H7762" s="4"/>
      <c r="I7762" cm="1">
        <f t="array" ref="I7762:K7764">MINVERSE(I7756:K7758)</f>
        <v>-9.5966786858593264E-2</v>
      </c>
      <c r="J7762">
        <v>1.2363692239668139E-2</v>
      </c>
      <c r="K7762">
        <v>8.7190467637886151E-4</v>
      </c>
      <c r="L7762" s="5"/>
      <c r="M7762">
        <f t="shared" ref="M7762" si="8205">(J7757*K7758-J7758*K7757)/I7760</f>
        <v>-9.596678685859325E-2</v>
      </c>
      <c r="N7762">
        <f t="shared" ref="N7762" si="8206">(J7756*K7758-J7758*K7756)/I7760</f>
        <v>-1.2363692239668137E-2</v>
      </c>
      <c r="O7762">
        <f t="shared" ref="O7762" si="8207">(J7756*K7757-J7757*K7756)/I7760</f>
        <v>8.7190467637886151E-4</v>
      </c>
    </row>
    <row r="7763" spans="8:15" x14ac:dyDescent="0.35">
      <c r="H7763" s="4" t="s">
        <v>9</v>
      </c>
      <c r="I7763">
        <v>-5.87232252334349E-2</v>
      </c>
      <c r="J7763">
        <v>-8.3924536285770956E-2</v>
      </c>
      <c r="K7763">
        <v>-3.0102503265137386E-4</v>
      </c>
      <c r="L7763" s="5"/>
      <c r="M7763">
        <f t="shared" ref="M7763" si="8208">(I7757*K7758-K7757*I7758)/I7760</f>
        <v>5.8723225233434879E-2</v>
      </c>
      <c r="N7763">
        <f t="shared" ref="N7763" si="8209">(I7756*K7758-I7758*K7756)/I7760</f>
        <v>-8.3924536285770943E-2</v>
      </c>
      <c r="O7763">
        <f t="shared" ref="O7763" si="8210">(I7756*K7757-I7757*K7756)/I7760</f>
        <v>3.010250326513738E-4</v>
      </c>
    </row>
    <row r="7764" spans="8:15" x14ac:dyDescent="0.35">
      <c r="H7764" s="4"/>
      <c r="I7764">
        <v>1.8811870800205702E-2</v>
      </c>
      <c r="J7764">
        <v>-1.1526585521765763E-2</v>
      </c>
      <c r="K7764">
        <v>-3.7590481385218048E-5</v>
      </c>
      <c r="L7764" s="5"/>
      <c r="M7764">
        <f t="shared" ref="M7764" si="8211">(I7757*J7758-I7758*J7757)/I7760</f>
        <v>1.8811870800205698E-2</v>
      </c>
      <c r="N7764">
        <f t="shared" ref="N7764" si="8212">(I7756*J7758-I7758*J7756)/I7760</f>
        <v>1.1526585521765761E-2</v>
      </c>
      <c r="O7764">
        <f t="shared" ref="O7764" si="8213">(I7756*J7757-I7757*J7756)/I7760</f>
        <v>-3.7590481385218048E-5</v>
      </c>
    </row>
    <row r="7765" spans="8:15" x14ac:dyDescent="0.35">
      <c r="H7765" s="4"/>
      <c r="L7765" s="5"/>
    </row>
    <row r="7766" spans="8:15" x14ac:dyDescent="0.35">
      <c r="H7766" s="4" t="s">
        <v>786</v>
      </c>
      <c r="I7766">
        <f t="shared" ref="I7766" si="8214">LN(ABS(2*I7752*I7753^3))-I7753*(I7754^2)+33.9206</f>
        <v>0</v>
      </c>
      <c r="L7766" s="5"/>
    </row>
    <row r="7767" spans="8:15" x14ac:dyDescent="0.35">
      <c r="H7767" s="4" t="s">
        <v>787</v>
      </c>
      <c r="I7767">
        <f t="shared" ref="I7767" si="8215">(I7752^2+I7753^2)/I7754+4*I7752*I7754-85/6</f>
        <v>0</v>
      </c>
      <c r="L7767" s="5"/>
    </row>
    <row r="7768" spans="8:15" x14ac:dyDescent="0.35">
      <c r="H7768" s="4" t="s">
        <v>788</v>
      </c>
      <c r="I7768">
        <f t="shared" ref="I7768" si="8216">I7752^2*I7753*I7754^3+4*I7752*I7754+3552</f>
        <v>0</v>
      </c>
      <c r="L7768" s="5"/>
    </row>
    <row r="7769" spans="8:15" x14ac:dyDescent="0.35">
      <c r="H7769" s="4"/>
      <c r="L7769" s="5"/>
    </row>
    <row r="7770" spans="8:15" x14ac:dyDescent="0.35">
      <c r="H7770" s="4"/>
      <c r="I7770">
        <f t="shared" ref="I7770:I7772" si="8217">I7752</f>
        <v>-6.0300955159643808</v>
      </c>
      <c r="J7770" t="s">
        <v>16</v>
      </c>
      <c r="K7770" cm="1">
        <f t="array" ref="K7770:K7772">MMULT(I7762:K7764,I7766:I7768)</f>
        <v>0</v>
      </c>
      <c r="L7770" s="5"/>
      <c r="M7770">
        <f t="shared" ref="M7770" si="8218">I7762*I7766+J7762*I7767+K7762*I7768</f>
        <v>0</v>
      </c>
    </row>
    <row r="7771" spans="8:15" x14ac:dyDescent="0.35">
      <c r="H7771" s="4"/>
      <c r="I7771">
        <f t="shared" si="8217"/>
        <v>7.8461575132286265</v>
      </c>
      <c r="J7771" t="s">
        <v>16</v>
      </c>
      <c r="K7771">
        <v>0</v>
      </c>
      <c r="L7771" s="5"/>
      <c r="M7771">
        <f t="shared" ref="M7771" si="8219">I7763*I7766+J7763*I7767+K7763* I7768</f>
        <v>0</v>
      </c>
    </row>
    <row r="7772" spans="8:15" x14ac:dyDescent="0.35">
      <c r="H7772" s="4"/>
      <c r="I7772">
        <f t="shared" si="8217"/>
        <v>-2.3298516839062571</v>
      </c>
      <c r="J7772" t="s">
        <v>16</v>
      </c>
      <c r="K7772">
        <v>0</v>
      </c>
      <c r="L7772" s="5"/>
      <c r="M7772">
        <f t="shared" ref="M7772" si="8220">I7764*I7766+J7764*I7767+K7764*I7768</f>
        <v>0</v>
      </c>
    </row>
    <row r="7773" spans="8:15" x14ac:dyDescent="0.35">
      <c r="H7773" s="4"/>
      <c r="L7773" s="5"/>
    </row>
    <row r="7774" spans="8:15" x14ac:dyDescent="0.35">
      <c r="H7774" s="4" t="s">
        <v>99</v>
      </c>
      <c r="I7774">
        <f t="shared" ref="I7774:I7776" si="8221">I7770-K7770</f>
        <v>-6.0300955159643808</v>
      </c>
      <c r="L7774" s="5"/>
    </row>
    <row r="7775" spans="8:15" x14ac:dyDescent="0.35">
      <c r="H7775" s="4" t="s">
        <v>100</v>
      </c>
      <c r="I7775">
        <f t="shared" si="8221"/>
        <v>7.8461575132286265</v>
      </c>
      <c r="L7775" s="5"/>
    </row>
    <row r="7776" spans="8:15" x14ac:dyDescent="0.35">
      <c r="H7776" s="4" t="s">
        <v>101</v>
      </c>
      <c r="I7776">
        <f t="shared" si="8221"/>
        <v>-2.3298516839062571</v>
      </c>
      <c r="L7776" s="5"/>
    </row>
    <row r="7777" spans="8:13" x14ac:dyDescent="0.35">
      <c r="H7777" s="4"/>
      <c r="L7777" s="5"/>
    </row>
    <row r="7778" spans="8:13" x14ac:dyDescent="0.35">
      <c r="H7778" s="4" t="s">
        <v>22</v>
      </c>
      <c r="I7778">
        <f t="shared" ref="I7778:I7780" si="8222">ABS(I7774-I7752)</f>
        <v>0</v>
      </c>
      <c r="L7778" s="5"/>
    </row>
    <row r="7779" spans="8:13" x14ac:dyDescent="0.35">
      <c r="H7779" s="4" t="s">
        <v>24</v>
      </c>
      <c r="I7779">
        <f t="shared" si="8222"/>
        <v>0</v>
      </c>
      <c r="L7779" s="5"/>
    </row>
    <row r="7780" spans="8:13" x14ac:dyDescent="0.35">
      <c r="H7780" s="7" t="s">
        <v>103</v>
      </c>
      <c r="I7780">
        <f t="shared" si="8222"/>
        <v>0</v>
      </c>
      <c r="J7780" s="8" t="s">
        <v>25</v>
      </c>
      <c r="K7780" s="8"/>
      <c r="L7780" s="9">
        <f t="shared" ref="L7780" si="8223">MAX(I7778:I7780)</f>
        <v>0</v>
      </c>
      <c r="M7780" t="str">
        <f t="shared" ref="M7780" si="8224">IF(L7780&gt;$G$6, "Continúa iterando","Listo. Aquí está la solución")</f>
        <v>Listo. Aquí está la solución</v>
      </c>
    </row>
    <row r="7782" spans="8:13" x14ac:dyDescent="0.35">
      <c r="H7782" s="1"/>
      <c r="I7782" s="2" t="s">
        <v>0</v>
      </c>
      <c r="J7782" s="2">
        <f t="shared" ref="J7782" si="8225">J7751+1</f>
        <v>252</v>
      </c>
      <c r="K7782" s="2"/>
      <c r="L7782" s="3"/>
    </row>
    <row r="7783" spans="8:13" x14ac:dyDescent="0.35">
      <c r="H7783" s="4" t="s">
        <v>1</v>
      </c>
      <c r="I7783">
        <f t="shared" ref="I7783:I7785" si="8226">I7774</f>
        <v>-6.0300955159643808</v>
      </c>
      <c r="L7783" s="5"/>
    </row>
    <row r="7784" spans="8:13" x14ac:dyDescent="0.35">
      <c r="H7784" s="4" t="s">
        <v>93</v>
      </c>
      <c r="I7784">
        <f t="shared" si="8226"/>
        <v>7.8461575132286265</v>
      </c>
      <c r="L7784" s="5"/>
    </row>
    <row r="7785" spans="8:13" x14ac:dyDescent="0.35">
      <c r="H7785" s="4" t="s">
        <v>2</v>
      </c>
      <c r="I7785">
        <f t="shared" si="8226"/>
        <v>-2.3298516839062571</v>
      </c>
      <c r="L7785" s="5"/>
    </row>
    <row r="7786" spans="8:13" x14ac:dyDescent="0.35">
      <c r="H7786" s="4"/>
      <c r="L7786" s="5"/>
    </row>
    <row r="7787" spans="8:13" x14ac:dyDescent="0.35">
      <c r="H7787" s="4"/>
      <c r="I7787">
        <f t="shared" ref="I7787" si="8227">1/I7783</f>
        <v>-0.16583485242523097</v>
      </c>
      <c r="J7787">
        <f t="shared" ref="J7787" si="8228">3/I7784-I7785^2</f>
        <v>-5.0458561065254317</v>
      </c>
      <c r="K7787">
        <f t="shared" ref="K7787" si="8229">-2*I7784*I7785</f>
        <v>36.56076658877889</v>
      </c>
      <c r="L7787" s="5"/>
    </row>
    <row r="7788" spans="8:13" x14ac:dyDescent="0.35">
      <c r="H7788" s="4" t="s">
        <v>26</v>
      </c>
      <c r="I7788">
        <f t="shared" ref="I7788" si="8230">(2*I7783/I7785)+4*I7785</f>
        <v>-4.1430295802738764</v>
      </c>
      <c r="J7788">
        <f t="shared" ref="J7788" si="8231">(2*I7784/I7785)</f>
        <v>-6.7353278901201685</v>
      </c>
      <c r="K7788">
        <f t="shared" ref="K7788" si="8232">-(I7784^2+I7783^2)/I7785^2+4*I7783</f>
        <v>-42.160262624325497</v>
      </c>
      <c r="L7788" s="5"/>
    </row>
    <row r="7789" spans="8:13" x14ac:dyDescent="0.35">
      <c r="H7789" s="4"/>
      <c r="I7789">
        <f t="shared" ref="I7789" si="8233">2*I7783*I7784*I7785^3+4*I7785</f>
        <v>1187.4101983644657</v>
      </c>
      <c r="J7789">
        <f t="shared" ref="J7789" si="8234">I7783^2*I7785^3</f>
        <v>-459.86801905066505</v>
      </c>
      <c r="K7789">
        <f t="shared" ref="K7789" si="8235">3*I7783^2*I7784*I7785^2+4*I7783</f>
        <v>4621.9224596655295</v>
      </c>
      <c r="L7789" s="5"/>
    </row>
    <row r="7790" spans="8:13" x14ac:dyDescent="0.35">
      <c r="H7790" s="4"/>
      <c r="L7790" s="5"/>
    </row>
    <row r="7791" spans="8:13" x14ac:dyDescent="0.35">
      <c r="H7791" s="4" t="s">
        <v>6</v>
      </c>
      <c r="I7791">
        <f t="shared" ref="I7791" si="8236">(I7787*J7788*K7789+I7788*J7789*K7787+J7787*K7788*I7789)-(I7789*J7788*K7787+J7789*K7788*I7787+K7789*I7788*J7787)</f>
        <v>526414.62070310838</v>
      </c>
      <c r="J7791" t="str">
        <f t="shared" ref="J7791" si="8237">IF(I7791&lt;&gt;0,"Continuar", "Agregar otros valores")</f>
        <v>Continuar</v>
      </c>
      <c r="L7791" s="5"/>
    </row>
    <row r="7792" spans="8:13" x14ac:dyDescent="0.35">
      <c r="H7792" s="4"/>
      <c r="L7792" s="5"/>
    </row>
    <row r="7793" spans="8:15" x14ac:dyDescent="0.35">
      <c r="H7793" s="4"/>
      <c r="I7793" cm="1">
        <f t="array" ref="I7793:K7795">MINVERSE(I7787:K7789)</f>
        <v>-9.5966786858593264E-2</v>
      </c>
      <c r="J7793">
        <v>1.2363692239668139E-2</v>
      </c>
      <c r="K7793">
        <v>8.7190467637886151E-4</v>
      </c>
      <c r="L7793" s="5"/>
      <c r="M7793">
        <f t="shared" ref="M7793" si="8238">(J7788*K7789-J7789*K7788)/I7791</f>
        <v>-9.596678685859325E-2</v>
      </c>
      <c r="N7793">
        <f t="shared" ref="N7793" si="8239">(J7787*K7789-J7789*K7787)/I7791</f>
        <v>-1.2363692239668137E-2</v>
      </c>
      <c r="O7793">
        <f t="shared" ref="O7793" si="8240">(J7787*K7788-J7788*K7787)/I7791</f>
        <v>8.7190467637886151E-4</v>
      </c>
    </row>
    <row r="7794" spans="8:15" x14ac:dyDescent="0.35">
      <c r="H7794" s="4" t="s">
        <v>9</v>
      </c>
      <c r="I7794">
        <v>-5.87232252334349E-2</v>
      </c>
      <c r="J7794">
        <v>-8.3924536285770956E-2</v>
      </c>
      <c r="K7794">
        <v>-3.0102503265137386E-4</v>
      </c>
      <c r="L7794" s="5"/>
      <c r="M7794">
        <f t="shared" ref="M7794" si="8241">(I7788*K7789-K7788*I7789)/I7791</f>
        <v>5.8723225233434879E-2</v>
      </c>
      <c r="N7794">
        <f t="shared" ref="N7794" si="8242">(I7787*K7789-I7789*K7787)/I7791</f>
        <v>-8.3924536285770943E-2</v>
      </c>
      <c r="O7794">
        <f t="shared" ref="O7794" si="8243">(I7787*K7788-I7788*K7787)/I7791</f>
        <v>3.010250326513738E-4</v>
      </c>
    </row>
    <row r="7795" spans="8:15" x14ac:dyDescent="0.35">
      <c r="H7795" s="4"/>
      <c r="I7795">
        <v>1.8811870800205702E-2</v>
      </c>
      <c r="J7795">
        <v>-1.1526585521765763E-2</v>
      </c>
      <c r="K7795">
        <v>-3.7590481385218048E-5</v>
      </c>
      <c r="L7795" s="5"/>
      <c r="M7795">
        <f t="shared" ref="M7795" si="8244">(I7788*J7789-I7789*J7788)/I7791</f>
        <v>1.8811870800205698E-2</v>
      </c>
      <c r="N7795">
        <f t="shared" ref="N7795" si="8245">(I7787*J7789-I7789*J7787)/I7791</f>
        <v>1.1526585521765761E-2</v>
      </c>
      <c r="O7795">
        <f t="shared" ref="O7795" si="8246">(I7787*J7788-I7788*J7787)/I7791</f>
        <v>-3.7590481385218048E-5</v>
      </c>
    </row>
    <row r="7796" spans="8:15" x14ac:dyDescent="0.35">
      <c r="H7796" s="4"/>
      <c r="L7796" s="5"/>
    </row>
    <row r="7797" spans="8:15" x14ac:dyDescent="0.35">
      <c r="H7797" s="4" t="s">
        <v>789</v>
      </c>
      <c r="I7797">
        <f t="shared" ref="I7797" si="8247">LN(ABS(2*I7783*I7784^3))-I7784*(I7785^2)+33.9206</f>
        <v>0</v>
      </c>
      <c r="L7797" s="5"/>
    </row>
    <row r="7798" spans="8:15" x14ac:dyDescent="0.35">
      <c r="H7798" s="4" t="s">
        <v>790</v>
      </c>
      <c r="I7798">
        <f t="shared" ref="I7798" si="8248">(I7783^2+I7784^2)/I7785+4*I7783*I7785-85/6</f>
        <v>0</v>
      </c>
      <c r="L7798" s="5"/>
    </row>
    <row r="7799" spans="8:15" x14ac:dyDescent="0.35">
      <c r="H7799" s="4" t="s">
        <v>791</v>
      </c>
      <c r="I7799">
        <f t="shared" ref="I7799" si="8249">I7783^2*I7784*I7785^3+4*I7783*I7785+3552</f>
        <v>0</v>
      </c>
      <c r="L7799" s="5"/>
    </row>
    <row r="7800" spans="8:15" x14ac:dyDescent="0.35">
      <c r="H7800" s="4"/>
      <c r="L7800" s="5"/>
    </row>
    <row r="7801" spans="8:15" x14ac:dyDescent="0.35">
      <c r="H7801" s="4"/>
      <c r="I7801">
        <f t="shared" ref="I7801:I7803" si="8250">I7783</f>
        <v>-6.0300955159643808</v>
      </c>
      <c r="J7801" t="s">
        <v>16</v>
      </c>
      <c r="K7801" cm="1">
        <f t="array" ref="K7801:K7803">MMULT(I7793:K7795,I7797:I7799)</f>
        <v>0</v>
      </c>
      <c r="L7801" s="5"/>
      <c r="M7801">
        <f t="shared" ref="M7801" si="8251">I7793*I7797+J7793*I7798+K7793*I7799</f>
        <v>0</v>
      </c>
    </row>
    <row r="7802" spans="8:15" x14ac:dyDescent="0.35">
      <c r="H7802" s="4"/>
      <c r="I7802">
        <f t="shared" si="8250"/>
        <v>7.8461575132286265</v>
      </c>
      <c r="J7802" t="s">
        <v>16</v>
      </c>
      <c r="K7802">
        <v>0</v>
      </c>
      <c r="L7802" s="5"/>
      <c r="M7802">
        <f t="shared" ref="M7802" si="8252">I7794*I7797+J7794*I7798+K7794* I7799</f>
        <v>0</v>
      </c>
    </row>
    <row r="7803" spans="8:15" x14ac:dyDescent="0.35">
      <c r="H7803" s="4"/>
      <c r="I7803">
        <f t="shared" si="8250"/>
        <v>-2.3298516839062571</v>
      </c>
      <c r="J7803" t="s">
        <v>16</v>
      </c>
      <c r="K7803">
        <v>0</v>
      </c>
      <c r="L7803" s="5"/>
      <c r="M7803">
        <f t="shared" ref="M7803" si="8253">I7795*I7797+J7795*I7798+K7795*I7799</f>
        <v>0</v>
      </c>
    </row>
    <row r="7804" spans="8:15" x14ac:dyDescent="0.35">
      <c r="H7804" s="4"/>
      <c r="L7804" s="5"/>
    </row>
    <row r="7805" spans="8:15" x14ac:dyDescent="0.35">
      <c r="H7805" s="4" t="s">
        <v>99</v>
      </c>
      <c r="I7805">
        <f t="shared" ref="I7805:I7807" si="8254">I7801-K7801</f>
        <v>-6.0300955159643808</v>
      </c>
      <c r="L7805" s="5"/>
    </row>
    <row r="7806" spans="8:15" x14ac:dyDescent="0.35">
      <c r="H7806" s="4" t="s">
        <v>100</v>
      </c>
      <c r="I7806">
        <f t="shared" si="8254"/>
        <v>7.8461575132286265</v>
      </c>
      <c r="L7806" s="5"/>
    </row>
    <row r="7807" spans="8:15" x14ac:dyDescent="0.35">
      <c r="H7807" s="4" t="s">
        <v>101</v>
      </c>
      <c r="I7807">
        <f t="shared" si="8254"/>
        <v>-2.3298516839062571</v>
      </c>
      <c r="L7807" s="5"/>
    </row>
    <row r="7808" spans="8:15" x14ac:dyDescent="0.35">
      <c r="H7808" s="4"/>
      <c r="L7808" s="5"/>
    </row>
    <row r="7809" spans="8:15" x14ac:dyDescent="0.35">
      <c r="H7809" s="4" t="s">
        <v>22</v>
      </c>
      <c r="I7809">
        <f t="shared" ref="I7809:I7811" si="8255">ABS(I7805-I7783)</f>
        <v>0</v>
      </c>
      <c r="L7809" s="5"/>
    </row>
    <row r="7810" spans="8:15" x14ac:dyDescent="0.35">
      <c r="H7810" s="4" t="s">
        <v>24</v>
      </c>
      <c r="I7810">
        <f t="shared" si="8255"/>
        <v>0</v>
      </c>
      <c r="L7810" s="5"/>
    </row>
    <row r="7811" spans="8:15" x14ac:dyDescent="0.35">
      <c r="H7811" s="7" t="s">
        <v>103</v>
      </c>
      <c r="I7811">
        <f t="shared" si="8255"/>
        <v>0</v>
      </c>
      <c r="J7811" s="8" t="s">
        <v>25</v>
      </c>
      <c r="K7811" s="8"/>
      <c r="L7811" s="9">
        <f t="shared" ref="L7811" si="8256">MAX(I7809:I7811)</f>
        <v>0</v>
      </c>
      <c r="M7811" t="str">
        <f t="shared" ref="M7811" si="8257">IF(L7811&gt;$G$6, "Continúa iterando","Listo. Aquí está la solución")</f>
        <v>Listo. Aquí está la solución</v>
      </c>
    </row>
    <row r="7813" spans="8:15" x14ac:dyDescent="0.35">
      <c r="H7813" s="1"/>
      <c r="I7813" s="2" t="s">
        <v>0</v>
      </c>
      <c r="J7813" s="2">
        <f t="shared" ref="J7813" si="8258">J7782+1</f>
        <v>253</v>
      </c>
      <c r="K7813" s="2"/>
      <c r="L7813" s="3"/>
    </row>
    <row r="7814" spans="8:15" x14ac:dyDescent="0.35">
      <c r="H7814" s="4" t="s">
        <v>1</v>
      </c>
      <c r="I7814">
        <f t="shared" ref="I7814:I7816" si="8259">I7805</f>
        <v>-6.0300955159643808</v>
      </c>
      <c r="L7814" s="5"/>
    </row>
    <row r="7815" spans="8:15" x14ac:dyDescent="0.35">
      <c r="H7815" s="4" t="s">
        <v>93</v>
      </c>
      <c r="I7815">
        <f t="shared" si="8259"/>
        <v>7.8461575132286265</v>
      </c>
      <c r="L7815" s="5"/>
    </row>
    <row r="7816" spans="8:15" x14ac:dyDescent="0.35">
      <c r="H7816" s="4" t="s">
        <v>2</v>
      </c>
      <c r="I7816">
        <f t="shared" si="8259"/>
        <v>-2.3298516839062571</v>
      </c>
      <c r="L7816" s="5"/>
    </row>
    <row r="7817" spans="8:15" x14ac:dyDescent="0.35">
      <c r="H7817" s="4"/>
      <c r="L7817" s="5"/>
    </row>
    <row r="7818" spans="8:15" x14ac:dyDescent="0.35">
      <c r="H7818" s="4"/>
      <c r="I7818">
        <f t="shared" ref="I7818" si="8260">1/I7814</f>
        <v>-0.16583485242523097</v>
      </c>
      <c r="J7818">
        <f t="shared" ref="J7818" si="8261">3/I7815-I7816^2</f>
        <v>-5.0458561065254317</v>
      </c>
      <c r="K7818">
        <f t="shared" ref="K7818" si="8262">-2*I7815*I7816</f>
        <v>36.56076658877889</v>
      </c>
      <c r="L7818" s="5"/>
    </row>
    <row r="7819" spans="8:15" x14ac:dyDescent="0.35">
      <c r="H7819" s="4" t="s">
        <v>26</v>
      </c>
      <c r="I7819">
        <f t="shared" ref="I7819" si="8263">(2*I7814/I7816)+4*I7816</f>
        <v>-4.1430295802738764</v>
      </c>
      <c r="J7819">
        <f t="shared" ref="J7819" si="8264">(2*I7815/I7816)</f>
        <v>-6.7353278901201685</v>
      </c>
      <c r="K7819">
        <f t="shared" ref="K7819" si="8265">-(I7815^2+I7814^2)/I7816^2+4*I7814</f>
        <v>-42.160262624325497</v>
      </c>
      <c r="L7819" s="5"/>
    </row>
    <row r="7820" spans="8:15" x14ac:dyDescent="0.35">
      <c r="H7820" s="4"/>
      <c r="I7820">
        <f t="shared" ref="I7820" si="8266">2*I7814*I7815*I7816^3+4*I7816</f>
        <v>1187.4101983644657</v>
      </c>
      <c r="J7820">
        <f t="shared" ref="J7820" si="8267">I7814^2*I7816^3</f>
        <v>-459.86801905066505</v>
      </c>
      <c r="K7820">
        <f t="shared" ref="K7820" si="8268">3*I7814^2*I7815*I7816^2+4*I7814</f>
        <v>4621.9224596655295</v>
      </c>
      <c r="L7820" s="5"/>
    </row>
    <row r="7821" spans="8:15" x14ac:dyDescent="0.35">
      <c r="H7821" s="4"/>
      <c r="L7821" s="5"/>
    </row>
    <row r="7822" spans="8:15" x14ac:dyDescent="0.35">
      <c r="H7822" s="4" t="s">
        <v>6</v>
      </c>
      <c r="I7822">
        <f t="shared" ref="I7822" si="8269">(I7818*J7819*K7820+I7819*J7820*K7818+J7818*K7819*I7820)-(I7820*J7819*K7818+J7820*K7819*I7818+K7820*I7819*J7818)</f>
        <v>526414.62070310838</v>
      </c>
      <c r="J7822" t="str">
        <f t="shared" ref="J7822" si="8270">IF(I7822&lt;&gt;0,"Continuar", "Agregar otros valores")</f>
        <v>Continuar</v>
      </c>
      <c r="L7822" s="5"/>
    </row>
    <row r="7823" spans="8:15" x14ac:dyDescent="0.35">
      <c r="H7823" s="4"/>
      <c r="L7823" s="5"/>
    </row>
    <row r="7824" spans="8:15" x14ac:dyDescent="0.35">
      <c r="H7824" s="4"/>
      <c r="I7824" cm="1">
        <f t="array" ref="I7824:K7826">MINVERSE(I7818:K7820)</f>
        <v>-9.5966786858593264E-2</v>
      </c>
      <c r="J7824">
        <v>1.2363692239668139E-2</v>
      </c>
      <c r="K7824">
        <v>8.7190467637886151E-4</v>
      </c>
      <c r="L7824" s="5"/>
      <c r="M7824">
        <f t="shared" ref="M7824" si="8271">(J7819*K7820-J7820*K7819)/I7822</f>
        <v>-9.596678685859325E-2</v>
      </c>
      <c r="N7824">
        <f t="shared" ref="N7824" si="8272">(J7818*K7820-J7820*K7818)/I7822</f>
        <v>-1.2363692239668137E-2</v>
      </c>
      <c r="O7824">
        <f t="shared" ref="O7824" si="8273">(J7818*K7819-J7819*K7818)/I7822</f>
        <v>8.7190467637886151E-4</v>
      </c>
    </row>
    <row r="7825" spans="8:15" x14ac:dyDescent="0.35">
      <c r="H7825" s="4" t="s">
        <v>9</v>
      </c>
      <c r="I7825">
        <v>-5.87232252334349E-2</v>
      </c>
      <c r="J7825">
        <v>-8.3924536285770956E-2</v>
      </c>
      <c r="K7825">
        <v>-3.0102503265137386E-4</v>
      </c>
      <c r="L7825" s="5"/>
      <c r="M7825">
        <f t="shared" ref="M7825" si="8274">(I7819*K7820-K7819*I7820)/I7822</f>
        <v>5.8723225233434879E-2</v>
      </c>
      <c r="N7825">
        <f t="shared" ref="N7825" si="8275">(I7818*K7820-I7820*K7818)/I7822</f>
        <v>-8.3924536285770943E-2</v>
      </c>
      <c r="O7825">
        <f t="shared" ref="O7825" si="8276">(I7818*K7819-I7819*K7818)/I7822</f>
        <v>3.010250326513738E-4</v>
      </c>
    </row>
    <row r="7826" spans="8:15" x14ac:dyDescent="0.35">
      <c r="H7826" s="4"/>
      <c r="I7826">
        <v>1.8811870800205702E-2</v>
      </c>
      <c r="J7826">
        <v>-1.1526585521765763E-2</v>
      </c>
      <c r="K7826">
        <v>-3.7590481385218048E-5</v>
      </c>
      <c r="L7826" s="5"/>
      <c r="M7826">
        <f t="shared" ref="M7826" si="8277">(I7819*J7820-I7820*J7819)/I7822</f>
        <v>1.8811870800205698E-2</v>
      </c>
      <c r="N7826">
        <f t="shared" ref="N7826" si="8278">(I7818*J7820-I7820*J7818)/I7822</f>
        <v>1.1526585521765761E-2</v>
      </c>
      <c r="O7826">
        <f t="shared" ref="O7826" si="8279">(I7818*J7819-I7819*J7818)/I7822</f>
        <v>-3.7590481385218048E-5</v>
      </c>
    </row>
    <row r="7827" spans="8:15" x14ac:dyDescent="0.35">
      <c r="H7827" s="4"/>
      <c r="L7827" s="5"/>
    </row>
    <row r="7828" spans="8:15" x14ac:dyDescent="0.35">
      <c r="H7828" s="4" t="s">
        <v>792</v>
      </c>
      <c r="I7828">
        <f t="shared" ref="I7828" si="8280">LN(ABS(2*I7814*I7815^3))-I7815*(I7816^2)+33.9206</f>
        <v>0</v>
      </c>
      <c r="L7828" s="5"/>
    </row>
    <row r="7829" spans="8:15" x14ac:dyDescent="0.35">
      <c r="H7829" s="4" t="s">
        <v>793</v>
      </c>
      <c r="I7829">
        <f t="shared" ref="I7829" si="8281">(I7814^2+I7815^2)/I7816+4*I7814*I7816-85/6</f>
        <v>0</v>
      </c>
      <c r="L7829" s="5"/>
    </row>
    <row r="7830" spans="8:15" x14ac:dyDescent="0.35">
      <c r="H7830" s="4" t="s">
        <v>794</v>
      </c>
      <c r="I7830">
        <f t="shared" ref="I7830" si="8282">I7814^2*I7815*I7816^3+4*I7814*I7816+3552</f>
        <v>0</v>
      </c>
      <c r="L7830" s="5"/>
    </row>
    <row r="7831" spans="8:15" x14ac:dyDescent="0.35">
      <c r="H7831" s="4"/>
      <c r="L7831" s="5"/>
    </row>
    <row r="7832" spans="8:15" x14ac:dyDescent="0.35">
      <c r="H7832" s="4"/>
      <c r="I7832">
        <f t="shared" ref="I7832:I7834" si="8283">I7814</f>
        <v>-6.0300955159643808</v>
      </c>
      <c r="J7832" t="s">
        <v>16</v>
      </c>
      <c r="K7832" cm="1">
        <f t="array" ref="K7832:K7834">MMULT(I7824:K7826,I7828:I7830)</f>
        <v>0</v>
      </c>
      <c r="L7832" s="5"/>
      <c r="M7832">
        <f t="shared" ref="M7832" si="8284">I7824*I7828+J7824*I7829+K7824*I7830</f>
        <v>0</v>
      </c>
    </row>
    <row r="7833" spans="8:15" x14ac:dyDescent="0.35">
      <c r="H7833" s="4"/>
      <c r="I7833">
        <f t="shared" si="8283"/>
        <v>7.8461575132286265</v>
      </c>
      <c r="J7833" t="s">
        <v>16</v>
      </c>
      <c r="K7833">
        <v>0</v>
      </c>
      <c r="L7833" s="5"/>
      <c r="M7833">
        <f t="shared" ref="M7833" si="8285">I7825*I7828+J7825*I7829+K7825* I7830</f>
        <v>0</v>
      </c>
    </row>
    <row r="7834" spans="8:15" x14ac:dyDescent="0.35">
      <c r="H7834" s="4"/>
      <c r="I7834">
        <f t="shared" si="8283"/>
        <v>-2.3298516839062571</v>
      </c>
      <c r="J7834" t="s">
        <v>16</v>
      </c>
      <c r="K7834">
        <v>0</v>
      </c>
      <c r="L7834" s="5"/>
      <c r="M7834">
        <f t="shared" ref="M7834" si="8286">I7826*I7828+J7826*I7829+K7826*I7830</f>
        <v>0</v>
      </c>
    </row>
    <row r="7835" spans="8:15" x14ac:dyDescent="0.35">
      <c r="H7835" s="4"/>
      <c r="L7835" s="5"/>
    </row>
    <row r="7836" spans="8:15" x14ac:dyDescent="0.35">
      <c r="H7836" s="4" t="s">
        <v>99</v>
      </c>
      <c r="I7836">
        <f t="shared" ref="I7836:I7838" si="8287">I7832-K7832</f>
        <v>-6.0300955159643808</v>
      </c>
      <c r="L7836" s="5"/>
    </row>
    <row r="7837" spans="8:15" x14ac:dyDescent="0.35">
      <c r="H7837" s="4" t="s">
        <v>100</v>
      </c>
      <c r="I7837">
        <f t="shared" si="8287"/>
        <v>7.8461575132286265</v>
      </c>
      <c r="L7837" s="5"/>
    </row>
    <row r="7838" spans="8:15" x14ac:dyDescent="0.35">
      <c r="H7838" s="4" t="s">
        <v>101</v>
      </c>
      <c r="I7838">
        <f t="shared" si="8287"/>
        <v>-2.3298516839062571</v>
      </c>
      <c r="L7838" s="5"/>
    </row>
    <row r="7839" spans="8:15" x14ac:dyDescent="0.35">
      <c r="H7839" s="4"/>
      <c r="L7839" s="5"/>
    </row>
    <row r="7840" spans="8:15" x14ac:dyDescent="0.35">
      <c r="H7840" s="4" t="s">
        <v>22</v>
      </c>
      <c r="I7840">
        <f t="shared" ref="I7840:I7842" si="8288">ABS(I7836-I7814)</f>
        <v>0</v>
      </c>
      <c r="L7840" s="5"/>
    </row>
    <row r="7841" spans="8:15" x14ac:dyDescent="0.35">
      <c r="H7841" s="4" t="s">
        <v>24</v>
      </c>
      <c r="I7841">
        <f t="shared" si="8288"/>
        <v>0</v>
      </c>
      <c r="L7841" s="5"/>
    </row>
    <row r="7842" spans="8:15" x14ac:dyDescent="0.35">
      <c r="H7842" s="7" t="s">
        <v>103</v>
      </c>
      <c r="I7842">
        <f t="shared" si="8288"/>
        <v>0</v>
      </c>
      <c r="J7842" s="8" t="s">
        <v>25</v>
      </c>
      <c r="K7842" s="8"/>
      <c r="L7842" s="9">
        <f t="shared" ref="L7842" si="8289">MAX(I7840:I7842)</f>
        <v>0</v>
      </c>
      <c r="M7842" t="str">
        <f t="shared" ref="M7842" si="8290">IF(L7842&gt;$G$6, "Continúa iterando","Listo. Aquí está la solución")</f>
        <v>Listo. Aquí está la solución</v>
      </c>
    </row>
    <row r="7844" spans="8:15" x14ac:dyDescent="0.35">
      <c r="H7844" s="1"/>
      <c r="I7844" s="2" t="s">
        <v>0</v>
      </c>
      <c r="J7844" s="2">
        <f t="shared" ref="J7844" si="8291">J7813+1</f>
        <v>254</v>
      </c>
      <c r="K7844" s="2"/>
      <c r="L7844" s="3"/>
    </row>
    <row r="7845" spans="8:15" x14ac:dyDescent="0.35">
      <c r="H7845" s="4" t="s">
        <v>1</v>
      </c>
      <c r="I7845">
        <f t="shared" ref="I7845:I7847" si="8292">I7836</f>
        <v>-6.0300955159643808</v>
      </c>
      <c r="L7845" s="5"/>
    </row>
    <row r="7846" spans="8:15" x14ac:dyDescent="0.35">
      <c r="H7846" s="4" t="s">
        <v>93</v>
      </c>
      <c r="I7846">
        <f t="shared" si="8292"/>
        <v>7.8461575132286265</v>
      </c>
      <c r="L7846" s="5"/>
    </row>
    <row r="7847" spans="8:15" x14ac:dyDescent="0.35">
      <c r="H7847" s="4" t="s">
        <v>2</v>
      </c>
      <c r="I7847">
        <f t="shared" si="8292"/>
        <v>-2.3298516839062571</v>
      </c>
      <c r="L7847" s="5"/>
    </row>
    <row r="7848" spans="8:15" x14ac:dyDescent="0.35">
      <c r="H7848" s="4"/>
      <c r="L7848" s="5"/>
    </row>
    <row r="7849" spans="8:15" x14ac:dyDescent="0.35">
      <c r="H7849" s="4"/>
      <c r="I7849">
        <f t="shared" ref="I7849" si="8293">1/I7845</f>
        <v>-0.16583485242523097</v>
      </c>
      <c r="J7849">
        <f t="shared" ref="J7849" si="8294">3/I7846-I7847^2</f>
        <v>-5.0458561065254317</v>
      </c>
      <c r="K7849">
        <f t="shared" ref="K7849" si="8295">-2*I7846*I7847</f>
        <v>36.56076658877889</v>
      </c>
      <c r="L7849" s="5"/>
    </row>
    <row r="7850" spans="8:15" x14ac:dyDescent="0.35">
      <c r="H7850" s="4" t="s">
        <v>26</v>
      </c>
      <c r="I7850">
        <f t="shared" ref="I7850" si="8296">(2*I7845/I7847)+4*I7847</f>
        <v>-4.1430295802738764</v>
      </c>
      <c r="J7850">
        <f t="shared" ref="J7850" si="8297">(2*I7846/I7847)</f>
        <v>-6.7353278901201685</v>
      </c>
      <c r="K7850">
        <f t="shared" ref="K7850" si="8298">-(I7846^2+I7845^2)/I7847^2+4*I7845</f>
        <v>-42.160262624325497</v>
      </c>
      <c r="L7850" s="5"/>
    </row>
    <row r="7851" spans="8:15" x14ac:dyDescent="0.35">
      <c r="H7851" s="4"/>
      <c r="I7851">
        <f t="shared" ref="I7851" si="8299">2*I7845*I7846*I7847^3+4*I7847</f>
        <v>1187.4101983644657</v>
      </c>
      <c r="J7851">
        <f t="shared" ref="J7851" si="8300">I7845^2*I7847^3</f>
        <v>-459.86801905066505</v>
      </c>
      <c r="K7851">
        <f t="shared" ref="K7851" si="8301">3*I7845^2*I7846*I7847^2+4*I7845</f>
        <v>4621.9224596655295</v>
      </c>
      <c r="L7851" s="5"/>
    </row>
    <row r="7852" spans="8:15" x14ac:dyDescent="0.35">
      <c r="H7852" s="4"/>
      <c r="L7852" s="5"/>
    </row>
    <row r="7853" spans="8:15" x14ac:dyDescent="0.35">
      <c r="H7853" s="4" t="s">
        <v>6</v>
      </c>
      <c r="I7853">
        <f t="shared" ref="I7853" si="8302">(I7849*J7850*K7851+I7850*J7851*K7849+J7849*K7850*I7851)-(I7851*J7850*K7849+J7851*K7850*I7849+K7851*I7850*J7849)</f>
        <v>526414.62070310838</v>
      </c>
      <c r="J7853" t="str">
        <f t="shared" ref="J7853" si="8303">IF(I7853&lt;&gt;0,"Continuar", "Agregar otros valores")</f>
        <v>Continuar</v>
      </c>
      <c r="L7853" s="5"/>
    </row>
    <row r="7854" spans="8:15" x14ac:dyDescent="0.35">
      <c r="H7854" s="4"/>
      <c r="L7854" s="5"/>
    </row>
    <row r="7855" spans="8:15" x14ac:dyDescent="0.35">
      <c r="H7855" s="4"/>
      <c r="I7855" cm="1">
        <f t="array" ref="I7855:K7857">MINVERSE(I7849:K7851)</f>
        <v>-9.5966786858593264E-2</v>
      </c>
      <c r="J7855">
        <v>1.2363692239668139E-2</v>
      </c>
      <c r="K7855">
        <v>8.7190467637886151E-4</v>
      </c>
      <c r="L7855" s="5"/>
      <c r="M7855">
        <f t="shared" ref="M7855" si="8304">(J7850*K7851-J7851*K7850)/I7853</f>
        <v>-9.596678685859325E-2</v>
      </c>
      <c r="N7855">
        <f t="shared" ref="N7855" si="8305">(J7849*K7851-J7851*K7849)/I7853</f>
        <v>-1.2363692239668137E-2</v>
      </c>
      <c r="O7855">
        <f t="shared" ref="O7855" si="8306">(J7849*K7850-J7850*K7849)/I7853</f>
        <v>8.7190467637886151E-4</v>
      </c>
    </row>
    <row r="7856" spans="8:15" x14ac:dyDescent="0.35">
      <c r="H7856" s="4" t="s">
        <v>9</v>
      </c>
      <c r="I7856">
        <v>-5.87232252334349E-2</v>
      </c>
      <c r="J7856">
        <v>-8.3924536285770956E-2</v>
      </c>
      <c r="K7856">
        <v>-3.0102503265137386E-4</v>
      </c>
      <c r="L7856" s="5"/>
      <c r="M7856">
        <f t="shared" ref="M7856" si="8307">(I7850*K7851-K7850*I7851)/I7853</f>
        <v>5.8723225233434879E-2</v>
      </c>
      <c r="N7856">
        <f t="shared" ref="N7856" si="8308">(I7849*K7851-I7851*K7849)/I7853</f>
        <v>-8.3924536285770943E-2</v>
      </c>
      <c r="O7856">
        <f t="shared" ref="O7856" si="8309">(I7849*K7850-I7850*K7849)/I7853</f>
        <v>3.010250326513738E-4</v>
      </c>
    </row>
    <row r="7857" spans="8:15" x14ac:dyDescent="0.35">
      <c r="H7857" s="4"/>
      <c r="I7857">
        <v>1.8811870800205702E-2</v>
      </c>
      <c r="J7857">
        <v>-1.1526585521765763E-2</v>
      </c>
      <c r="K7857">
        <v>-3.7590481385218048E-5</v>
      </c>
      <c r="L7857" s="5"/>
      <c r="M7857">
        <f t="shared" ref="M7857" si="8310">(I7850*J7851-I7851*J7850)/I7853</f>
        <v>1.8811870800205698E-2</v>
      </c>
      <c r="N7857">
        <f t="shared" ref="N7857" si="8311">(I7849*J7851-I7851*J7849)/I7853</f>
        <v>1.1526585521765761E-2</v>
      </c>
      <c r="O7857">
        <f t="shared" ref="O7857" si="8312">(I7849*J7850-I7850*J7849)/I7853</f>
        <v>-3.7590481385218048E-5</v>
      </c>
    </row>
    <row r="7858" spans="8:15" x14ac:dyDescent="0.35">
      <c r="H7858" s="4"/>
      <c r="L7858" s="5"/>
    </row>
    <row r="7859" spans="8:15" x14ac:dyDescent="0.35">
      <c r="H7859" s="4" t="s">
        <v>795</v>
      </c>
      <c r="I7859">
        <f t="shared" ref="I7859" si="8313">LN(ABS(2*I7845*I7846^3))-I7846*(I7847^2)+33.9206</f>
        <v>0</v>
      </c>
      <c r="L7859" s="5"/>
    </row>
    <row r="7860" spans="8:15" x14ac:dyDescent="0.35">
      <c r="H7860" s="4" t="s">
        <v>796</v>
      </c>
      <c r="I7860">
        <f t="shared" ref="I7860" si="8314">(I7845^2+I7846^2)/I7847+4*I7845*I7847-85/6</f>
        <v>0</v>
      </c>
      <c r="L7860" s="5"/>
    </row>
    <row r="7861" spans="8:15" x14ac:dyDescent="0.35">
      <c r="H7861" s="4" t="s">
        <v>797</v>
      </c>
      <c r="I7861">
        <f t="shared" ref="I7861" si="8315">I7845^2*I7846*I7847^3+4*I7845*I7847+3552</f>
        <v>0</v>
      </c>
      <c r="L7861" s="5"/>
    </row>
    <row r="7862" spans="8:15" x14ac:dyDescent="0.35">
      <c r="H7862" s="4"/>
      <c r="L7862" s="5"/>
    </row>
    <row r="7863" spans="8:15" x14ac:dyDescent="0.35">
      <c r="H7863" s="4"/>
      <c r="I7863">
        <f t="shared" ref="I7863:I7865" si="8316">I7845</f>
        <v>-6.0300955159643808</v>
      </c>
      <c r="J7863" t="s">
        <v>16</v>
      </c>
      <c r="K7863" cm="1">
        <f t="array" ref="K7863:K7865">MMULT(I7855:K7857,I7859:I7861)</f>
        <v>0</v>
      </c>
      <c r="L7863" s="5"/>
      <c r="M7863">
        <f t="shared" ref="M7863" si="8317">I7855*I7859+J7855*I7860+K7855*I7861</f>
        <v>0</v>
      </c>
    </row>
    <row r="7864" spans="8:15" x14ac:dyDescent="0.35">
      <c r="H7864" s="4"/>
      <c r="I7864">
        <f t="shared" si="8316"/>
        <v>7.8461575132286265</v>
      </c>
      <c r="J7864" t="s">
        <v>16</v>
      </c>
      <c r="K7864">
        <v>0</v>
      </c>
      <c r="L7864" s="5"/>
      <c r="M7864">
        <f t="shared" ref="M7864" si="8318">I7856*I7859+J7856*I7860+K7856* I7861</f>
        <v>0</v>
      </c>
    </row>
    <row r="7865" spans="8:15" x14ac:dyDescent="0.35">
      <c r="H7865" s="4"/>
      <c r="I7865">
        <f t="shared" si="8316"/>
        <v>-2.3298516839062571</v>
      </c>
      <c r="J7865" t="s">
        <v>16</v>
      </c>
      <c r="K7865">
        <v>0</v>
      </c>
      <c r="L7865" s="5"/>
      <c r="M7865">
        <f t="shared" ref="M7865" si="8319">I7857*I7859+J7857*I7860+K7857*I7861</f>
        <v>0</v>
      </c>
    </row>
    <row r="7866" spans="8:15" x14ac:dyDescent="0.35">
      <c r="H7866" s="4"/>
      <c r="L7866" s="5"/>
    </row>
    <row r="7867" spans="8:15" x14ac:dyDescent="0.35">
      <c r="H7867" s="4" t="s">
        <v>99</v>
      </c>
      <c r="I7867">
        <f t="shared" ref="I7867:I7869" si="8320">I7863-K7863</f>
        <v>-6.0300955159643808</v>
      </c>
      <c r="L7867" s="5"/>
    </row>
    <row r="7868" spans="8:15" x14ac:dyDescent="0.35">
      <c r="H7868" s="4" t="s">
        <v>100</v>
      </c>
      <c r="I7868">
        <f t="shared" si="8320"/>
        <v>7.8461575132286265</v>
      </c>
      <c r="L7868" s="5"/>
    </row>
    <row r="7869" spans="8:15" x14ac:dyDescent="0.35">
      <c r="H7869" s="4" t="s">
        <v>101</v>
      </c>
      <c r="I7869">
        <f t="shared" si="8320"/>
        <v>-2.3298516839062571</v>
      </c>
      <c r="L7869" s="5"/>
    </row>
    <row r="7870" spans="8:15" x14ac:dyDescent="0.35">
      <c r="H7870" s="4"/>
      <c r="L7870" s="5"/>
    </row>
    <row r="7871" spans="8:15" x14ac:dyDescent="0.35">
      <c r="H7871" s="4" t="s">
        <v>22</v>
      </c>
      <c r="I7871">
        <f t="shared" ref="I7871:I7873" si="8321">ABS(I7867-I7845)</f>
        <v>0</v>
      </c>
      <c r="L7871" s="5"/>
    </row>
    <row r="7872" spans="8:15" x14ac:dyDescent="0.35">
      <c r="H7872" s="4" t="s">
        <v>24</v>
      </c>
      <c r="I7872">
        <f t="shared" si="8321"/>
        <v>0</v>
      </c>
      <c r="L7872" s="5"/>
    </row>
    <row r="7873" spans="8:15" x14ac:dyDescent="0.35">
      <c r="H7873" s="7" t="s">
        <v>103</v>
      </c>
      <c r="I7873">
        <f t="shared" si="8321"/>
        <v>0</v>
      </c>
      <c r="J7873" s="8" t="s">
        <v>25</v>
      </c>
      <c r="K7873" s="8"/>
      <c r="L7873" s="9">
        <f t="shared" ref="L7873" si="8322">MAX(I7871:I7873)</f>
        <v>0</v>
      </c>
      <c r="M7873" t="str">
        <f t="shared" ref="M7873" si="8323">IF(L7873&gt;$G$6, "Continúa iterando","Listo. Aquí está la solución")</f>
        <v>Listo. Aquí está la solución</v>
      </c>
    </row>
    <row r="7875" spans="8:15" x14ac:dyDescent="0.35">
      <c r="H7875" s="1"/>
      <c r="I7875" s="2" t="s">
        <v>0</v>
      </c>
      <c r="J7875" s="2">
        <f t="shared" ref="J7875" si="8324">J7844+1</f>
        <v>255</v>
      </c>
      <c r="K7875" s="2"/>
      <c r="L7875" s="3"/>
    </row>
    <row r="7876" spans="8:15" x14ac:dyDescent="0.35">
      <c r="H7876" s="4" t="s">
        <v>1</v>
      </c>
      <c r="I7876">
        <f t="shared" ref="I7876:I7878" si="8325">I7867</f>
        <v>-6.0300955159643808</v>
      </c>
      <c r="L7876" s="5"/>
    </row>
    <row r="7877" spans="8:15" x14ac:dyDescent="0.35">
      <c r="H7877" s="4" t="s">
        <v>93</v>
      </c>
      <c r="I7877">
        <f t="shared" si="8325"/>
        <v>7.8461575132286265</v>
      </c>
      <c r="L7877" s="5"/>
    </row>
    <row r="7878" spans="8:15" x14ac:dyDescent="0.35">
      <c r="H7878" s="4" t="s">
        <v>2</v>
      </c>
      <c r="I7878">
        <f t="shared" si="8325"/>
        <v>-2.3298516839062571</v>
      </c>
      <c r="L7878" s="5"/>
    </row>
    <row r="7879" spans="8:15" x14ac:dyDescent="0.35">
      <c r="H7879" s="4"/>
      <c r="L7879" s="5"/>
    </row>
    <row r="7880" spans="8:15" x14ac:dyDescent="0.35">
      <c r="H7880" s="4"/>
      <c r="I7880">
        <f t="shared" ref="I7880" si="8326">1/I7876</f>
        <v>-0.16583485242523097</v>
      </c>
      <c r="J7880">
        <f t="shared" ref="J7880" si="8327">3/I7877-I7878^2</f>
        <v>-5.0458561065254317</v>
      </c>
      <c r="K7880">
        <f t="shared" ref="K7880" si="8328">-2*I7877*I7878</f>
        <v>36.56076658877889</v>
      </c>
      <c r="L7880" s="5"/>
    </row>
    <row r="7881" spans="8:15" x14ac:dyDescent="0.35">
      <c r="H7881" s="4" t="s">
        <v>26</v>
      </c>
      <c r="I7881">
        <f t="shared" ref="I7881" si="8329">(2*I7876/I7878)+4*I7878</f>
        <v>-4.1430295802738764</v>
      </c>
      <c r="J7881">
        <f t="shared" ref="J7881" si="8330">(2*I7877/I7878)</f>
        <v>-6.7353278901201685</v>
      </c>
      <c r="K7881">
        <f t="shared" ref="K7881" si="8331">-(I7877^2+I7876^2)/I7878^2+4*I7876</f>
        <v>-42.160262624325497</v>
      </c>
      <c r="L7881" s="5"/>
    </row>
    <row r="7882" spans="8:15" x14ac:dyDescent="0.35">
      <c r="H7882" s="4"/>
      <c r="I7882">
        <f t="shared" ref="I7882" si="8332">2*I7876*I7877*I7878^3+4*I7878</f>
        <v>1187.4101983644657</v>
      </c>
      <c r="J7882">
        <f t="shared" ref="J7882" si="8333">I7876^2*I7878^3</f>
        <v>-459.86801905066505</v>
      </c>
      <c r="K7882">
        <f t="shared" ref="K7882" si="8334">3*I7876^2*I7877*I7878^2+4*I7876</f>
        <v>4621.9224596655295</v>
      </c>
      <c r="L7882" s="5"/>
    </row>
    <row r="7883" spans="8:15" x14ac:dyDescent="0.35">
      <c r="H7883" s="4"/>
      <c r="L7883" s="5"/>
    </row>
    <row r="7884" spans="8:15" x14ac:dyDescent="0.35">
      <c r="H7884" s="4" t="s">
        <v>6</v>
      </c>
      <c r="I7884">
        <f t="shared" ref="I7884" si="8335">(I7880*J7881*K7882+I7881*J7882*K7880+J7880*K7881*I7882)-(I7882*J7881*K7880+J7882*K7881*I7880+K7882*I7881*J7880)</f>
        <v>526414.62070310838</v>
      </c>
      <c r="J7884" t="str">
        <f t="shared" ref="J7884" si="8336">IF(I7884&lt;&gt;0,"Continuar", "Agregar otros valores")</f>
        <v>Continuar</v>
      </c>
      <c r="L7884" s="5"/>
    </row>
    <row r="7885" spans="8:15" x14ac:dyDescent="0.35">
      <c r="H7885" s="4"/>
      <c r="L7885" s="5"/>
    </row>
    <row r="7886" spans="8:15" x14ac:dyDescent="0.35">
      <c r="H7886" s="4"/>
      <c r="I7886" cm="1">
        <f t="array" ref="I7886:K7888">MINVERSE(I7880:K7882)</f>
        <v>-9.5966786858593264E-2</v>
      </c>
      <c r="J7886">
        <v>1.2363692239668139E-2</v>
      </c>
      <c r="K7886">
        <v>8.7190467637886151E-4</v>
      </c>
      <c r="L7886" s="5"/>
      <c r="M7886">
        <f t="shared" ref="M7886" si="8337">(J7881*K7882-J7882*K7881)/I7884</f>
        <v>-9.596678685859325E-2</v>
      </c>
      <c r="N7886">
        <f t="shared" ref="N7886" si="8338">(J7880*K7882-J7882*K7880)/I7884</f>
        <v>-1.2363692239668137E-2</v>
      </c>
      <c r="O7886">
        <f t="shared" ref="O7886" si="8339">(J7880*K7881-J7881*K7880)/I7884</f>
        <v>8.7190467637886151E-4</v>
      </c>
    </row>
    <row r="7887" spans="8:15" x14ac:dyDescent="0.35">
      <c r="H7887" s="4" t="s">
        <v>9</v>
      </c>
      <c r="I7887">
        <v>-5.87232252334349E-2</v>
      </c>
      <c r="J7887">
        <v>-8.3924536285770956E-2</v>
      </c>
      <c r="K7887">
        <v>-3.0102503265137386E-4</v>
      </c>
      <c r="L7887" s="5"/>
      <c r="M7887">
        <f t="shared" ref="M7887" si="8340">(I7881*K7882-K7881*I7882)/I7884</f>
        <v>5.8723225233434879E-2</v>
      </c>
      <c r="N7887">
        <f t="shared" ref="N7887" si="8341">(I7880*K7882-I7882*K7880)/I7884</f>
        <v>-8.3924536285770943E-2</v>
      </c>
      <c r="O7887">
        <f t="shared" ref="O7887" si="8342">(I7880*K7881-I7881*K7880)/I7884</f>
        <v>3.010250326513738E-4</v>
      </c>
    </row>
    <row r="7888" spans="8:15" x14ac:dyDescent="0.35">
      <c r="H7888" s="4"/>
      <c r="I7888">
        <v>1.8811870800205702E-2</v>
      </c>
      <c r="J7888">
        <v>-1.1526585521765763E-2</v>
      </c>
      <c r="K7888">
        <v>-3.7590481385218048E-5</v>
      </c>
      <c r="L7888" s="5"/>
      <c r="M7888">
        <f t="shared" ref="M7888" si="8343">(I7881*J7882-I7882*J7881)/I7884</f>
        <v>1.8811870800205698E-2</v>
      </c>
      <c r="N7888">
        <f t="shared" ref="N7888" si="8344">(I7880*J7882-I7882*J7880)/I7884</f>
        <v>1.1526585521765761E-2</v>
      </c>
      <c r="O7888">
        <f t="shared" ref="O7888" si="8345">(I7880*J7881-I7881*J7880)/I7884</f>
        <v>-3.7590481385218048E-5</v>
      </c>
    </row>
    <row r="7889" spans="8:13" x14ac:dyDescent="0.35">
      <c r="H7889" s="4"/>
      <c r="L7889" s="5"/>
    </row>
    <row r="7890" spans="8:13" x14ac:dyDescent="0.35">
      <c r="H7890" s="4" t="s">
        <v>798</v>
      </c>
      <c r="I7890">
        <f t="shared" ref="I7890" si="8346">LN(ABS(2*I7876*I7877^3))-I7877*(I7878^2)+33.9206</f>
        <v>0</v>
      </c>
      <c r="L7890" s="5"/>
    </row>
    <row r="7891" spans="8:13" x14ac:dyDescent="0.35">
      <c r="H7891" s="4" t="s">
        <v>799</v>
      </c>
      <c r="I7891">
        <f t="shared" ref="I7891" si="8347">(I7876^2+I7877^2)/I7878+4*I7876*I7878-85/6</f>
        <v>0</v>
      </c>
      <c r="L7891" s="5"/>
    </row>
    <row r="7892" spans="8:13" x14ac:dyDescent="0.35">
      <c r="H7892" s="4" t="s">
        <v>800</v>
      </c>
      <c r="I7892">
        <f t="shared" ref="I7892" si="8348">I7876^2*I7877*I7878^3+4*I7876*I7878+3552</f>
        <v>0</v>
      </c>
      <c r="L7892" s="5"/>
    </row>
    <row r="7893" spans="8:13" x14ac:dyDescent="0.35">
      <c r="H7893" s="4"/>
      <c r="L7893" s="5"/>
    </row>
    <row r="7894" spans="8:13" x14ac:dyDescent="0.35">
      <c r="H7894" s="4"/>
      <c r="I7894">
        <f t="shared" ref="I7894:I7896" si="8349">I7876</f>
        <v>-6.0300955159643808</v>
      </c>
      <c r="J7894" t="s">
        <v>16</v>
      </c>
      <c r="K7894" cm="1">
        <f t="array" ref="K7894:K7896">MMULT(I7886:K7888,I7890:I7892)</f>
        <v>0</v>
      </c>
      <c r="L7894" s="5"/>
      <c r="M7894">
        <f t="shared" ref="M7894" si="8350">I7886*I7890+J7886*I7891+K7886*I7892</f>
        <v>0</v>
      </c>
    </row>
    <row r="7895" spans="8:13" x14ac:dyDescent="0.35">
      <c r="H7895" s="4"/>
      <c r="I7895">
        <f t="shared" si="8349"/>
        <v>7.8461575132286265</v>
      </c>
      <c r="J7895" t="s">
        <v>16</v>
      </c>
      <c r="K7895">
        <v>0</v>
      </c>
      <c r="L7895" s="5"/>
      <c r="M7895">
        <f t="shared" ref="M7895" si="8351">I7887*I7890+J7887*I7891+K7887* I7892</f>
        <v>0</v>
      </c>
    </row>
    <row r="7896" spans="8:13" x14ac:dyDescent="0.35">
      <c r="H7896" s="4"/>
      <c r="I7896">
        <f t="shared" si="8349"/>
        <v>-2.3298516839062571</v>
      </c>
      <c r="J7896" t="s">
        <v>16</v>
      </c>
      <c r="K7896">
        <v>0</v>
      </c>
      <c r="L7896" s="5"/>
      <c r="M7896">
        <f t="shared" ref="M7896" si="8352">I7888*I7890+J7888*I7891+K7888*I7892</f>
        <v>0</v>
      </c>
    </row>
    <row r="7897" spans="8:13" x14ac:dyDescent="0.35">
      <c r="H7897" s="4"/>
      <c r="L7897" s="5"/>
    </row>
    <row r="7898" spans="8:13" x14ac:dyDescent="0.35">
      <c r="H7898" s="4" t="s">
        <v>99</v>
      </c>
      <c r="I7898">
        <f t="shared" ref="I7898:I7900" si="8353">I7894-K7894</f>
        <v>-6.0300955159643808</v>
      </c>
      <c r="L7898" s="5"/>
    </row>
    <row r="7899" spans="8:13" x14ac:dyDescent="0.35">
      <c r="H7899" s="4" t="s">
        <v>100</v>
      </c>
      <c r="I7899">
        <f t="shared" si="8353"/>
        <v>7.8461575132286265</v>
      </c>
      <c r="L7899" s="5"/>
    </row>
    <row r="7900" spans="8:13" x14ac:dyDescent="0.35">
      <c r="H7900" s="4" t="s">
        <v>101</v>
      </c>
      <c r="I7900">
        <f t="shared" si="8353"/>
        <v>-2.3298516839062571</v>
      </c>
      <c r="L7900" s="5"/>
    </row>
    <row r="7901" spans="8:13" x14ac:dyDescent="0.35">
      <c r="H7901" s="4"/>
      <c r="L7901" s="5"/>
    </row>
    <row r="7902" spans="8:13" x14ac:dyDescent="0.35">
      <c r="H7902" s="4" t="s">
        <v>22</v>
      </c>
      <c r="I7902">
        <f t="shared" ref="I7902:I7904" si="8354">ABS(I7898-I7876)</f>
        <v>0</v>
      </c>
      <c r="L7902" s="5"/>
    </row>
    <row r="7903" spans="8:13" x14ac:dyDescent="0.35">
      <c r="H7903" s="4" t="s">
        <v>24</v>
      </c>
      <c r="I7903">
        <f t="shared" si="8354"/>
        <v>0</v>
      </c>
      <c r="L7903" s="5"/>
    </row>
    <row r="7904" spans="8:13" x14ac:dyDescent="0.35">
      <c r="H7904" s="7" t="s">
        <v>103</v>
      </c>
      <c r="I7904">
        <f t="shared" si="8354"/>
        <v>0</v>
      </c>
      <c r="J7904" s="8" t="s">
        <v>25</v>
      </c>
      <c r="K7904" s="8"/>
      <c r="L7904" s="9">
        <f t="shared" ref="L7904" si="8355">MAX(I7902:I7904)</f>
        <v>0</v>
      </c>
      <c r="M7904" t="str">
        <f t="shared" ref="M7904" si="8356">IF(L7904&gt;$G$6, "Continúa iterando","Listo. Aquí está la solución")</f>
        <v>Listo. Aquí está la solución</v>
      </c>
    </row>
    <row r="7906" spans="8:15" x14ac:dyDescent="0.35">
      <c r="H7906" s="1"/>
      <c r="I7906" s="2" t="s">
        <v>0</v>
      </c>
      <c r="J7906" s="2">
        <f t="shared" ref="J7906" si="8357">J7875+1</f>
        <v>256</v>
      </c>
      <c r="K7906" s="2"/>
      <c r="L7906" s="3"/>
    </row>
    <row r="7907" spans="8:15" x14ac:dyDescent="0.35">
      <c r="H7907" s="4" t="s">
        <v>1</v>
      </c>
      <c r="I7907">
        <f t="shared" ref="I7907:I7909" si="8358">I7898</f>
        <v>-6.0300955159643808</v>
      </c>
      <c r="L7907" s="5"/>
    </row>
    <row r="7908" spans="8:15" x14ac:dyDescent="0.35">
      <c r="H7908" s="4" t="s">
        <v>93</v>
      </c>
      <c r="I7908">
        <f t="shared" si="8358"/>
        <v>7.8461575132286265</v>
      </c>
      <c r="L7908" s="5"/>
    </row>
    <row r="7909" spans="8:15" x14ac:dyDescent="0.35">
      <c r="H7909" s="4" t="s">
        <v>2</v>
      </c>
      <c r="I7909">
        <f t="shared" si="8358"/>
        <v>-2.3298516839062571</v>
      </c>
      <c r="L7909" s="5"/>
    </row>
    <row r="7910" spans="8:15" x14ac:dyDescent="0.35">
      <c r="H7910" s="4"/>
      <c r="L7910" s="5"/>
    </row>
    <row r="7911" spans="8:15" x14ac:dyDescent="0.35">
      <c r="H7911" s="4"/>
      <c r="I7911">
        <f t="shared" ref="I7911" si="8359">1/I7907</f>
        <v>-0.16583485242523097</v>
      </c>
      <c r="J7911">
        <f t="shared" ref="J7911" si="8360">3/I7908-I7909^2</f>
        <v>-5.0458561065254317</v>
      </c>
      <c r="K7911">
        <f t="shared" ref="K7911" si="8361">-2*I7908*I7909</f>
        <v>36.56076658877889</v>
      </c>
      <c r="L7911" s="5"/>
    </row>
    <row r="7912" spans="8:15" x14ac:dyDescent="0.35">
      <c r="H7912" s="4" t="s">
        <v>26</v>
      </c>
      <c r="I7912">
        <f t="shared" ref="I7912" si="8362">(2*I7907/I7909)+4*I7909</f>
        <v>-4.1430295802738764</v>
      </c>
      <c r="J7912">
        <f t="shared" ref="J7912" si="8363">(2*I7908/I7909)</f>
        <v>-6.7353278901201685</v>
      </c>
      <c r="K7912">
        <f t="shared" ref="K7912" si="8364">-(I7908^2+I7907^2)/I7909^2+4*I7907</f>
        <v>-42.160262624325497</v>
      </c>
      <c r="L7912" s="5"/>
    </row>
    <row r="7913" spans="8:15" x14ac:dyDescent="0.35">
      <c r="H7913" s="4"/>
      <c r="I7913">
        <f t="shared" ref="I7913" si="8365">2*I7907*I7908*I7909^3+4*I7909</f>
        <v>1187.4101983644657</v>
      </c>
      <c r="J7913">
        <f t="shared" ref="J7913" si="8366">I7907^2*I7909^3</f>
        <v>-459.86801905066505</v>
      </c>
      <c r="K7913">
        <f t="shared" ref="K7913" si="8367">3*I7907^2*I7908*I7909^2+4*I7907</f>
        <v>4621.9224596655295</v>
      </c>
      <c r="L7913" s="5"/>
    </row>
    <row r="7914" spans="8:15" x14ac:dyDescent="0.35">
      <c r="H7914" s="4"/>
      <c r="L7914" s="5"/>
    </row>
    <row r="7915" spans="8:15" x14ac:dyDescent="0.35">
      <c r="H7915" s="4" t="s">
        <v>6</v>
      </c>
      <c r="I7915">
        <f t="shared" ref="I7915" si="8368">(I7911*J7912*K7913+I7912*J7913*K7911+J7911*K7912*I7913)-(I7913*J7912*K7911+J7913*K7912*I7911+K7913*I7912*J7911)</f>
        <v>526414.62070310838</v>
      </c>
      <c r="J7915" t="str">
        <f t="shared" ref="J7915" si="8369">IF(I7915&lt;&gt;0,"Continuar", "Agregar otros valores")</f>
        <v>Continuar</v>
      </c>
      <c r="L7915" s="5"/>
    </row>
    <row r="7916" spans="8:15" x14ac:dyDescent="0.35">
      <c r="H7916" s="4"/>
      <c r="L7916" s="5"/>
    </row>
    <row r="7917" spans="8:15" x14ac:dyDescent="0.35">
      <c r="H7917" s="4"/>
      <c r="I7917" cm="1">
        <f t="array" ref="I7917:K7919">MINVERSE(I7911:K7913)</f>
        <v>-9.5966786858593264E-2</v>
      </c>
      <c r="J7917">
        <v>1.2363692239668139E-2</v>
      </c>
      <c r="K7917">
        <v>8.7190467637886151E-4</v>
      </c>
      <c r="L7917" s="5"/>
      <c r="M7917">
        <f t="shared" ref="M7917" si="8370">(J7912*K7913-J7913*K7912)/I7915</f>
        <v>-9.596678685859325E-2</v>
      </c>
      <c r="N7917">
        <f t="shared" ref="N7917" si="8371">(J7911*K7913-J7913*K7911)/I7915</f>
        <v>-1.2363692239668137E-2</v>
      </c>
      <c r="O7917">
        <f t="shared" ref="O7917" si="8372">(J7911*K7912-J7912*K7911)/I7915</f>
        <v>8.7190467637886151E-4</v>
      </c>
    </row>
    <row r="7918" spans="8:15" x14ac:dyDescent="0.35">
      <c r="H7918" s="4" t="s">
        <v>9</v>
      </c>
      <c r="I7918">
        <v>-5.87232252334349E-2</v>
      </c>
      <c r="J7918">
        <v>-8.3924536285770956E-2</v>
      </c>
      <c r="K7918">
        <v>-3.0102503265137386E-4</v>
      </c>
      <c r="L7918" s="5"/>
      <c r="M7918">
        <f t="shared" ref="M7918" si="8373">(I7912*K7913-K7912*I7913)/I7915</f>
        <v>5.8723225233434879E-2</v>
      </c>
      <c r="N7918">
        <f t="shared" ref="N7918" si="8374">(I7911*K7913-I7913*K7911)/I7915</f>
        <v>-8.3924536285770943E-2</v>
      </c>
      <c r="O7918">
        <f t="shared" ref="O7918" si="8375">(I7911*K7912-I7912*K7911)/I7915</f>
        <v>3.010250326513738E-4</v>
      </c>
    </row>
    <row r="7919" spans="8:15" x14ac:dyDescent="0.35">
      <c r="H7919" s="4"/>
      <c r="I7919">
        <v>1.8811870800205702E-2</v>
      </c>
      <c r="J7919">
        <v>-1.1526585521765763E-2</v>
      </c>
      <c r="K7919">
        <v>-3.7590481385218048E-5</v>
      </c>
      <c r="L7919" s="5"/>
      <c r="M7919">
        <f t="shared" ref="M7919" si="8376">(I7912*J7913-I7913*J7912)/I7915</f>
        <v>1.8811870800205698E-2</v>
      </c>
      <c r="N7919">
        <f t="shared" ref="N7919" si="8377">(I7911*J7913-I7913*J7911)/I7915</f>
        <v>1.1526585521765761E-2</v>
      </c>
      <c r="O7919">
        <f t="shared" ref="O7919" si="8378">(I7911*J7912-I7912*J7911)/I7915</f>
        <v>-3.7590481385218048E-5</v>
      </c>
    </row>
    <row r="7920" spans="8:15" x14ac:dyDescent="0.35">
      <c r="H7920" s="4"/>
      <c r="L7920" s="5"/>
    </row>
    <row r="7921" spans="8:13" x14ac:dyDescent="0.35">
      <c r="H7921" s="4" t="s">
        <v>801</v>
      </c>
      <c r="I7921">
        <f t="shared" ref="I7921" si="8379">LN(ABS(2*I7907*I7908^3))-I7908*(I7909^2)+33.9206</f>
        <v>0</v>
      </c>
      <c r="L7921" s="5"/>
    </row>
    <row r="7922" spans="8:13" x14ac:dyDescent="0.35">
      <c r="H7922" s="4" t="s">
        <v>802</v>
      </c>
      <c r="I7922">
        <f t="shared" ref="I7922" si="8380">(I7907^2+I7908^2)/I7909+4*I7907*I7909-85/6</f>
        <v>0</v>
      </c>
      <c r="L7922" s="5"/>
    </row>
    <row r="7923" spans="8:13" x14ac:dyDescent="0.35">
      <c r="H7923" s="4" t="s">
        <v>803</v>
      </c>
      <c r="I7923">
        <f t="shared" ref="I7923" si="8381">I7907^2*I7908*I7909^3+4*I7907*I7909+3552</f>
        <v>0</v>
      </c>
      <c r="L7923" s="5"/>
    </row>
    <row r="7924" spans="8:13" x14ac:dyDescent="0.35">
      <c r="H7924" s="4"/>
      <c r="L7924" s="5"/>
    </row>
    <row r="7925" spans="8:13" x14ac:dyDescent="0.35">
      <c r="H7925" s="4"/>
      <c r="I7925">
        <f t="shared" ref="I7925:I7927" si="8382">I7907</f>
        <v>-6.0300955159643808</v>
      </c>
      <c r="J7925" t="s">
        <v>16</v>
      </c>
      <c r="K7925" cm="1">
        <f t="array" ref="K7925:K7927">MMULT(I7917:K7919,I7921:I7923)</f>
        <v>0</v>
      </c>
      <c r="L7925" s="5"/>
      <c r="M7925">
        <f t="shared" ref="M7925" si="8383">I7917*I7921+J7917*I7922+K7917*I7923</f>
        <v>0</v>
      </c>
    </row>
    <row r="7926" spans="8:13" x14ac:dyDescent="0.35">
      <c r="H7926" s="4"/>
      <c r="I7926">
        <f t="shared" si="8382"/>
        <v>7.8461575132286265</v>
      </c>
      <c r="J7926" t="s">
        <v>16</v>
      </c>
      <c r="K7926">
        <v>0</v>
      </c>
      <c r="L7926" s="5"/>
      <c r="M7926">
        <f t="shared" ref="M7926" si="8384">I7918*I7921+J7918*I7922+K7918* I7923</f>
        <v>0</v>
      </c>
    </row>
    <row r="7927" spans="8:13" x14ac:dyDescent="0.35">
      <c r="H7927" s="4"/>
      <c r="I7927">
        <f t="shared" si="8382"/>
        <v>-2.3298516839062571</v>
      </c>
      <c r="J7927" t="s">
        <v>16</v>
      </c>
      <c r="K7927">
        <v>0</v>
      </c>
      <c r="L7927" s="5"/>
      <c r="M7927">
        <f t="shared" ref="M7927" si="8385">I7919*I7921+J7919*I7922+K7919*I7923</f>
        <v>0</v>
      </c>
    </row>
    <row r="7928" spans="8:13" x14ac:dyDescent="0.35">
      <c r="H7928" s="4"/>
      <c r="L7928" s="5"/>
    </row>
    <row r="7929" spans="8:13" x14ac:dyDescent="0.35">
      <c r="H7929" s="4" t="s">
        <v>99</v>
      </c>
      <c r="I7929">
        <f t="shared" ref="I7929:I7931" si="8386">I7925-K7925</f>
        <v>-6.0300955159643808</v>
      </c>
      <c r="L7929" s="5"/>
    </row>
    <row r="7930" spans="8:13" x14ac:dyDescent="0.35">
      <c r="H7930" s="4" t="s">
        <v>100</v>
      </c>
      <c r="I7930">
        <f t="shared" si="8386"/>
        <v>7.8461575132286265</v>
      </c>
      <c r="L7930" s="5"/>
    </row>
    <row r="7931" spans="8:13" x14ac:dyDescent="0.35">
      <c r="H7931" s="4" t="s">
        <v>101</v>
      </c>
      <c r="I7931">
        <f t="shared" si="8386"/>
        <v>-2.3298516839062571</v>
      </c>
      <c r="L7931" s="5"/>
    </row>
    <row r="7932" spans="8:13" x14ac:dyDescent="0.35">
      <c r="H7932" s="4"/>
      <c r="L7932" s="5"/>
    </row>
    <row r="7933" spans="8:13" x14ac:dyDescent="0.35">
      <c r="H7933" s="4" t="s">
        <v>22</v>
      </c>
      <c r="I7933">
        <f t="shared" ref="I7933:I7935" si="8387">ABS(I7929-I7907)</f>
        <v>0</v>
      </c>
      <c r="L7933" s="5"/>
    </row>
    <row r="7934" spans="8:13" x14ac:dyDescent="0.35">
      <c r="H7934" s="4" t="s">
        <v>24</v>
      </c>
      <c r="I7934">
        <f t="shared" si="8387"/>
        <v>0</v>
      </c>
      <c r="L7934" s="5"/>
    </row>
    <row r="7935" spans="8:13" x14ac:dyDescent="0.35">
      <c r="H7935" s="7" t="s">
        <v>103</v>
      </c>
      <c r="I7935">
        <f t="shared" si="8387"/>
        <v>0</v>
      </c>
      <c r="J7935" s="8" t="s">
        <v>25</v>
      </c>
      <c r="K7935" s="8"/>
      <c r="L7935" s="9">
        <f t="shared" ref="L7935" si="8388">MAX(I7933:I7935)</f>
        <v>0</v>
      </c>
      <c r="M7935" t="str">
        <f t="shared" ref="M7935" si="8389">IF(L7935&gt;$G$6, "Continúa iterando","Listo. Aquí está la solución")</f>
        <v>Listo. Aquí está la solución</v>
      </c>
    </row>
    <row r="7937" spans="8:15" x14ac:dyDescent="0.35">
      <c r="H7937" s="1"/>
      <c r="I7937" s="2" t="s">
        <v>0</v>
      </c>
      <c r="J7937" s="2">
        <f t="shared" ref="J7937" si="8390">J7906+1</f>
        <v>257</v>
      </c>
      <c r="K7937" s="2"/>
      <c r="L7937" s="3"/>
    </row>
    <row r="7938" spans="8:15" x14ac:dyDescent="0.35">
      <c r="H7938" s="4" t="s">
        <v>1</v>
      </c>
      <c r="I7938">
        <f t="shared" ref="I7938:I7940" si="8391">I7929</f>
        <v>-6.0300955159643808</v>
      </c>
      <c r="L7938" s="5"/>
    </row>
    <row r="7939" spans="8:15" x14ac:dyDescent="0.35">
      <c r="H7939" s="4" t="s">
        <v>93</v>
      </c>
      <c r="I7939">
        <f t="shared" si="8391"/>
        <v>7.8461575132286265</v>
      </c>
      <c r="L7939" s="5"/>
    </row>
    <row r="7940" spans="8:15" x14ac:dyDescent="0.35">
      <c r="H7940" s="4" t="s">
        <v>2</v>
      </c>
      <c r="I7940">
        <f t="shared" si="8391"/>
        <v>-2.3298516839062571</v>
      </c>
      <c r="L7940" s="5"/>
    </row>
    <row r="7941" spans="8:15" x14ac:dyDescent="0.35">
      <c r="H7941" s="4"/>
      <c r="L7941" s="5"/>
    </row>
    <row r="7942" spans="8:15" x14ac:dyDescent="0.35">
      <c r="H7942" s="4"/>
      <c r="I7942">
        <f t="shared" ref="I7942" si="8392">1/I7938</f>
        <v>-0.16583485242523097</v>
      </c>
      <c r="J7942">
        <f t="shared" ref="J7942" si="8393">3/I7939-I7940^2</f>
        <v>-5.0458561065254317</v>
      </c>
      <c r="K7942">
        <f t="shared" ref="K7942" si="8394">-2*I7939*I7940</f>
        <v>36.56076658877889</v>
      </c>
      <c r="L7942" s="5"/>
    </row>
    <row r="7943" spans="8:15" x14ac:dyDescent="0.35">
      <c r="H7943" s="4" t="s">
        <v>26</v>
      </c>
      <c r="I7943">
        <f t="shared" ref="I7943" si="8395">(2*I7938/I7940)+4*I7940</f>
        <v>-4.1430295802738764</v>
      </c>
      <c r="J7943">
        <f t="shared" ref="J7943" si="8396">(2*I7939/I7940)</f>
        <v>-6.7353278901201685</v>
      </c>
      <c r="K7943">
        <f t="shared" ref="K7943" si="8397">-(I7939^2+I7938^2)/I7940^2+4*I7938</f>
        <v>-42.160262624325497</v>
      </c>
      <c r="L7943" s="5"/>
    </row>
    <row r="7944" spans="8:15" x14ac:dyDescent="0.35">
      <c r="H7944" s="4"/>
      <c r="I7944">
        <f t="shared" ref="I7944" si="8398">2*I7938*I7939*I7940^3+4*I7940</f>
        <v>1187.4101983644657</v>
      </c>
      <c r="J7944">
        <f t="shared" ref="J7944" si="8399">I7938^2*I7940^3</f>
        <v>-459.86801905066505</v>
      </c>
      <c r="K7944">
        <f t="shared" ref="K7944" si="8400">3*I7938^2*I7939*I7940^2+4*I7938</f>
        <v>4621.9224596655295</v>
      </c>
      <c r="L7944" s="5"/>
    </row>
    <row r="7945" spans="8:15" x14ac:dyDescent="0.35">
      <c r="H7945" s="4"/>
      <c r="L7945" s="5"/>
    </row>
    <row r="7946" spans="8:15" x14ac:dyDescent="0.35">
      <c r="H7946" s="4" t="s">
        <v>6</v>
      </c>
      <c r="I7946">
        <f t="shared" ref="I7946" si="8401">(I7942*J7943*K7944+I7943*J7944*K7942+J7942*K7943*I7944)-(I7944*J7943*K7942+J7944*K7943*I7942+K7944*I7943*J7942)</f>
        <v>526414.62070310838</v>
      </c>
      <c r="J7946" t="str">
        <f t="shared" ref="J7946" si="8402">IF(I7946&lt;&gt;0,"Continuar", "Agregar otros valores")</f>
        <v>Continuar</v>
      </c>
      <c r="L7946" s="5"/>
    </row>
    <row r="7947" spans="8:15" x14ac:dyDescent="0.35">
      <c r="H7947" s="4"/>
      <c r="L7947" s="5"/>
    </row>
    <row r="7948" spans="8:15" x14ac:dyDescent="0.35">
      <c r="H7948" s="4"/>
      <c r="I7948" cm="1">
        <f t="array" ref="I7948:K7950">MINVERSE(I7942:K7944)</f>
        <v>-9.5966786858593264E-2</v>
      </c>
      <c r="J7948">
        <v>1.2363692239668139E-2</v>
      </c>
      <c r="K7948">
        <v>8.7190467637886151E-4</v>
      </c>
      <c r="L7948" s="5"/>
      <c r="M7948">
        <f t="shared" ref="M7948" si="8403">(J7943*K7944-J7944*K7943)/I7946</f>
        <v>-9.596678685859325E-2</v>
      </c>
      <c r="N7948">
        <f t="shared" ref="N7948" si="8404">(J7942*K7944-J7944*K7942)/I7946</f>
        <v>-1.2363692239668137E-2</v>
      </c>
      <c r="O7948">
        <f t="shared" ref="O7948" si="8405">(J7942*K7943-J7943*K7942)/I7946</f>
        <v>8.7190467637886151E-4</v>
      </c>
    </row>
    <row r="7949" spans="8:15" x14ac:dyDescent="0.35">
      <c r="H7949" s="4" t="s">
        <v>9</v>
      </c>
      <c r="I7949">
        <v>-5.87232252334349E-2</v>
      </c>
      <c r="J7949">
        <v>-8.3924536285770956E-2</v>
      </c>
      <c r="K7949">
        <v>-3.0102503265137386E-4</v>
      </c>
      <c r="L7949" s="5"/>
      <c r="M7949">
        <f t="shared" ref="M7949" si="8406">(I7943*K7944-K7943*I7944)/I7946</f>
        <v>5.8723225233434879E-2</v>
      </c>
      <c r="N7949">
        <f t="shared" ref="N7949" si="8407">(I7942*K7944-I7944*K7942)/I7946</f>
        <v>-8.3924536285770943E-2</v>
      </c>
      <c r="O7949">
        <f t="shared" ref="O7949" si="8408">(I7942*K7943-I7943*K7942)/I7946</f>
        <v>3.010250326513738E-4</v>
      </c>
    </row>
    <row r="7950" spans="8:15" x14ac:dyDescent="0.35">
      <c r="H7950" s="4"/>
      <c r="I7950">
        <v>1.8811870800205702E-2</v>
      </c>
      <c r="J7950">
        <v>-1.1526585521765763E-2</v>
      </c>
      <c r="K7950">
        <v>-3.7590481385218048E-5</v>
      </c>
      <c r="L7950" s="5"/>
      <c r="M7950">
        <f t="shared" ref="M7950" si="8409">(I7943*J7944-I7944*J7943)/I7946</f>
        <v>1.8811870800205698E-2</v>
      </c>
      <c r="N7950">
        <f t="shared" ref="N7950" si="8410">(I7942*J7944-I7944*J7942)/I7946</f>
        <v>1.1526585521765761E-2</v>
      </c>
      <c r="O7950">
        <f t="shared" ref="O7950" si="8411">(I7942*J7943-I7943*J7942)/I7946</f>
        <v>-3.7590481385218048E-5</v>
      </c>
    </row>
    <row r="7951" spans="8:15" x14ac:dyDescent="0.35">
      <c r="H7951" s="4"/>
      <c r="L7951" s="5"/>
    </row>
    <row r="7952" spans="8:15" x14ac:dyDescent="0.35">
      <c r="H7952" s="4" t="s">
        <v>804</v>
      </c>
      <c r="I7952">
        <f t="shared" ref="I7952" si="8412">LN(ABS(2*I7938*I7939^3))-I7939*(I7940^2)+33.9206</f>
        <v>0</v>
      </c>
      <c r="L7952" s="5"/>
    </row>
    <row r="7953" spans="8:13" x14ac:dyDescent="0.35">
      <c r="H7953" s="4" t="s">
        <v>805</v>
      </c>
      <c r="I7953">
        <f t="shared" ref="I7953" si="8413">(I7938^2+I7939^2)/I7940+4*I7938*I7940-85/6</f>
        <v>0</v>
      </c>
      <c r="L7953" s="5"/>
    </row>
    <row r="7954" spans="8:13" x14ac:dyDescent="0.35">
      <c r="H7954" s="4" t="s">
        <v>806</v>
      </c>
      <c r="I7954">
        <f t="shared" ref="I7954" si="8414">I7938^2*I7939*I7940^3+4*I7938*I7940+3552</f>
        <v>0</v>
      </c>
      <c r="L7954" s="5"/>
    </row>
    <row r="7955" spans="8:13" x14ac:dyDescent="0.35">
      <c r="H7955" s="4"/>
      <c r="L7955" s="5"/>
    </row>
    <row r="7956" spans="8:13" x14ac:dyDescent="0.35">
      <c r="H7956" s="4"/>
      <c r="I7956">
        <f t="shared" ref="I7956:I7958" si="8415">I7938</f>
        <v>-6.0300955159643808</v>
      </c>
      <c r="J7956" t="s">
        <v>16</v>
      </c>
      <c r="K7956" cm="1">
        <f t="array" ref="K7956:K7958">MMULT(I7948:K7950,I7952:I7954)</f>
        <v>0</v>
      </c>
      <c r="L7956" s="5"/>
      <c r="M7956">
        <f t="shared" ref="M7956" si="8416">I7948*I7952+J7948*I7953+K7948*I7954</f>
        <v>0</v>
      </c>
    </row>
    <row r="7957" spans="8:13" x14ac:dyDescent="0.35">
      <c r="H7957" s="4"/>
      <c r="I7957">
        <f t="shared" si="8415"/>
        <v>7.8461575132286265</v>
      </c>
      <c r="J7957" t="s">
        <v>16</v>
      </c>
      <c r="K7957">
        <v>0</v>
      </c>
      <c r="L7957" s="5"/>
      <c r="M7957">
        <f t="shared" ref="M7957" si="8417">I7949*I7952+J7949*I7953+K7949* I7954</f>
        <v>0</v>
      </c>
    </row>
    <row r="7958" spans="8:13" x14ac:dyDescent="0.35">
      <c r="H7958" s="4"/>
      <c r="I7958">
        <f t="shared" si="8415"/>
        <v>-2.3298516839062571</v>
      </c>
      <c r="J7958" t="s">
        <v>16</v>
      </c>
      <c r="K7958">
        <v>0</v>
      </c>
      <c r="L7958" s="5"/>
      <c r="M7958">
        <f t="shared" ref="M7958" si="8418">I7950*I7952+J7950*I7953+K7950*I7954</f>
        <v>0</v>
      </c>
    </row>
    <row r="7959" spans="8:13" x14ac:dyDescent="0.35">
      <c r="H7959" s="4"/>
      <c r="L7959" s="5"/>
    </row>
    <row r="7960" spans="8:13" x14ac:dyDescent="0.35">
      <c r="H7960" s="4" t="s">
        <v>99</v>
      </c>
      <c r="I7960">
        <f t="shared" ref="I7960:I7962" si="8419">I7956-K7956</f>
        <v>-6.0300955159643808</v>
      </c>
      <c r="L7960" s="5"/>
    </row>
    <row r="7961" spans="8:13" x14ac:dyDescent="0.35">
      <c r="H7961" s="4" t="s">
        <v>100</v>
      </c>
      <c r="I7961">
        <f t="shared" si="8419"/>
        <v>7.8461575132286265</v>
      </c>
      <c r="L7961" s="5"/>
    </row>
    <row r="7962" spans="8:13" x14ac:dyDescent="0.35">
      <c r="H7962" s="4" t="s">
        <v>101</v>
      </c>
      <c r="I7962">
        <f t="shared" si="8419"/>
        <v>-2.3298516839062571</v>
      </c>
      <c r="L7962" s="5"/>
    </row>
    <row r="7963" spans="8:13" x14ac:dyDescent="0.35">
      <c r="H7963" s="4"/>
      <c r="L7963" s="5"/>
    </row>
    <row r="7964" spans="8:13" x14ac:dyDescent="0.35">
      <c r="H7964" s="4" t="s">
        <v>22</v>
      </c>
      <c r="I7964">
        <f t="shared" ref="I7964:I7966" si="8420">ABS(I7960-I7938)</f>
        <v>0</v>
      </c>
      <c r="L7964" s="5"/>
    </row>
    <row r="7965" spans="8:13" x14ac:dyDescent="0.35">
      <c r="H7965" s="4" t="s">
        <v>24</v>
      </c>
      <c r="I7965">
        <f t="shared" si="8420"/>
        <v>0</v>
      </c>
      <c r="L7965" s="5"/>
    </row>
    <row r="7966" spans="8:13" x14ac:dyDescent="0.35">
      <c r="H7966" s="7" t="s">
        <v>103</v>
      </c>
      <c r="I7966">
        <f t="shared" si="8420"/>
        <v>0</v>
      </c>
      <c r="J7966" s="8" t="s">
        <v>25</v>
      </c>
      <c r="K7966" s="8"/>
      <c r="L7966" s="9">
        <f t="shared" ref="L7966" si="8421">MAX(I7964:I7966)</f>
        <v>0</v>
      </c>
      <c r="M7966" t="str">
        <f t="shared" ref="M7966" si="8422">IF(L7966&gt;$G$6, "Continúa iterando","Listo. Aquí está la solución")</f>
        <v>Listo. Aquí está la solución</v>
      </c>
    </row>
    <row r="7968" spans="8:13" x14ac:dyDescent="0.35">
      <c r="H7968" s="1"/>
      <c r="I7968" s="2" t="s">
        <v>0</v>
      </c>
      <c r="J7968" s="2">
        <f t="shared" ref="J7968" si="8423">J7937+1</f>
        <v>258</v>
      </c>
      <c r="K7968" s="2"/>
      <c r="L7968" s="3"/>
    </row>
    <row r="7969" spans="8:15" x14ac:dyDescent="0.35">
      <c r="H7969" s="4" t="s">
        <v>1</v>
      </c>
      <c r="I7969">
        <f t="shared" ref="I7969:I7971" si="8424">I7960</f>
        <v>-6.0300955159643808</v>
      </c>
      <c r="L7969" s="5"/>
    </row>
    <row r="7970" spans="8:15" x14ac:dyDescent="0.35">
      <c r="H7970" s="4" t="s">
        <v>93</v>
      </c>
      <c r="I7970">
        <f t="shared" si="8424"/>
        <v>7.8461575132286265</v>
      </c>
      <c r="L7970" s="5"/>
    </row>
    <row r="7971" spans="8:15" x14ac:dyDescent="0.35">
      <c r="H7971" s="4" t="s">
        <v>2</v>
      </c>
      <c r="I7971">
        <f t="shared" si="8424"/>
        <v>-2.3298516839062571</v>
      </c>
      <c r="L7971" s="5"/>
    </row>
    <row r="7972" spans="8:15" x14ac:dyDescent="0.35">
      <c r="H7972" s="4"/>
      <c r="L7972" s="5"/>
    </row>
    <row r="7973" spans="8:15" x14ac:dyDescent="0.35">
      <c r="H7973" s="4"/>
      <c r="I7973">
        <f t="shared" ref="I7973" si="8425">1/I7969</f>
        <v>-0.16583485242523097</v>
      </c>
      <c r="J7973">
        <f t="shared" ref="J7973" si="8426">3/I7970-I7971^2</f>
        <v>-5.0458561065254317</v>
      </c>
      <c r="K7973">
        <f t="shared" ref="K7973" si="8427">-2*I7970*I7971</f>
        <v>36.56076658877889</v>
      </c>
      <c r="L7973" s="5"/>
    </row>
    <row r="7974" spans="8:15" x14ac:dyDescent="0.35">
      <c r="H7974" s="4" t="s">
        <v>26</v>
      </c>
      <c r="I7974">
        <f t="shared" ref="I7974" si="8428">(2*I7969/I7971)+4*I7971</f>
        <v>-4.1430295802738764</v>
      </c>
      <c r="J7974">
        <f t="shared" ref="J7974" si="8429">(2*I7970/I7971)</f>
        <v>-6.7353278901201685</v>
      </c>
      <c r="K7974">
        <f t="shared" ref="K7974" si="8430">-(I7970^2+I7969^2)/I7971^2+4*I7969</f>
        <v>-42.160262624325497</v>
      </c>
      <c r="L7974" s="5"/>
    </row>
    <row r="7975" spans="8:15" x14ac:dyDescent="0.35">
      <c r="H7975" s="4"/>
      <c r="I7975">
        <f t="shared" ref="I7975" si="8431">2*I7969*I7970*I7971^3+4*I7971</f>
        <v>1187.4101983644657</v>
      </c>
      <c r="J7975">
        <f t="shared" ref="J7975" si="8432">I7969^2*I7971^3</f>
        <v>-459.86801905066505</v>
      </c>
      <c r="K7975">
        <f t="shared" ref="K7975" si="8433">3*I7969^2*I7970*I7971^2+4*I7969</f>
        <v>4621.9224596655295</v>
      </c>
      <c r="L7975" s="5"/>
    </row>
    <row r="7976" spans="8:15" x14ac:dyDescent="0.35">
      <c r="H7976" s="4"/>
      <c r="L7976" s="5"/>
    </row>
    <row r="7977" spans="8:15" x14ac:dyDescent="0.35">
      <c r="H7977" s="4" t="s">
        <v>6</v>
      </c>
      <c r="I7977">
        <f t="shared" ref="I7977" si="8434">(I7973*J7974*K7975+I7974*J7975*K7973+J7973*K7974*I7975)-(I7975*J7974*K7973+J7975*K7974*I7973+K7975*I7974*J7973)</f>
        <v>526414.62070310838</v>
      </c>
      <c r="J7977" t="str">
        <f t="shared" ref="J7977" si="8435">IF(I7977&lt;&gt;0,"Continuar", "Agregar otros valores")</f>
        <v>Continuar</v>
      </c>
      <c r="L7977" s="5"/>
    </row>
    <row r="7978" spans="8:15" x14ac:dyDescent="0.35">
      <c r="H7978" s="4"/>
      <c r="L7978" s="5"/>
    </row>
    <row r="7979" spans="8:15" x14ac:dyDescent="0.35">
      <c r="H7979" s="4"/>
      <c r="I7979" cm="1">
        <f t="array" ref="I7979:K7981">MINVERSE(I7973:K7975)</f>
        <v>-9.5966786858593264E-2</v>
      </c>
      <c r="J7979">
        <v>1.2363692239668139E-2</v>
      </c>
      <c r="K7979">
        <v>8.7190467637886151E-4</v>
      </c>
      <c r="L7979" s="5"/>
      <c r="M7979">
        <f t="shared" ref="M7979" si="8436">(J7974*K7975-J7975*K7974)/I7977</f>
        <v>-9.596678685859325E-2</v>
      </c>
      <c r="N7979">
        <f t="shared" ref="N7979" si="8437">(J7973*K7975-J7975*K7973)/I7977</f>
        <v>-1.2363692239668137E-2</v>
      </c>
      <c r="O7979">
        <f t="shared" ref="O7979" si="8438">(J7973*K7974-J7974*K7973)/I7977</f>
        <v>8.7190467637886151E-4</v>
      </c>
    </row>
    <row r="7980" spans="8:15" x14ac:dyDescent="0.35">
      <c r="H7980" s="4" t="s">
        <v>9</v>
      </c>
      <c r="I7980">
        <v>-5.87232252334349E-2</v>
      </c>
      <c r="J7980">
        <v>-8.3924536285770956E-2</v>
      </c>
      <c r="K7980">
        <v>-3.0102503265137386E-4</v>
      </c>
      <c r="L7980" s="5"/>
      <c r="M7980">
        <f t="shared" ref="M7980" si="8439">(I7974*K7975-K7974*I7975)/I7977</f>
        <v>5.8723225233434879E-2</v>
      </c>
      <c r="N7980">
        <f t="shared" ref="N7980" si="8440">(I7973*K7975-I7975*K7973)/I7977</f>
        <v>-8.3924536285770943E-2</v>
      </c>
      <c r="O7980">
        <f t="shared" ref="O7980" si="8441">(I7973*K7974-I7974*K7973)/I7977</f>
        <v>3.010250326513738E-4</v>
      </c>
    </row>
    <row r="7981" spans="8:15" x14ac:dyDescent="0.35">
      <c r="H7981" s="4"/>
      <c r="I7981">
        <v>1.8811870800205702E-2</v>
      </c>
      <c r="J7981">
        <v>-1.1526585521765763E-2</v>
      </c>
      <c r="K7981">
        <v>-3.7590481385218048E-5</v>
      </c>
      <c r="L7981" s="5"/>
      <c r="M7981">
        <f t="shared" ref="M7981" si="8442">(I7974*J7975-I7975*J7974)/I7977</f>
        <v>1.8811870800205698E-2</v>
      </c>
      <c r="N7981">
        <f t="shared" ref="N7981" si="8443">(I7973*J7975-I7975*J7973)/I7977</f>
        <v>1.1526585521765761E-2</v>
      </c>
      <c r="O7981">
        <f t="shared" ref="O7981" si="8444">(I7973*J7974-I7974*J7973)/I7977</f>
        <v>-3.7590481385218048E-5</v>
      </c>
    </row>
    <row r="7982" spans="8:15" x14ac:dyDescent="0.35">
      <c r="H7982" s="4"/>
      <c r="L7982" s="5"/>
    </row>
    <row r="7983" spans="8:15" x14ac:dyDescent="0.35">
      <c r="H7983" s="4" t="s">
        <v>807</v>
      </c>
      <c r="I7983">
        <f t="shared" ref="I7983" si="8445">LN(ABS(2*I7969*I7970^3))-I7970*(I7971^2)+33.9206</f>
        <v>0</v>
      </c>
      <c r="L7983" s="5"/>
    </row>
    <row r="7984" spans="8:15" x14ac:dyDescent="0.35">
      <c r="H7984" s="4" t="s">
        <v>808</v>
      </c>
      <c r="I7984">
        <f t="shared" ref="I7984" si="8446">(I7969^2+I7970^2)/I7971+4*I7969*I7971-85/6</f>
        <v>0</v>
      </c>
      <c r="L7984" s="5"/>
    </row>
    <row r="7985" spans="8:13" x14ac:dyDescent="0.35">
      <c r="H7985" s="4" t="s">
        <v>809</v>
      </c>
      <c r="I7985">
        <f t="shared" ref="I7985" si="8447">I7969^2*I7970*I7971^3+4*I7969*I7971+3552</f>
        <v>0</v>
      </c>
      <c r="L7985" s="5"/>
    </row>
    <row r="7986" spans="8:13" x14ac:dyDescent="0.35">
      <c r="H7986" s="4"/>
      <c r="L7986" s="5"/>
    </row>
    <row r="7987" spans="8:13" x14ac:dyDescent="0.35">
      <c r="H7987" s="4"/>
      <c r="I7987">
        <f t="shared" ref="I7987:I7989" si="8448">I7969</f>
        <v>-6.0300955159643808</v>
      </c>
      <c r="J7987" t="s">
        <v>16</v>
      </c>
      <c r="K7987" cm="1">
        <f t="array" ref="K7987:K7989">MMULT(I7979:K7981,I7983:I7985)</f>
        <v>0</v>
      </c>
      <c r="L7987" s="5"/>
      <c r="M7987">
        <f t="shared" ref="M7987" si="8449">I7979*I7983+J7979*I7984+K7979*I7985</f>
        <v>0</v>
      </c>
    </row>
    <row r="7988" spans="8:13" x14ac:dyDescent="0.35">
      <c r="H7988" s="4"/>
      <c r="I7988">
        <f t="shared" si="8448"/>
        <v>7.8461575132286265</v>
      </c>
      <c r="J7988" t="s">
        <v>16</v>
      </c>
      <c r="K7988">
        <v>0</v>
      </c>
      <c r="L7988" s="5"/>
      <c r="M7988">
        <f t="shared" ref="M7988" si="8450">I7980*I7983+J7980*I7984+K7980* I7985</f>
        <v>0</v>
      </c>
    </row>
    <row r="7989" spans="8:13" x14ac:dyDescent="0.35">
      <c r="H7989" s="4"/>
      <c r="I7989">
        <f t="shared" si="8448"/>
        <v>-2.3298516839062571</v>
      </c>
      <c r="J7989" t="s">
        <v>16</v>
      </c>
      <c r="K7989">
        <v>0</v>
      </c>
      <c r="L7989" s="5"/>
      <c r="M7989">
        <f t="shared" ref="M7989" si="8451">I7981*I7983+J7981*I7984+K7981*I7985</f>
        <v>0</v>
      </c>
    </row>
    <row r="7990" spans="8:13" x14ac:dyDescent="0.35">
      <c r="H7990" s="4"/>
      <c r="L7990" s="5"/>
    </row>
    <row r="7991" spans="8:13" x14ac:dyDescent="0.35">
      <c r="H7991" s="4" t="s">
        <v>99</v>
      </c>
      <c r="I7991">
        <f t="shared" ref="I7991:I7993" si="8452">I7987-K7987</f>
        <v>-6.0300955159643808</v>
      </c>
      <c r="L7991" s="5"/>
    </row>
    <row r="7992" spans="8:13" x14ac:dyDescent="0.35">
      <c r="H7992" s="4" t="s">
        <v>100</v>
      </c>
      <c r="I7992">
        <f t="shared" si="8452"/>
        <v>7.8461575132286265</v>
      </c>
      <c r="L7992" s="5"/>
    </row>
    <row r="7993" spans="8:13" x14ac:dyDescent="0.35">
      <c r="H7993" s="4" t="s">
        <v>101</v>
      </c>
      <c r="I7993">
        <f t="shared" si="8452"/>
        <v>-2.3298516839062571</v>
      </c>
      <c r="L7993" s="5"/>
    </row>
    <row r="7994" spans="8:13" x14ac:dyDescent="0.35">
      <c r="H7994" s="4"/>
      <c r="L7994" s="5"/>
    </row>
    <row r="7995" spans="8:13" x14ac:dyDescent="0.35">
      <c r="H7995" s="4" t="s">
        <v>22</v>
      </c>
      <c r="I7995">
        <f t="shared" ref="I7995:I7997" si="8453">ABS(I7991-I7969)</f>
        <v>0</v>
      </c>
      <c r="L7995" s="5"/>
    </row>
    <row r="7996" spans="8:13" x14ac:dyDescent="0.35">
      <c r="H7996" s="4" t="s">
        <v>24</v>
      </c>
      <c r="I7996">
        <f t="shared" si="8453"/>
        <v>0</v>
      </c>
      <c r="L7996" s="5"/>
    </row>
    <row r="7997" spans="8:13" x14ac:dyDescent="0.35">
      <c r="H7997" s="7" t="s">
        <v>103</v>
      </c>
      <c r="I7997">
        <f t="shared" si="8453"/>
        <v>0</v>
      </c>
      <c r="J7997" s="8" t="s">
        <v>25</v>
      </c>
      <c r="K7997" s="8"/>
      <c r="L7997" s="9">
        <f t="shared" ref="L7997" si="8454">MAX(I7995:I7997)</f>
        <v>0</v>
      </c>
      <c r="M7997" t="str">
        <f t="shared" ref="M7997" si="8455">IF(L7997&gt;$G$6, "Continúa iterando","Listo. Aquí está la solución")</f>
        <v>Listo. Aquí está la solución</v>
      </c>
    </row>
    <row r="7999" spans="8:13" x14ac:dyDescent="0.35">
      <c r="H7999" s="1"/>
      <c r="I7999" s="2" t="s">
        <v>0</v>
      </c>
      <c r="J7999" s="2">
        <f t="shared" ref="J7999" si="8456">J7968+1</f>
        <v>259</v>
      </c>
      <c r="K7999" s="2"/>
      <c r="L7999" s="3"/>
    </row>
    <row r="8000" spans="8:13" x14ac:dyDescent="0.35">
      <c r="H8000" s="4" t="s">
        <v>1</v>
      </c>
      <c r="I8000">
        <f t="shared" ref="I8000:I8002" si="8457">I7991</f>
        <v>-6.0300955159643808</v>
      </c>
      <c r="L8000" s="5"/>
    </row>
    <row r="8001" spans="8:15" x14ac:dyDescent="0.35">
      <c r="H8001" s="4" t="s">
        <v>93</v>
      </c>
      <c r="I8001">
        <f t="shared" si="8457"/>
        <v>7.8461575132286265</v>
      </c>
      <c r="L8001" s="5"/>
    </row>
    <row r="8002" spans="8:15" x14ac:dyDescent="0.35">
      <c r="H8002" s="4" t="s">
        <v>2</v>
      </c>
      <c r="I8002">
        <f t="shared" si="8457"/>
        <v>-2.3298516839062571</v>
      </c>
      <c r="L8002" s="5"/>
    </row>
    <row r="8003" spans="8:15" x14ac:dyDescent="0.35">
      <c r="H8003" s="4"/>
      <c r="L8003" s="5"/>
    </row>
    <row r="8004" spans="8:15" x14ac:dyDescent="0.35">
      <c r="H8004" s="4"/>
      <c r="I8004">
        <f t="shared" ref="I8004" si="8458">1/I8000</f>
        <v>-0.16583485242523097</v>
      </c>
      <c r="J8004">
        <f t="shared" ref="J8004" si="8459">3/I8001-I8002^2</f>
        <v>-5.0458561065254317</v>
      </c>
      <c r="K8004">
        <f t="shared" ref="K8004" si="8460">-2*I8001*I8002</f>
        <v>36.56076658877889</v>
      </c>
      <c r="L8004" s="5"/>
    </row>
    <row r="8005" spans="8:15" x14ac:dyDescent="0.35">
      <c r="H8005" s="4" t="s">
        <v>26</v>
      </c>
      <c r="I8005">
        <f t="shared" ref="I8005" si="8461">(2*I8000/I8002)+4*I8002</f>
        <v>-4.1430295802738764</v>
      </c>
      <c r="J8005">
        <f t="shared" ref="J8005" si="8462">(2*I8001/I8002)</f>
        <v>-6.7353278901201685</v>
      </c>
      <c r="K8005">
        <f t="shared" ref="K8005" si="8463">-(I8001^2+I8000^2)/I8002^2+4*I8000</f>
        <v>-42.160262624325497</v>
      </c>
      <c r="L8005" s="5"/>
    </row>
    <row r="8006" spans="8:15" x14ac:dyDescent="0.35">
      <c r="H8006" s="4"/>
      <c r="I8006">
        <f t="shared" ref="I8006" si="8464">2*I8000*I8001*I8002^3+4*I8002</f>
        <v>1187.4101983644657</v>
      </c>
      <c r="J8006">
        <f t="shared" ref="J8006" si="8465">I8000^2*I8002^3</f>
        <v>-459.86801905066505</v>
      </c>
      <c r="K8006">
        <f t="shared" ref="K8006" si="8466">3*I8000^2*I8001*I8002^2+4*I8000</f>
        <v>4621.9224596655295</v>
      </c>
      <c r="L8006" s="5"/>
    </row>
    <row r="8007" spans="8:15" x14ac:dyDescent="0.35">
      <c r="H8007" s="4"/>
      <c r="L8007" s="5"/>
    </row>
    <row r="8008" spans="8:15" x14ac:dyDescent="0.35">
      <c r="H8008" s="4" t="s">
        <v>6</v>
      </c>
      <c r="I8008">
        <f t="shared" ref="I8008" si="8467">(I8004*J8005*K8006+I8005*J8006*K8004+J8004*K8005*I8006)-(I8006*J8005*K8004+J8006*K8005*I8004+K8006*I8005*J8004)</f>
        <v>526414.62070310838</v>
      </c>
      <c r="J8008" t="str">
        <f t="shared" ref="J8008" si="8468">IF(I8008&lt;&gt;0,"Continuar", "Agregar otros valores")</f>
        <v>Continuar</v>
      </c>
      <c r="L8008" s="5"/>
    </row>
    <row r="8009" spans="8:15" x14ac:dyDescent="0.35">
      <c r="H8009" s="4"/>
      <c r="L8009" s="5"/>
    </row>
    <row r="8010" spans="8:15" x14ac:dyDescent="0.35">
      <c r="H8010" s="4"/>
      <c r="I8010" cm="1">
        <f t="array" ref="I8010:K8012">MINVERSE(I8004:K8006)</f>
        <v>-9.5966786858593264E-2</v>
      </c>
      <c r="J8010">
        <v>1.2363692239668139E-2</v>
      </c>
      <c r="K8010">
        <v>8.7190467637886151E-4</v>
      </c>
      <c r="L8010" s="5"/>
      <c r="M8010">
        <f t="shared" ref="M8010" si="8469">(J8005*K8006-J8006*K8005)/I8008</f>
        <v>-9.596678685859325E-2</v>
      </c>
      <c r="N8010">
        <f t="shared" ref="N8010" si="8470">(J8004*K8006-J8006*K8004)/I8008</f>
        <v>-1.2363692239668137E-2</v>
      </c>
      <c r="O8010">
        <f t="shared" ref="O8010" si="8471">(J8004*K8005-J8005*K8004)/I8008</f>
        <v>8.7190467637886151E-4</v>
      </c>
    </row>
    <row r="8011" spans="8:15" x14ac:dyDescent="0.35">
      <c r="H8011" s="4" t="s">
        <v>9</v>
      </c>
      <c r="I8011">
        <v>-5.87232252334349E-2</v>
      </c>
      <c r="J8011">
        <v>-8.3924536285770956E-2</v>
      </c>
      <c r="K8011">
        <v>-3.0102503265137386E-4</v>
      </c>
      <c r="L8011" s="5"/>
      <c r="M8011">
        <f t="shared" ref="M8011" si="8472">(I8005*K8006-K8005*I8006)/I8008</f>
        <v>5.8723225233434879E-2</v>
      </c>
      <c r="N8011">
        <f t="shared" ref="N8011" si="8473">(I8004*K8006-I8006*K8004)/I8008</f>
        <v>-8.3924536285770943E-2</v>
      </c>
      <c r="O8011">
        <f t="shared" ref="O8011" si="8474">(I8004*K8005-I8005*K8004)/I8008</f>
        <v>3.010250326513738E-4</v>
      </c>
    </row>
    <row r="8012" spans="8:15" x14ac:dyDescent="0.35">
      <c r="H8012" s="4"/>
      <c r="I8012">
        <v>1.8811870800205702E-2</v>
      </c>
      <c r="J8012">
        <v>-1.1526585521765763E-2</v>
      </c>
      <c r="K8012">
        <v>-3.7590481385218048E-5</v>
      </c>
      <c r="L8012" s="5"/>
      <c r="M8012">
        <f t="shared" ref="M8012" si="8475">(I8005*J8006-I8006*J8005)/I8008</f>
        <v>1.8811870800205698E-2</v>
      </c>
      <c r="N8012">
        <f t="shared" ref="N8012" si="8476">(I8004*J8006-I8006*J8004)/I8008</f>
        <v>1.1526585521765761E-2</v>
      </c>
      <c r="O8012">
        <f t="shared" ref="O8012" si="8477">(I8004*J8005-I8005*J8004)/I8008</f>
        <v>-3.7590481385218048E-5</v>
      </c>
    </row>
    <row r="8013" spans="8:15" x14ac:dyDescent="0.35">
      <c r="H8013" s="4"/>
      <c r="L8013" s="5"/>
    </row>
    <row r="8014" spans="8:15" x14ac:dyDescent="0.35">
      <c r="H8014" s="4" t="s">
        <v>810</v>
      </c>
      <c r="I8014">
        <f t="shared" ref="I8014" si="8478">LN(ABS(2*I8000*I8001^3))-I8001*(I8002^2)+33.9206</f>
        <v>0</v>
      </c>
      <c r="L8014" s="5"/>
    </row>
    <row r="8015" spans="8:15" x14ac:dyDescent="0.35">
      <c r="H8015" s="4" t="s">
        <v>811</v>
      </c>
      <c r="I8015">
        <f t="shared" ref="I8015" si="8479">(I8000^2+I8001^2)/I8002+4*I8000*I8002-85/6</f>
        <v>0</v>
      </c>
      <c r="L8015" s="5"/>
    </row>
    <row r="8016" spans="8:15" x14ac:dyDescent="0.35">
      <c r="H8016" s="4" t="s">
        <v>812</v>
      </c>
      <c r="I8016">
        <f t="shared" ref="I8016" si="8480">I8000^2*I8001*I8002^3+4*I8000*I8002+3552</f>
        <v>0</v>
      </c>
      <c r="L8016" s="5"/>
    </row>
    <row r="8017" spans="8:13" x14ac:dyDescent="0.35">
      <c r="H8017" s="4"/>
      <c r="L8017" s="5"/>
    </row>
    <row r="8018" spans="8:13" x14ac:dyDescent="0.35">
      <c r="H8018" s="4"/>
      <c r="I8018">
        <f t="shared" ref="I8018:I8020" si="8481">I8000</f>
        <v>-6.0300955159643808</v>
      </c>
      <c r="J8018" t="s">
        <v>16</v>
      </c>
      <c r="K8018" cm="1">
        <f t="array" ref="K8018:K8020">MMULT(I8010:K8012,I8014:I8016)</f>
        <v>0</v>
      </c>
      <c r="L8018" s="5"/>
      <c r="M8018">
        <f t="shared" ref="M8018" si="8482">I8010*I8014+J8010*I8015+K8010*I8016</f>
        <v>0</v>
      </c>
    </row>
    <row r="8019" spans="8:13" x14ac:dyDescent="0.35">
      <c r="H8019" s="4"/>
      <c r="I8019">
        <f t="shared" si="8481"/>
        <v>7.8461575132286265</v>
      </c>
      <c r="J8019" t="s">
        <v>16</v>
      </c>
      <c r="K8019">
        <v>0</v>
      </c>
      <c r="L8019" s="5"/>
      <c r="M8019">
        <f t="shared" ref="M8019" si="8483">I8011*I8014+J8011*I8015+K8011* I8016</f>
        <v>0</v>
      </c>
    </row>
    <row r="8020" spans="8:13" x14ac:dyDescent="0.35">
      <c r="H8020" s="4"/>
      <c r="I8020">
        <f t="shared" si="8481"/>
        <v>-2.3298516839062571</v>
      </c>
      <c r="J8020" t="s">
        <v>16</v>
      </c>
      <c r="K8020">
        <v>0</v>
      </c>
      <c r="L8020" s="5"/>
      <c r="M8020">
        <f t="shared" ref="M8020" si="8484">I8012*I8014+J8012*I8015+K8012*I8016</f>
        <v>0</v>
      </c>
    </row>
    <row r="8021" spans="8:13" x14ac:dyDescent="0.35">
      <c r="H8021" s="4"/>
      <c r="L8021" s="5"/>
    </row>
    <row r="8022" spans="8:13" x14ac:dyDescent="0.35">
      <c r="H8022" s="4" t="s">
        <v>99</v>
      </c>
      <c r="I8022">
        <f t="shared" ref="I8022:I8024" si="8485">I8018-K8018</f>
        <v>-6.0300955159643808</v>
      </c>
      <c r="L8022" s="5"/>
    </row>
    <row r="8023" spans="8:13" x14ac:dyDescent="0.35">
      <c r="H8023" s="4" t="s">
        <v>100</v>
      </c>
      <c r="I8023">
        <f t="shared" si="8485"/>
        <v>7.8461575132286265</v>
      </c>
      <c r="L8023" s="5"/>
    </row>
    <row r="8024" spans="8:13" x14ac:dyDescent="0.35">
      <c r="H8024" s="4" t="s">
        <v>101</v>
      </c>
      <c r="I8024">
        <f t="shared" si="8485"/>
        <v>-2.3298516839062571</v>
      </c>
      <c r="L8024" s="5"/>
    </row>
    <row r="8025" spans="8:13" x14ac:dyDescent="0.35">
      <c r="H8025" s="4"/>
      <c r="L8025" s="5"/>
    </row>
    <row r="8026" spans="8:13" x14ac:dyDescent="0.35">
      <c r="H8026" s="4" t="s">
        <v>22</v>
      </c>
      <c r="I8026">
        <f t="shared" ref="I8026:I8028" si="8486">ABS(I8022-I8000)</f>
        <v>0</v>
      </c>
      <c r="L8026" s="5"/>
    </row>
    <row r="8027" spans="8:13" x14ac:dyDescent="0.35">
      <c r="H8027" s="4" t="s">
        <v>24</v>
      </c>
      <c r="I8027">
        <f t="shared" si="8486"/>
        <v>0</v>
      </c>
      <c r="L8027" s="5"/>
    </row>
    <row r="8028" spans="8:13" x14ac:dyDescent="0.35">
      <c r="H8028" s="7" t="s">
        <v>103</v>
      </c>
      <c r="I8028">
        <f t="shared" si="8486"/>
        <v>0</v>
      </c>
      <c r="J8028" s="8" t="s">
        <v>25</v>
      </c>
      <c r="K8028" s="8"/>
      <c r="L8028" s="9">
        <f t="shared" ref="L8028" si="8487">MAX(I8026:I8028)</f>
        <v>0</v>
      </c>
      <c r="M8028" t="str">
        <f t="shared" ref="M8028" si="8488">IF(L8028&gt;$G$6, "Continúa iterando","Listo. Aquí está la solución")</f>
        <v>Listo. Aquí está la solución</v>
      </c>
    </row>
    <row r="8030" spans="8:13" x14ac:dyDescent="0.35">
      <c r="H8030" s="1"/>
      <c r="I8030" s="2" t="s">
        <v>0</v>
      </c>
      <c r="J8030" s="2">
        <f t="shared" ref="J8030" si="8489">J7999+1</f>
        <v>260</v>
      </c>
      <c r="K8030" s="2"/>
      <c r="L8030" s="3"/>
    </row>
    <row r="8031" spans="8:13" x14ac:dyDescent="0.35">
      <c r="H8031" s="4" t="s">
        <v>1</v>
      </c>
      <c r="I8031">
        <f t="shared" ref="I8031:I8033" si="8490">I8022</f>
        <v>-6.0300955159643808</v>
      </c>
      <c r="L8031" s="5"/>
    </row>
    <row r="8032" spans="8:13" x14ac:dyDescent="0.35">
      <c r="H8032" s="4" t="s">
        <v>93</v>
      </c>
      <c r="I8032">
        <f t="shared" si="8490"/>
        <v>7.8461575132286265</v>
      </c>
      <c r="L8032" s="5"/>
    </row>
    <row r="8033" spans="8:15" x14ac:dyDescent="0.35">
      <c r="H8033" s="4" t="s">
        <v>2</v>
      </c>
      <c r="I8033">
        <f t="shared" si="8490"/>
        <v>-2.3298516839062571</v>
      </c>
      <c r="L8033" s="5"/>
    </row>
    <row r="8034" spans="8:15" x14ac:dyDescent="0.35">
      <c r="H8034" s="4"/>
      <c r="L8034" s="5"/>
    </row>
    <row r="8035" spans="8:15" x14ac:dyDescent="0.35">
      <c r="H8035" s="4"/>
      <c r="I8035">
        <f t="shared" ref="I8035" si="8491">1/I8031</f>
        <v>-0.16583485242523097</v>
      </c>
      <c r="J8035">
        <f t="shared" ref="J8035" si="8492">3/I8032-I8033^2</f>
        <v>-5.0458561065254317</v>
      </c>
      <c r="K8035">
        <f t="shared" ref="K8035" si="8493">-2*I8032*I8033</f>
        <v>36.56076658877889</v>
      </c>
      <c r="L8035" s="5"/>
    </row>
    <row r="8036" spans="8:15" x14ac:dyDescent="0.35">
      <c r="H8036" s="4" t="s">
        <v>26</v>
      </c>
      <c r="I8036">
        <f t="shared" ref="I8036" si="8494">(2*I8031/I8033)+4*I8033</f>
        <v>-4.1430295802738764</v>
      </c>
      <c r="J8036">
        <f t="shared" ref="J8036" si="8495">(2*I8032/I8033)</f>
        <v>-6.7353278901201685</v>
      </c>
      <c r="K8036">
        <f t="shared" ref="K8036" si="8496">-(I8032^2+I8031^2)/I8033^2+4*I8031</f>
        <v>-42.160262624325497</v>
      </c>
      <c r="L8036" s="5"/>
    </row>
    <row r="8037" spans="8:15" x14ac:dyDescent="0.35">
      <c r="H8037" s="4"/>
      <c r="I8037">
        <f t="shared" ref="I8037" si="8497">2*I8031*I8032*I8033^3+4*I8033</f>
        <v>1187.4101983644657</v>
      </c>
      <c r="J8037">
        <f t="shared" ref="J8037" si="8498">I8031^2*I8033^3</f>
        <v>-459.86801905066505</v>
      </c>
      <c r="K8037">
        <f t="shared" ref="K8037" si="8499">3*I8031^2*I8032*I8033^2+4*I8031</f>
        <v>4621.9224596655295</v>
      </c>
      <c r="L8037" s="5"/>
    </row>
    <row r="8038" spans="8:15" x14ac:dyDescent="0.35">
      <c r="H8038" s="4"/>
      <c r="L8038" s="5"/>
    </row>
    <row r="8039" spans="8:15" x14ac:dyDescent="0.35">
      <c r="H8039" s="4" t="s">
        <v>6</v>
      </c>
      <c r="I8039">
        <f t="shared" ref="I8039" si="8500">(I8035*J8036*K8037+I8036*J8037*K8035+J8035*K8036*I8037)-(I8037*J8036*K8035+J8037*K8036*I8035+K8037*I8036*J8035)</f>
        <v>526414.62070310838</v>
      </c>
      <c r="J8039" t="str">
        <f t="shared" ref="J8039" si="8501">IF(I8039&lt;&gt;0,"Continuar", "Agregar otros valores")</f>
        <v>Continuar</v>
      </c>
      <c r="L8039" s="5"/>
    </row>
    <row r="8040" spans="8:15" x14ac:dyDescent="0.35">
      <c r="H8040" s="4"/>
      <c r="L8040" s="5"/>
    </row>
    <row r="8041" spans="8:15" x14ac:dyDescent="0.35">
      <c r="H8041" s="4"/>
      <c r="I8041" cm="1">
        <f t="array" ref="I8041:K8043">MINVERSE(I8035:K8037)</f>
        <v>-9.5966786858593264E-2</v>
      </c>
      <c r="J8041">
        <v>1.2363692239668139E-2</v>
      </c>
      <c r="K8041">
        <v>8.7190467637886151E-4</v>
      </c>
      <c r="L8041" s="5"/>
      <c r="M8041">
        <f t="shared" ref="M8041" si="8502">(J8036*K8037-J8037*K8036)/I8039</f>
        <v>-9.596678685859325E-2</v>
      </c>
      <c r="N8041">
        <f t="shared" ref="N8041" si="8503">(J8035*K8037-J8037*K8035)/I8039</f>
        <v>-1.2363692239668137E-2</v>
      </c>
      <c r="O8041">
        <f t="shared" ref="O8041" si="8504">(J8035*K8036-J8036*K8035)/I8039</f>
        <v>8.7190467637886151E-4</v>
      </c>
    </row>
    <row r="8042" spans="8:15" x14ac:dyDescent="0.35">
      <c r="H8042" s="4" t="s">
        <v>9</v>
      </c>
      <c r="I8042">
        <v>-5.87232252334349E-2</v>
      </c>
      <c r="J8042">
        <v>-8.3924536285770956E-2</v>
      </c>
      <c r="K8042">
        <v>-3.0102503265137386E-4</v>
      </c>
      <c r="L8042" s="5"/>
      <c r="M8042">
        <f t="shared" ref="M8042" si="8505">(I8036*K8037-K8036*I8037)/I8039</f>
        <v>5.8723225233434879E-2</v>
      </c>
      <c r="N8042">
        <f t="shared" ref="N8042" si="8506">(I8035*K8037-I8037*K8035)/I8039</f>
        <v>-8.3924536285770943E-2</v>
      </c>
      <c r="O8042">
        <f t="shared" ref="O8042" si="8507">(I8035*K8036-I8036*K8035)/I8039</f>
        <v>3.010250326513738E-4</v>
      </c>
    </row>
    <row r="8043" spans="8:15" x14ac:dyDescent="0.35">
      <c r="H8043" s="4"/>
      <c r="I8043">
        <v>1.8811870800205702E-2</v>
      </c>
      <c r="J8043">
        <v>-1.1526585521765763E-2</v>
      </c>
      <c r="K8043">
        <v>-3.7590481385218048E-5</v>
      </c>
      <c r="L8043" s="5"/>
      <c r="M8043">
        <f t="shared" ref="M8043" si="8508">(I8036*J8037-I8037*J8036)/I8039</f>
        <v>1.8811870800205698E-2</v>
      </c>
      <c r="N8043">
        <f t="shared" ref="N8043" si="8509">(I8035*J8037-I8037*J8035)/I8039</f>
        <v>1.1526585521765761E-2</v>
      </c>
      <c r="O8043">
        <f t="shared" ref="O8043" si="8510">(I8035*J8036-I8036*J8035)/I8039</f>
        <v>-3.7590481385218048E-5</v>
      </c>
    </row>
    <row r="8044" spans="8:15" x14ac:dyDescent="0.35">
      <c r="H8044" s="4"/>
      <c r="L8044" s="5"/>
    </row>
    <row r="8045" spans="8:15" x14ac:dyDescent="0.35">
      <c r="H8045" s="4" t="s">
        <v>813</v>
      </c>
      <c r="I8045">
        <f t="shared" ref="I8045" si="8511">LN(ABS(2*I8031*I8032^3))-I8032*(I8033^2)+33.9206</f>
        <v>0</v>
      </c>
      <c r="L8045" s="5"/>
    </row>
    <row r="8046" spans="8:15" x14ac:dyDescent="0.35">
      <c r="H8046" s="4" t="s">
        <v>814</v>
      </c>
      <c r="I8046">
        <f t="shared" ref="I8046" si="8512">(I8031^2+I8032^2)/I8033+4*I8031*I8033-85/6</f>
        <v>0</v>
      </c>
      <c r="L8046" s="5"/>
    </row>
    <row r="8047" spans="8:15" x14ac:dyDescent="0.35">
      <c r="H8047" s="4" t="s">
        <v>815</v>
      </c>
      <c r="I8047">
        <f t="shared" ref="I8047" si="8513">I8031^2*I8032*I8033^3+4*I8031*I8033+3552</f>
        <v>0</v>
      </c>
      <c r="L8047" s="5"/>
    </row>
    <row r="8048" spans="8:15" x14ac:dyDescent="0.35">
      <c r="H8048" s="4"/>
      <c r="L8048" s="5"/>
    </row>
    <row r="8049" spans="8:13" x14ac:dyDescent="0.35">
      <c r="H8049" s="4"/>
      <c r="I8049">
        <f t="shared" ref="I8049:I8051" si="8514">I8031</f>
        <v>-6.0300955159643808</v>
      </c>
      <c r="J8049" t="s">
        <v>16</v>
      </c>
      <c r="K8049" cm="1">
        <f t="array" ref="K8049:K8051">MMULT(I8041:K8043,I8045:I8047)</f>
        <v>0</v>
      </c>
      <c r="L8049" s="5"/>
      <c r="M8049">
        <f t="shared" ref="M8049" si="8515">I8041*I8045+J8041*I8046+K8041*I8047</f>
        <v>0</v>
      </c>
    </row>
    <row r="8050" spans="8:13" x14ac:dyDescent="0.35">
      <c r="H8050" s="4"/>
      <c r="I8050">
        <f t="shared" si="8514"/>
        <v>7.8461575132286265</v>
      </c>
      <c r="J8050" t="s">
        <v>16</v>
      </c>
      <c r="K8050">
        <v>0</v>
      </c>
      <c r="L8050" s="5"/>
      <c r="M8050">
        <f t="shared" ref="M8050" si="8516">I8042*I8045+J8042*I8046+K8042* I8047</f>
        <v>0</v>
      </c>
    </row>
    <row r="8051" spans="8:13" x14ac:dyDescent="0.35">
      <c r="H8051" s="4"/>
      <c r="I8051">
        <f t="shared" si="8514"/>
        <v>-2.3298516839062571</v>
      </c>
      <c r="J8051" t="s">
        <v>16</v>
      </c>
      <c r="K8051">
        <v>0</v>
      </c>
      <c r="L8051" s="5"/>
      <c r="M8051">
        <f t="shared" ref="M8051" si="8517">I8043*I8045+J8043*I8046+K8043*I8047</f>
        <v>0</v>
      </c>
    </row>
    <row r="8052" spans="8:13" x14ac:dyDescent="0.35">
      <c r="H8052" s="4"/>
      <c r="L8052" s="5"/>
    </row>
    <row r="8053" spans="8:13" x14ac:dyDescent="0.35">
      <c r="H8053" s="4" t="s">
        <v>99</v>
      </c>
      <c r="I8053">
        <f t="shared" ref="I8053:I8055" si="8518">I8049-K8049</f>
        <v>-6.0300955159643808</v>
      </c>
      <c r="L8053" s="5"/>
    </row>
    <row r="8054" spans="8:13" x14ac:dyDescent="0.35">
      <c r="H8054" s="4" t="s">
        <v>100</v>
      </c>
      <c r="I8054">
        <f t="shared" si="8518"/>
        <v>7.8461575132286265</v>
      </c>
      <c r="L8054" s="5"/>
    </row>
    <row r="8055" spans="8:13" x14ac:dyDescent="0.35">
      <c r="H8055" s="4" t="s">
        <v>101</v>
      </c>
      <c r="I8055">
        <f t="shared" si="8518"/>
        <v>-2.3298516839062571</v>
      </c>
      <c r="L8055" s="5"/>
    </row>
    <row r="8056" spans="8:13" x14ac:dyDescent="0.35">
      <c r="H8056" s="4"/>
      <c r="L8056" s="5"/>
    </row>
    <row r="8057" spans="8:13" x14ac:dyDescent="0.35">
      <c r="H8057" s="4" t="s">
        <v>22</v>
      </c>
      <c r="I8057">
        <f t="shared" ref="I8057:I8059" si="8519">ABS(I8053-I8031)</f>
        <v>0</v>
      </c>
      <c r="L8057" s="5"/>
    </row>
    <row r="8058" spans="8:13" x14ac:dyDescent="0.35">
      <c r="H8058" s="4" t="s">
        <v>24</v>
      </c>
      <c r="I8058">
        <f t="shared" si="8519"/>
        <v>0</v>
      </c>
      <c r="L8058" s="5"/>
    </row>
    <row r="8059" spans="8:13" x14ac:dyDescent="0.35">
      <c r="H8059" s="7" t="s">
        <v>103</v>
      </c>
      <c r="I8059">
        <f t="shared" si="8519"/>
        <v>0</v>
      </c>
      <c r="J8059" s="8" t="s">
        <v>25</v>
      </c>
      <c r="K8059" s="8"/>
      <c r="L8059" s="9">
        <f t="shared" ref="L8059" si="8520">MAX(I8057:I8059)</f>
        <v>0</v>
      </c>
      <c r="M8059" t="str">
        <f t="shared" ref="M8059" si="8521">IF(L8059&gt;$G$6, "Continúa iterando","Listo. Aquí está la solución")</f>
        <v>Listo. Aquí está la solución</v>
      </c>
    </row>
    <row r="8061" spans="8:13" x14ac:dyDescent="0.35">
      <c r="H8061" s="1"/>
      <c r="I8061" s="2" t="s">
        <v>0</v>
      </c>
      <c r="J8061" s="2">
        <f t="shared" ref="J8061" si="8522">J8030+1</f>
        <v>261</v>
      </c>
      <c r="K8061" s="2"/>
      <c r="L8061" s="3"/>
    </row>
    <row r="8062" spans="8:13" x14ac:dyDescent="0.35">
      <c r="H8062" s="4" t="s">
        <v>1</v>
      </c>
      <c r="I8062">
        <f t="shared" ref="I8062:I8064" si="8523">I8053</f>
        <v>-6.0300955159643808</v>
      </c>
      <c r="L8062" s="5"/>
    </row>
    <row r="8063" spans="8:13" x14ac:dyDescent="0.35">
      <c r="H8063" s="4" t="s">
        <v>93</v>
      </c>
      <c r="I8063">
        <f t="shared" si="8523"/>
        <v>7.8461575132286265</v>
      </c>
      <c r="L8063" s="5"/>
    </row>
    <row r="8064" spans="8:13" x14ac:dyDescent="0.35">
      <c r="H8064" s="4" t="s">
        <v>2</v>
      </c>
      <c r="I8064">
        <f t="shared" si="8523"/>
        <v>-2.3298516839062571</v>
      </c>
      <c r="L8064" s="5"/>
    </row>
    <row r="8065" spans="8:15" x14ac:dyDescent="0.35">
      <c r="H8065" s="4"/>
      <c r="L8065" s="5"/>
    </row>
    <row r="8066" spans="8:15" x14ac:dyDescent="0.35">
      <c r="H8066" s="4"/>
      <c r="I8066">
        <f t="shared" ref="I8066" si="8524">1/I8062</f>
        <v>-0.16583485242523097</v>
      </c>
      <c r="J8066">
        <f t="shared" ref="J8066" si="8525">3/I8063-I8064^2</f>
        <v>-5.0458561065254317</v>
      </c>
      <c r="K8066">
        <f t="shared" ref="K8066" si="8526">-2*I8063*I8064</f>
        <v>36.56076658877889</v>
      </c>
      <c r="L8066" s="5"/>
    </row>
    <row r="8067" spans="8:15" x14ac:dyDescent="0.35">
      <c r="H8067" s="4" t="s">
        <v>26</v>
      </c>
      <c r="I8067">
        <f t="shared" ref="I8067" si="8527">(2*I8062/I8064)+4*I8064</f>
        <v>-4.1430295802738764</v>
      </c>
      <c r="J8067">
        <f t="shared" ref="J8067" si="8528">(2*I8063/I8064)</f>
        <v>-6.7353278901201685</v>
      </c>
      <c r="K8067">
        <f t="shared" ref="K8067" si="8529">-(I8063^2+I8062^2)/I8064^2+4*I8062</f>
        <v>-42.160262624325497</v>
      </c>
      <c r="L8067" s="5"/>
    </row>
    <row r="8068" spans="8:15" x14ac:dyDescent="0.35">
      <c r="H8068" s="4"/>
      <c r="I8068">
        <f t="shared" ref="I8068" si="8530">2*I8062*I8063*I8064^3+4*I8064</f>
        <v>1187.4101983644657</v>
      </c>
      <c r="J8068">
        <f t="shared" ref="J8068" si="8531">I8062^2*I8064^3</f>
        <v>-459.86801905066505</v>
      </c>
      <c r="K8068">
        <f t="shared" ref="K8068" si="8532">3*I8062^2*I8063*I8064^2+4*I8062</f>
        <v>4621.9224596655295</v>
      </c>
      <c r="L8068" s="5"/>
    </row>
    <row r="8069" spans="8:15" x14ac:dyDescent="0.35">
      <c r="H8069" s="4"/>
      <c r="L8069" s="5"/>
    </row>
    <row r="8070" spans="8:15" x14ac:dyDescent="0.35">
      <c r="H8070" s="4" t="s">
        <v>6</v>
      </c>
      <c r="I8070">
        <f t="shared" ref="I8070" si="8533">(I8066*J8067*K8068+I8067*J8068*K8066+J8066*K8067*I8068)-(I8068*J8067*K8066+J8068*K8067*I8066+K8068*I8067*J8066)</f>
        <v>526414.62070310838</v>
      </c>
      <c r="J8070" t="str">
        <f t="shared" ref="J8070" si="8534">IF(I8070&lt;&gt;0,"Continuar", "Agregar otros valores")</f>
        <v>Continuar</v>
      </c>
      <c r="L8070" s="5"/>
    </row>
    <row r="8071" spans="8:15" x14ac:dyDescent="0.35">
      <c r="H8071" s="4"/>
      <c r="L8071" s="5"/>
    </row>
    <row r="8072" spans="8:15" x14ac:dyDescent="0.35">
      <c r="H8072" s="4"/>
      <c r="I8072" cm="1">
        <f t="array" ref="I8072:K8074">MINVERSE(I8066:K8068)</f>
        <v>-9.5966786858593264E-2</v>
      </c>
      <c r="J8072">
        <v>1.2363692239668139E-2</v>
      </c>
      <c r="K8072">
        <v>8.7190467637886151E-4</v>
      </c>
      <c r="L8072" s="5"/>
      <c r="M8072">
        <f t="shared" ref="M8072" si="8535">(J8067*K8068-J8068*K8067)/I8070</f>
        <v>-9.596678685859325E-2</v>
      </c>
      <c r="N8072">
        <f t="shared" ref="N8072" si="8536">(J8066*K8068-J8068*K8066)/I8070</f>
        <v>-1.2363692239668137E-2</v>
      </c>
      <c r="O8072">
        <f t="shared" ref="O8072" si="8537">(J8066*K8067-J8067*K8066)/I8070</f>
        <v>8.7190467637886151E-4</v>
      </c>
    </row>
    <row r="8073" spans="8:15" x14ac:dyDescent="0.35">
      <c r="H8073" s="4" t="s">
        <v>9</v>
      </c>
      <c r="I8073">
        <v>-5.87232252334349E-2</v>
      </c>
      <c r="J8073">
        <v>-8.3924536285770956E-2</v>
      </c>
      <c r="K8073">
        <v>-3.0102503265137386E-4</v>
      </c>
      <c r="L8073" s="5"/>
      <c r="M8073">
        <f t="shared" ref="M8073" si="8538">(I8067*K8068-K8067*I8068)/I8070</f>
        <v>5.8723225233434879E-2</v>
      </c>
      <c r="N8073">
        <f t="shared" ref="N8073" si="8539">(I8066*K8068-I8068*K8066)/I8070</f>
        <v>-8.3924536285770943E-2</v>
      </c>
      <c r="O8073">
        <f t="shared" ref="O8073" si="8540">(I8066*K8067-I8067*K8066)/I8070</f>
        <v>3.010250326513738E-4</v>
      </c>
    </row>
    <row r="8074" spans="8:15" x14ac:dyDescent="0.35">
      <c r="H8074" s="4"/>
      <c r="I8074">
        <v>1.8811870800205702E-2</v>
      </c>
      <c r="J8074">
        <v>-1.1526585521765763E-2</v>
      </c>
      <c r="K8074">
        <v>-3.7590481385218048E-5</v>
      </c>
      <c r="L8074" s="5"/>
      <c r="M8074">
        <f t="shared" ref="M8074" si="8541">(I8067*J8068-I8068*J8067)/I8070</f>
        <v>1.8811870800205698E-2</v>
      </c>
      <c r="N8074">
        <f t="shared" ref="N8074" si="8542">(I8066*J8068-I8068*J8066)/I8070</f>
        <v>1.1526585521765761E-2</v>
      </c>
      <c r="O8074">
        <f t="shared" ref="O8074" si="8543">(I8066*J8067-I8067*J8066)/I8070</f>
        <v>-3.7590481385218048E-5</v>
      </c>
    </row>
    <row r="8075" spans="8:15" x14ac:dyDescent="0.35">
      <c r="H8075" s="4"/>
      <c r="L8075" s="5"/>
    </row>
    <row r="8076" spans="8:15" x14ac:dyDescent="0.35">
      <c r="H8076" s="4" t="s">
        <v>816</v>
      </c>
      <c r="I8076">
        <f t="shared" ref="I8076" si="8544">LN(ABS(2*I8062*I8063^3))-I8063*(I8064^2)+33.9206</f>
        <v>0</v>
      </c>
      <c r="L8076" s="5"/>
    </row>
    <row r="8077" spans="8:15" x14ac:dyDescent="0.35">
      <c r="H8077" s="4" t="s">
        <v>817</v>
      </c>
      <c r="I8077">
        <f t="shared" ref="I8077" si="8545">(I8062^2+I8063^2)/I8064+4*I8062*I8064-85/6</f>
        <v>0</v>
      </c>
      <c r="L8077" s="5"/>
    </row>
    <row r="8078" spans="8:15" x14ac:dyDescent="0.35">
      <c r="H8078" s="4" t="s">
        <v>818</v>
      </c>
      <c r="I8078">
        <f t="shared" ref="I8078" si="8546">I8062^2*I8063*I8064^3+4*I8062*I8064+3552</f>
        <v>0</v>
      </c>
      <c r="L8078" s="5"/>
    </row>
    <row r="8079" spans="8:15" x14ac:dyDescent="0.35">
      <c r="H8079" s="4"/>
      <c r="L8079" s="5"/>
    </row>
    <row r="8080" spans="8:15" x14ac:dyDescent="0.35">
      <c r="H8080" s="4"/>
      <c r="I8080">
        <f t="shared" ref="I8080:I8082" si="8547">I8062</f>
        <v>-6.0300955159643808</v>
      </c>
      <c r="J8080" t="s">
        <v>16</v>
      </c>
      <c r="K8080" cm="1">
        <f t="array" ref="K8080:K8082">MMULT(I8072:K8074,I8076:I8078)</f>
        <v>0</v>
      </c>
      <c r="L8080" s="5"/>
      <c r="M8080">
        <f t="shared" ref="M8080" si="8548">I8072*I8076+J8072*I8077+K8072*I8078</f>
        <v>0</v>
      </c>
    </row>
    <row r="8081" spans="8:13" x14ac:dyDescent="0.35">
      <c r="H8081" s="4"/>
      <c r="I8081">
        <f t="shared" si="8547"/>
        <v>7.8461575132286265</v>
      </c>
      <c r="J8081" t="s">
        <v>16</v>
      </c>
      <c r="K8081">
        <v>0</v>
      </c>
      <c r="L8081" s="5"/>
      <c r="M8081">
        <f t="shared" ref="M8081" si="8549">I8073*I8076+J8073*I8077+K8073* I8078</f>
        <v>0</v>
      </c>
    </row>
    <row r="8082" spans="8:13" x14ac:dyDescent="0.35">
      <c r="H8082" s="4"/>
      <c r="I8082">
        <f t="shared" si="8547"/>
        <v>-2.3298516839062571</v>
      </c>
      <c r="J8082" t="s">
        <v>16</v>
      </c>
      <c r="K8082">
        <v>0</v>
      </c>
      <c r="L8082" s="5"/>
      <c r="M8082">
        <f t="shared" ref="M8082" si="8550">I8074*I8076+J8074*I8077+K8074*I8078</f>
        <v>0</v>
      </c>
    </row>
    <row r="8083" spans="8:13" x14ac:dyDescent="0.35">
      <c r="H8083" s="4"/>
      <c r="L8083" s="5"/>
    </row>
    <row r="8084" spans="8:13" x14ac:dyDescent="0.35">
      <c r="H8084" s="4" t="s">
        <v>99</v>
      </c>
      <c r="I8084">
        <f t="shared" ref="I8084:I8086" si="8551">I8080-K8080</f>
        <v>-6.0300955159643808</v>
      </c>
      <c r="L8084" s="5"/>
    </row>
    <row r="8085" spans="8:13" x14ac:dyDescent="0.35">
      <c r="H8085" s="4" t="s">
        <v>100</v>
      </c>
      <c r="I8085">
        <f t="shared" si="8551"/>
        <v>7.8461575132286265</v>
      </c>
      <c r="L8085" s="5"/>
    </row>
    <row r="8086" spans="8:13" x14ac:dyDescent="0.35">
      <c r="H8086" s="4" t="s">
        <v>101</v>
      </c>
      <c r="I8086">
        <f t="shared" si="8551"/>
        <v>-2.3298516839062571</v>
      </c>
      <c r="L8086" s="5"/>
    </row>
    <row r="8087" spans="8:13" x14ac:dyDescent="0.35">
      <c r="H8087" s="4"/>
      <c r="L8087" s="5"/>
    </row>
    <row r="8088" spans="8:13" x14ac:dyDescent="0.35">
      <c r="H8088" s="4" t="s">
        <v>22</v>
      </c>
      <c r="I8088">
        <f t="shared" ref="I8088:I8090" si="8552">ABS(I8084-I8062)</f>
        <v>0</v>
      </c>
      <c r="L8088" s="5"/>
    </row>
    <row r="8089" spans="8:13" x14ac:dyDescent="0.35">
      <c r="H8089" s="4" t="s">
        <v>24</v>
      </c>
      <c r="I8089">
        <f t="shared" si="8552"/>
        <v>0</v>
      </c>
      <c r="L8089" s="5"/>
    </row>
    <row r="8090" spans="8:13" x14ac:dyDescent="0.35">
      <c r="H8090" s="7" t="s">
        <v>103</v>
      </c>
      <c r="I8090">
        <f t="shared" si="8552"/>
        <v>0</v>
      </c>
      <c r="J8090" s="8" t="s">
        <v>25</v>
      </c>
      <c r="K8090" s="8"/>
      <c r="L8090" s="9">
        <f t="shared" ref="L8090" si="8553">MAX(I8088:I8090)</f>
        <v>0</v>
      </c>
      <c r="M8090" t="str">
        <f t="shared" ref="M8090" si="8554">IF(L8090&gt;$G$6, "Continúa iterando","Listo. Aquí está la solución")</f>
        <v>Listo. Aquí está la solución</v>
      </c>
    </row>
    <row r="8092" spans="8:13" x14ac:dyDescent="0.35">
      <c r="H8092" s="1"/>
      <c r="I8092" s="2" t="s">
        <v>0</v>
      </c>
      <c r="J8092" s="2">
        <f t="shared" ref="J8092" si="8555">J8061+1</f>
        <v>262</v>
      </c>
      <c r="K8092" s="2"/>
      <c r="L8092" s="3"/>
    </row>
    <row r="8093" spans="8:13" x14ac:dyDescent="0.35">
      <c r="H8093" s="4" t="s">
        <v>1</v>
      </c>
      <c r="I8093">
        <f t="shared" ref="I8093:I8095" si="8556">I8084</f>
        <v>-6.0300955159643808</v>
      </c>
      <c r="L8093" s="5"/>
    </row>
    <row r="8094" spans="8:13" x14ac:dyDescent="0.35">
      <c r="H8094" s="4" t="s">
        <v>93</v>
      </c>
      <c r="I8094">
        <f t="shared" si="8556"/>
        <v>7.8461575132286265</v>
      </c>
      <c r="L8094" s="5"/>
    </row>
    <row r="8095" spans="8:13" x14ac:dyDescent="0.35">
      <c r="H8095" s="4" t="s">
        <v>2</v>
      </c>
      <c r="I8095">
        <f t="shared" si="8556"/>
        <v>-2.3298516839062571</v>
      </c>
      <c r="L8095" s="5"/>
    </row>
    <row r="8096" spans="8:13" x14ac:dyDescent="0.35">
      <c r="H8096" s="4"/>
      <c r="L8096" s="5"/>
    </row>
    <row r="8097" spans="8:15" x14ac:dyDescent="0.35">
      <c r="H8097" s="4"/>
      <c r="I8097">
        <f t="shared" ref="I8097" si="8557">1/I8093</f>
        <v>-0.16583485242523097</v>
      </c>
      <c r="J8097">
        <f t="shared" ref="J8097" si="8558">3/I8094-I8095^2</f>
        <v>-5.0458561065254317</v>
      </c>
      <c r="K8097">
        <f t="shared" ref="K8097" si="8559">-2*I8094*I8095</f>
        <v>36.56076658877889</v>
      </c>
      <c r="L8097" s="5"/>
    </row>
    <row r="8098" spans="8:15" x14ac:dyDescent="0.35">
      <c r="H8098" s="4" t="s">
        <v>26</v>
      </c>
      <c r="I8098">
        <f t="shared" ref="I8098" si="8560">(2*I8093/I8095)+4*I8095</f>
        <v>-4.1430295802738764</v>
      </c>
      <c r="J8098">
        <f t="shared" ref="J8098" si="8561">(2*I8094/I8095)</f>
        <v>-6.7353278901201685</v>
      </c>
      <c r="K8098">
        <f t="shared" ref="K8098" si="8562">-(I8094^2+I8093^2)/I8095^2+4*I8093</f>
        <v>-42.160262624325497</v>
      </c>
      <c r="L8098" s="5"/>
    </row>
    <row r="8099" spans="8:15" x14ac:dyDescent="0.35">
      <c r="H8099" s="4"/>
      <c r="I8099">
        <f t="shared" ref="I8099" si="8563">2*I8093*I8094*I8095^3+4*I8095</f>
        <v>1187.4101983644657</v>
      </c>
      <c r="J8099">
        <f t="shared" ref="J8099" si="8564">I8093^2*I8095^3</f>
        <v>-459.86801905066505</v>
      </c>
      <c r="K8099">
        <f t="shared" ref="K8099" si="8565">3*I8093^2*I8094*I8095^2+4*I8093</f>
        <v>4621.9224596655295</v>
      </c>
      <c r="L8099" s="5"/>
    </row>
    <row r="8100" spans="8:15" x14ac:dyDescent="0.35">
      <c r="H8100" s="4"/>
      <c r="L8100" s="5"/>
    </row>
    <row r="8101" spans="8:15" x14ac:dyDescent="0.35">
      <c r="H8101" s="4" t="s">
        <v>6</v>
      </c>
      <c r="I8101">
        <f t="shared" ref="I8101" si="8566">(I8097*J8098*K8099+I8098*J8099*K8097+J8097*K8098*I8099)-(I8099*J8098*K8097+J8099*K8098*I8097+K8099*I8098*J8097)</f>
        <v>526414.62070310838</v>
      </c>
      <c r="J8101" t="str">
        <f t="shared" ref="J8101" si="8567">IF(I8101&lt;&gt;0,"Continuar", "Agregar otros valores")</f>
        <v>Continuar</v>
      </c>
      <c r="L8101" s="5"/>
    </row>
    <row r="8102" spans="8:15" x14ac:dyDescent="0.35">
      <c r="H8102" s="4"/>
      <c r="L8102" s="5"/>
    </row>
    <row r="8103" spans="8:15" x14ac:dyDescent="0.35">
      <c r="H8103" s="4"/>
      <c r="I8103" cm="1">
        <f t="array" ref="I8103:K8105">MINVERSE(I8097:K8099)</f>
        <v>-9.5966786858593264E-2</v>
      </c>
      <c r="J8103">
        <v>1.2363692239668139E-2</v>
      </c>
      <c r="K8103">
        <v>8.7190467637886151E-4</v>
      </c>
      <c r="L8103" s="5"/>
      <c r="M8103">
        <f t="shared" ref="M8103" si="8568">(J8098*K8099-J8099*K8098)/I8101</f>
        <v>-9.596678685859325E-2</v>
      </c>
      <c r="N8103">
        <f t="shared" ref="N8103" si="8569">(J8097*K8099-J8099*K8097)/I8101</f>
        <v>-1.2363692239668137E-2</v>
      </c>
      <c r="O8103">
        <f t="shared" ref="O8103" si="8570">(J8097*K8098-J8098*K8097)/I8101</f>
        <v>8.7190467637886151E-4</v>
      </c>
    </row>
    <row r="8104" spans="8:15" x14ac:dyDescent="0.35">
      <c r="H8104" s="4" t="s">
        <v>9</v>
      </c>
      <c r="I8104">
        <v>-5.87232252334349E-2</v>
      </c>
      <c r="J8104">
        <v>-8.3924536285770956E-2</v>
      </c>
      <c r="K8104">
        <v>-3.0102503265137386E-4</v>
      </c>
      <c r="L8104" s="5"/>
      <c r="M8104">
        <f t="shared" ref="M8104" si="8571">(I8098*K8099-K8098*I8099)/I8101</f>
        <v>5.8723225233434879E-2</v>
      </c>
      <c r="N8104">
        <f t="shared" ref="N8104" si="8572">(I8097*K8099-I8099*K8097)/I8101</f>
        <v>-8.3924536285770943E-2</v>
      </c>
      <c r="O8104">
        <f t="shared" ref="O8104" si="8573">(I8097*K8098-I8098*K8097)/I8101</f>
        <v>3.010250326513738E-4</v>
      </c>
    </row>
    <row r="8105" spans="8:15" x14ac:dyDescent="0.35">
      <c r="H8105" s="4"/>
      <c r="I8105">
        <v>1.8811870800205702E-2</v>
      </c>
      <c r="J8105">
        <v>-1.1526585521765763E-2</v>
      </c>
      <c r="K8105">
        <v>-3.7590481385218048E-5</v>
      </c>
      <c r="L8105" s="5"/>
      <c r="M8105">
        <f t="shared" ref="M8105" si="8574">(I8098*J8099-I8099*J8098)/I8101</f>
        <v>1.8811870800205698E-2</v>
      </c>
      <c r="N8105">
        <f t="shared" ref="N8105" si="8575">(I8097*J8099-I8099*J8097)/I8101</f>
        <v>1.1526585521765761E-2</v>
      </c>
      <c r="O8105">
        <f t="shared" ref="O8105" si="8576">(I8097*J8098-I8098*J8097)/I8101</f>
        <v>-3.7590481385218048E-5</v>
      </c>
    </row>
    <row r="8106" spans="8:15" x14ac:dyDescent="0.35">
      <c r="H8106" s="4"/>
      <c r="L8106" s="5"/>
    </row>
    <row r="8107" spans="8:15" x14ac:dyDescent="0.35">
      <c r="H8107" s="4" t="s">
        <v>819</v>
      </c>
      <c r="I8107">
        <f t="shared" ref="I8107" si="8577">LN(ABS(2*I8093*I8094^3))-I8094*(I8095^2)+33.9206</f>
        <v>0</v>
      </c>
      <c r="L8107" s="5"/>
    </row>
    <row r="8108" spans="8:15" x14ac:dyDescent="0.35">
      <c r="H8108" s="4" t="s">
        <v>820</v>
      </c>
      <c r="I8108">
        <f t="shared" ref="I8108" si="8578">(I8093^2+I8094^2)/I8095+4*I8093*I8095-85/6</f>
        <v>0</v>
      </c>
      <c r="L8108" s="5"/>
    </row>
    <row r="8109" spans="8:15" x14ac:dyDescent="0.35">
      <c r="H8109" s="4" t="s">
        <v>821</v>
      </c>
      <c r="I8109">
        <f t="shared" ref="I8109" si="8579">I8093^2*I8094*I8095^3+4*I8093*I8095+3552</f>
        <v>0</v>
      </c>
      <c r="L8109" s="5"/>
    </row>
    <row r="8110" spans="8:15" x14ac:dyDescent="0.35">
      <c r="H8110" s="4"/>
      <c r="L8110" s="5"/>
    </row>
    <row r="8111" spans="8:15" x14ac:dyDescent="0.35">
      <c r="H8111" s="4"/>
      <c r="I8111">
        <f t="shared" ref="I8111:I8113" si="8580">I8093</f>
        <v>-6.0300955159643808</v>
      </c>
      <c r="J8111" t="s">
        <v>16</v>
      </c>
      <c r="K8111" cm="1">
        <f t="array" ref="K8111:K8113">MMULT(I8103:K8105,I8107:I8109)</f>
        <v>0</v>
      </c>
      <c r="L8111" s="5"/>
      <c r="M8111">
        <f t="shared" ref="M8111" si="8581">I8103*I8107+J8103*I8108+K8103*I8109</f>
        <v>0</v>
      </c>
    </row>
    <row r="8112" spans="8:15" x14ac:dyDescent="0.35">
      <c r="H8112" s="4"/>
      <c r="I8112">
        <f t="shared" si="8580"/>
        <v>7.8461575132286265</v>
      </c>
      <c r="J8112" t="s">
        <v>16</v>
      </c>
      <c r="K8112">
        <v>0</v>
      </c>
      <c r="L8112" s="5"/>
      <c r="M8112">
        <f t="shared" ref="M8112" si="8582">I8104*I8107+J8104*I8108+K8104* I8109</f>
        <v>0</v>
      </c>
    </row>
    <row r="8113" spans="8:13" x14ac:dyDescent="0.35">
      <c r="H8113" s="4"/>
      <c r="I8113">
        <f t="shared" si="8580"/>
        <v>-2.3298516839062571</v>
      </c>
      <c r="J8113" t="s">
        <v>16</v>
      </c>
      <c r="K8113">
        <v>0</v>
      </c>
      <c r="L8113" s="5"/>
      <c r="M8113">
        <f t="shared" ref="M8113" si="8583">I8105*I8107+J8105*I8108+K8105*I8109</f>
        <v>0</v>
      </c>
    </row>
    <row r="8114" spans="8:13" x14ac:dyDescent="0.35">
      <c r="H8114" s="4"/>
      <c r="L8114" s="5"/>
    </row>
    <row r="8115" spans="8:13" x14ac:dyDescent="0.35">
      <c r="H8115" s="4" t="s">
        <v>99</v>
      </c>
      <c r="I8115">
        <f t="shared" ref="I8115:I8117" si="8584">I8111-K8111</f>
        <v>-6.0300955159643808</v>
      </c>
      <c r="L8115" s="5"/>
    </row>
    <row r="8116" spans="8:13" x14ac:dyDescent="0.35">
      <c r="H8116" s="4" t="s">
        <v>100</v>
      </c>
      <c r="I8116">
        <f t="shared" si="8584"/>
        <v>7.8461575132286265</v>
      </c>
      <c r="L8116" s="5"/>
    </row>
    <row r="8117" spans="8:13" x14ac:dyDescent="0.35">
      <c r="H8117" s="4" t="s">
        <v>101</v>
      </c>
      <c r="I8117">
        <f t="shared" si="8584"/>
        <v>-2.3298516839062571</v>
      </c>
      <c r="L8117" s="5"/>
    </row>
    <row r="8118" spans="8:13" x14ac:dyDescent="0.35">
      <c r="H8118" s="4"/>
      <c r="L8118" s="5"/>
    </row>
    <row r="8119" spans="8:13" x14ac:dyDescent="0.35">
      <c r="H8119" s="4" t="s">
        <v>22</v>
      </c>
      <c r="I8119">
        <f t="shared" ref="I8119:I8121" si="8585">ABS(I8115-I8093)</f>
        <v>0</v>
      </c>
      <c r="L8119" s="5"/>
    </row>
    <row r="8120" spans="8:13" x14ac:dyDescent="0.35">
      <c r="H8120" s="4" t="s">
        <v>24</v>
      </c>
      <c r="I8120">
        <f t="shared" si="8585"/>
        <v>0</v>
      </c>
      <c r="L8120" s="5"/>
    </row>
    <row r="8121" spans="8:13" x14ac:dyDescent="0.35">
      <c r="H8121" s="7" t="s">
        <v>103</v>
      </c>
      <c r="I8121">
        <f t="shared" si="8585"/>
        <v>0</v>
      </c>
      <c r="J8121" s="8" t="s">
        <v>25</v>
      </c>
      <c r="K8121" s="8"/>
      <c r="L8121" s="9">
        <f t="shared" ref="L8121" si="8586">MAX(I8119:I8121)</f>
        <v>0</v>
      </c>
      <c r="M8121" t="str">
        <f t="shared" ref="M8121" si="8587">IF(L8121&gt;$G$6, "Continúa iterando","Listo. Aquí está la solución")</f>
        <v>Listo. Aquí está la solución</v>
      </c>
    </row>
    <row r="8123" spans="8:13" x14ac:dyDescent="0.35">
      <c r="H8123" s="1"/>
      <c r="I8123" s="2" t="s">
        <v>0</v>
      </c>
      <c r="J8123" s="2">
        <f t="shared" ref="J8123" si="8588">J8092+1</f>
        <v>263</v>
      </c>
      <c r="K8123" s="2"/>
      <c r="L8123" s="3"/>
    </row>
    <row r="8124" spans="8:13" x14ac:dyDescent="0.35">
      <c r="H8124" s="4" t="s">
        <v>1</v>
      </c>
      <c r="I8124">
        <f t="shared" ref="I8124:I8126" si="8589">I8115</f>
        <v>-6.0300955159643808</v>
      </c>
      <c r="L8124" s="5"/>
    </row>
    <row r="8125" spans="8:13" x14ac:dyDescent="0.35">
      <c r="H8125" s="4" t="s">
        <v>93</v>
      </c>
      <c r="I8125">
        <f t="shared" si="8589"/>
        <v>7.8461575132286265</v>
      </c>
      <c r="L8125" s="5"/>
    </row>
    <row r="8126" spans="8:13" x14ac:dyDescent="0.35">
      <c r="H8126" s="4" t="s">
        <v>2</v>
      </c>
      <c r="I8126">
        <f t="shared" si="8589"/>
        <v>-2.3298516839062571</v>
      </c>
      <c r="L8126" s="5"/>
    </row>
    <row r="8127" spans="8:13" x14ac:dyDescent="0.35">
      <c r="H8127" s="4"/>
      <c r="L8127" s="5"/>
    </row>
    <row r="8128" spans="8:13" x14ac:dyDescent="0.35">
      <c r="H8128" s="4"/>
      <c r="I8128">
        <f t="shared" ref="I8128" si="8590">1/I8124</f>
        <v>-0.16583485242523097</v>
      </c>
      <c r="J8128">
        <f t="shared" ref="J8128" si="8591">3/I8125-I8126^2</f>
        <v>-5.0458561065254317</v>
      </c>
      <c r="K8128">
        <f t="shared" ref="K8128" si="8592">-2*I8125*I8126</f>
        <v>36.56076658877889</v>
      </c>
      <c r="L8128" s="5"/>
    </row>
    <row r="8129" spans="8:15" x14ac:dyDescent="0.35">
      <c r="H8129" s="4" t="s">
        <v>26</v>
      </c>
      <c r="I8129">
        <f t="shared" ref="I8129" si="8593">(2*I8124/I8126)+4*I8126</f>
        <v>-4.1430295802738764</v>
      </c>
      <c r="J8129">
        <f t="shared" ref="J8129" si="8594">(2*I8125/I8126)</f>
        <v>-6.7353278901201685</v>
      </c>
      <c r="K8129">
        <f t="shared" ref="K8129" si="8595">-(I8125^2+I8124^2)/I8126^2+4*I8124</f>
        <v>-42.160262624325497</v>
      </c>
      <c r="L8129" s="5"/>
    </row>
    <row r="8130" spans="8:15" x14ac:dyDescent="0.35">
      <c r="H8130" s="4"/>
      <c r="I8130">
        <f t="shared" ref="I8130" si="8596">2*I8124*I8125*I8126^3+4*I8126</f>
        <v>1187.4101983644657</v>
      </c>
      <c r="J8130">
        <f t="shared" ref="J8130" si="8597">I8124^2*I8126^3</f>
        <v>-459.86801905066505</v>
      </c>
      <c r="K8130">
        <f t="shared" ref="K8130" si="8598">3*I8124^2*I8125*I8126^2+4*I8124</f>
        <v>4621.9224596655295</v>
      </c>
      <c r="L8130" s="5"/>
    </row>
    <row r="8131" spans="8:15" x14ac:dyDescent="0.35">
      <c r="H8131" s="4"/>
      <c r="L8131" s="5"/>
    </row>
    <row r="8132" spans="8:15" x14ac:dyDescent="0.35">
      <c r="H8132" s="4" t="s">
        <v>6</v>
      </c>
      <c r="I8132">
        <f t="shared" ref="I8132" si="8599">(I8128*J8129*K8130+I8129*J8130*K8128+J8128*K8129*I8130)-(I8130*J8129*K8128+J8130*K8129*I8128+K8130*I8129*J8128)</f>
        <v>526414.62070310838</v>
      </c>
      <c r="J8132" t="str">
        <f t="shared" ref="J8132" si="8600">IF(I8132&lt;&gt;0,"Continuar", "Agregar otros valores")</f>
        <v>Continuar</v>
      </c>
      <c r="L8132" s="5"/>
    </row>
    <row r="8133" spans="8:15" x14ac:dyDescent="0.35">
      <c r="H8133" s="4"/>
      <c r="L8133" s="5"/>
    </row>
    <row r="8134" spans="8:15" x14ac:dyDescent="0.35">
      <c r="H8134" s="4"/>
      <c r="I8134" cm="1">
        <f t="array" ref="I8134:K8136">MINVERSE(I8128:K8130)</f>
        <v>-9.5966786858593264E-2</v>
      </c>
      <c r="J8134">
        <v>1.2363692239668139E-2</v>
      </c>
      <c r="K8134">
        <v>8.7190467637886151E-4</v>
      </c>
      <c r="L8134" s="5"/>
      <c r="M8134">
        <f t="shared" ref="M8134" si="8601">(J8129*K8130-J8130*K8129)/I8132</f>
        <v>-9.596678685859325E-2</v>
      </c>
      <c r="N8134">
        <f t="shared" ref="N8134" si="8602">(J8128*K8130-J8130*K8128)/I8132</f>
        <v>-1.2363692239668137E-2</v>
      </c>
      <c r="O8134">
        <f t="shared" ref="O8134" si="8603">(J8128*K8129-J8129*K8128)/I8132</f>
        <v>8.7190467637886151E-4</v>
      </c>
    </row>
    <row r="8135" spans="8:15" x14ac:dyDescent="0.35">
      <c r="H8135" s="4" t="s">
        <v>9</v>
      </c>
      <c r="I8135">
        <v>-5.87232252334349E-2</v>
      </c>
      <c r="J8135">
        <v>-8.3924536285770956E-2</v>
      </c>
      <c r="K8135">
        <v>-3.0102503265137386E-4</v>
      </c>
      <c r="L8135" s="5"/>
      <c r="M8135">
        <f t="shared" ref="M8135" si="8604">(I8129*K8130-K8129*I8130)/I8132</f>
        <v>5.8723225233434879E-2</v>
      </c>
      <c r="N8135">
        <f t="shared" ref="N8135" si="8605">(I8128*K8130-I8130*K8128)/I8132</f>
        <v>-8.3924536285770943E-2</v>
      </c>
      <c r="O8135">
        <f t="shared" ref="O8135" si="8606">(I8128*K8129-I8129*K8128)/I8132</f>
        <v>3.010250326513738E-4</v>
      </c>
    </row>
    <row r="8136" spans="8:15" x14ac:dyDescent="0.35">
      <c r="H8136" s="4"/>
      <c r="I8136">
        <v>1.8811870800205702E-2</v>
      </c>
      <c r="J8136">
        <v>-1.1526585521765763E-2</v>
      </c>
      <c r="K8136">
        <v>-3.7590481385218048E-5</v>
      </c>
      <c r="L8136" s="5"/>
      <c r="M8136">
        <f t="shared" ref="M8136" si="8607">(I8129*J8130-I8130*J8129)/I8132</f>
        <v>1.8811870800205698E-2</v>
      </c>
      <c r="N8136">
        <f t="shared" ref="N8136" si="8608">(I8128*J8130-I8130*J8128)/I8132</f>
        <v>1.1526585521765761E-2</v>
      </c>
      <c r="O8136">
        <f t="shared" ref="O8136" si="8609">(I8128*J8129-I8129*J8128)/I8132</f>
        <v>-3.7590481385218048E-5</v>
      </c>
    </row>
    <row r="8137" spans="8:15" x14ac:dyDescent="0.35">
      <c r="H8137" s="4"/>
      <c r="L8137" s="5"/>
    </row>
    <row r="8138" spans="8:15" x14ac:dyDescent="0.35">
      <c r="H8138" s="4" t="s">
        <v>822</v>
      </c>
      <c r="I8138">
        <f t="shared" ref="I8138" si="8610">LN(ABS(2*I8124*I8125^3))-I8125*(I8126^2)+33.9206</f>
        <v>0</v>
      </c>
      <c r="L8138" s="5"/>
    </row>
    <row r="8139" spans="8:15" x14ac:dyDescent="0.35">
      <c r="H8139" s="4" t="s">
        <v>823</v>
      </c>
      <c r="I8139">
        <f t="shared" ref="I8139" si="8611">(I8124^2+I8125^2)/I8126+4*I8124*I8126-85/6</f>
        <v>0</v>
      </c>
      <c r="L8139" s="5"/>
    </row>
    <row r="8140" spans="8:15" x14ac:dyDescent="0.35">
      <c r="H8140" s="4" t="s">
        <v>824</v>
      </c>
      <c r="I8140">
        <f t="shared" ref="I8140" si="8612">I8124^2*I8125*I8126^3+4*I8124*I8126+3552</f>
        <v>0</v>
      </c>
      <c r="L8140" s="5"/>
    </row>
    <row r="8141" spans="8:15" x14ac:dyDescent="0.35">
      <c r="H8141" s="4"/>
      <c r="L8141" s="5"/>
    </row>
    <row r="8142" spans="8:15" x14ac:dyDescent="0.35">
      <c r="H8142" s="4"/>
      <c r="I8142">
        <f t="shared" ref="I8142:I8144" si="8613">I8124</f>
        <v>-6.0300955159643808</v>
      </c>
      <c r="J8142" t="s">
        <v>16</v>
      </c>
      <c r="K8142" cm="1">
        <f t="array" ref="K8142:K8144">MMULT(I8134:K8136,I8138:I8140)</f>
        <v>0</v>
      </c>
      <c r="L8142" s="5"/>
      <c r="M8142">
        <f t="shared" ref="M8142" si="8614">I8134*I8138+J8134*I8139+K8134*I8140</f>
        <v>0</v>
      </c>
    </row>
    <row r="8143" spans="8:15" x14ac:dyDescent="0.35">
      <c r="H8143" s="4"/>
      <c r="I8143">
        <f t="shared" si="8613"/>
        <v>7.8461575132286265</v>
      </c>
      <c r="J8143" t="s">
        <v>16</v>
      </c>
      <c r="K8143">
        <v>0</v>
      </c>
      <c r="L8143" s="5"/>
      <c r="M8143">
        <f t="shared" ref="M8143" si="8615">I8135*I8138+J8135*I8139+K8135* I8140</f>
        <v>0</v>
      </c>
    </row>
    <row r="8144" spans="8:15" x14ac:dyDescent="0.35">
      <c r="H8144" s="4"/>
      <c r="I8144">
        <f t="shared" si="8613"/>
        <v>-2.3298516839062571</v>
      </c>
      <c r="J8144" t="s">
        <v>16</v>
      </c>
      <c r="K8144">
        <v>0</v>
      </c>
      <c r="L8144" s="5"/>
      <c r="M8144">
        <f t="shared" ref="M8144" si="8616">I8136*I8138+J8136*I8139+K8136*I8140</f>
        <v>0</v>
      </c>
    </row>
    <row r="8145" spans="8:13" x14ac:dyDescent="0.35">
      <c r="H8145" s="4"/>
      <c r="L8145" s="5"/>
    </row>
    <row r="8146" spans="8:13" x14ac:dyDescent="0.35">
      <c r="H8146" s="4" t="s">
        <v>99</v>
      </c>
      <c r="I8146">
        <f t="shared" ref="I8146:I8148" si="8617">I8142-K8142</f>
        <v>-6.0300955159643808</v>
      </c>
      <c r="L8146" s="5"/>
    </row>
    <row r="8147" spans="8:13" x14ac:dyDescent="0.35">
      <c r="H8147" s="4" t="s">
        <v>100</v>
      </c>
      <c r="I8147">
        <f t="shared" si="8617"/>
        <v>7.8461575132286265</v>
      </c>
      <c r="L8147" s="5"/>
    </row>
    <row r="8148" spans="8:13" x14ac:dyDescent="0.35">
      <c r="H8148" s="4" t="s">
        <v>101</v>
      </c>
      <c r="I8148">
        <f t="shared" si="8617"/>
        <v>-2.3298516839062571</v>
      </c>
      <c r="L8148" s="5"/>
    </row>
    <row r="8149" spans="8:13" x14ac:dyDescent="0.35">
      <c r="H8149" s="4"/>
      <c r="L8149" s="5"/>
    </row>
    <row r="8150" spans="8:13" x14ac:dyDescent="0.35">
      <c r="H8150" s="4" t="s">
        <v>22</v>
      </c>
      <c r="I8150">
        <f t="shared" ref="I8150:I8152" si="8618">ABS(I8146-I8124)</f>
        <v>0</v>
      </c>
      <c r="L8150" s="5"/>
    </row>
    <row r="8151" spans="8:13" x14ac:dyDescent="0.35">
      <c r="H8151" s="4" t="s">
        <v>24</v>
      </c>
      <c r="I8151">
        <f t="shared" si="8618"/>
        <v>0</v>
      </c>
      <c r="L8151" s="5"/>
    </row>
    <row r="8152" spans="8:13" x14ac:dyDescent="0.35">
      <c r="H8152" s="7" t="s">
        <v>103</v>
      </c>
      <c r="I8152">
        <f t="shared" si="8618"/>
        <v>0</v>
      </c>
      <c r="J8152" s="8" t="s">
        <v>25</v>
      </c>
      <c r="K8152" s="8"/>
      <c r="L8152" s="9">
        <f t="shared" ref="L8152" si="8619">MAX(I8150:I8152)</f>
        <v>0</v>
      </c>
      <c r="M8152" t="str">
        <f t="shared" ref="M8152" si="8620">IF(L8152&gt;$G$6, "Continúa iterando","Listo. Aquí está la solución")</f>
        <v>Listo. Aquí está la solución</v>
      </c>
    </row>
    <row r="8154" spans="8:13" x14ac:dyDescent="0.35">
      <c r="H8154" s="1"/>
      <c r="I8154" s="2" t="s">
        <v>0</v>
      </c>
      <c r="J8154" s="2">
        <f t="shared" ref="J8154" si="8621">J8123+1</f>
        <v>264</v>
      </c>
      <c r="K8154" s="2"/>
      <c r="L8154" s="3"/>
    </row>
    <row r="8155" spans="8:13" x14ac:dyDescent="0.35">
      <c r="H8155" s="4" t="s">
        <v>1</v>
      </c>
      <c r="I8155">
        <f t="shared" ref="I8155:I8157" si="8622">I8146</f>
        <v>-6.0300955159643808</v>
      </c>
      <c r="L8155" s="5"/>
    </row>
    <row r="8156" spans="8:13" x14ac:dyDescent="0.35">
      <c r="H8156" s="4" t="s">
        <v>93</v>
      </c>
      <c r="I8156">
        <f t="shared" si="8622"/>
        <v>7.8461575132286265</v>
      </c>
      <c r="L8156" s="5"/>
    </row>
    <row r="8157" spans="8:13" x14ac:dyDescent="0.35">
      <c r="H8157" s="4" t="s">
        <v>2</v>
      </c>
      <c r="I8157">
        <f t="shared" si="8622"/>
        <v>-2.3298516839062571</v>
      </c>
      <c r="L8157" s="5"/>
    </row>
    <row r="8158" spans="8:13" x14ac:dyDescent="0.35">
      <c r="H8158" s="4"/>
      <c r="L8158" s="5"/>
    </row>
    <row r="8159" spans="8:13" x14ac:dyDescent="0.35">
      <c r="H8159" s="4"/>
      <c r="I8159">
        <f t="shared" ref="I8159" si="8623">1/I8155</f>
        <v>-0.16583485242523097</v>
      </c>
      <c r="J8159">
        <f t="shared" ref="J8159" si="8624">3/I8156-I8157^2</f>
        <v>-5.0458561065254317</v>
      </c>
      <c r="K8159">
        <f t="shared" ref="K8159" si="8625">-2*I8156*I8157</f>
        <v>36.56076658877889</v>
      </c>
      <c r="L8159" s="5"/>
    </row>
    <row r="8160" spans="8:13" x14ac:dyDescent="0.35">
      <c r="H8160" s="4" t="s">
        <v>26</v>
      </c>
      <c r="I8160">
        <f t="shared" ref="I8160" si="8626">(2*I8155/I8157)+4*I8157</f>
        <v>-4.1430295802738764</v>
      </c>
      <c r="J8160">
        <f t="shared" ref="J8160" si="8627">(2*I8156/I8157)</f>
        <v>-6.7353278901201685</v>
      </c>
      <c r="K8160">
        <f t="shared" ref="K8160" si="8628">-(I8156^2+I8155^2)/I8157^2+4*I8155</f>
        <v>-42.160262624325497</v>
      </c>
      <c r="L8160" s="5"/>
    </row>
    <row r="8161" spans="8:15" x14ac:dyDescent="0.35">
      <c r="H8161" s="4"/>
      <c r="I8161">
        <f t="shared" ref="I8161" si="8629">2*I8155*I8156*I8157^3+4*I8157</f>
        <v>1187.4101983644657</v>
      </c>
      <c r="J8161">
        <f t="shared" ref="J8161" si="8630">I8155^2*I8157^3</f>
        <v>-459.86801905066505</v>
      </c>
      <c r="K8161">
        <f t="shared" ref="K8161" si="8631">3*I8155^2*I8156*I8157^2+4*I8155</f>
        <v>4621.9224596655295</v>
      </c>
      <c r="L8161" s="5"/>
    </row>
    <row r="8162" spans="8:15" x14ac:dyDescent="0.35">
      <c r="H8162" s="4"/>
      <c r="L8162" s="5"/>
    </row>
    <row r="8163" spans="8:15" x14ac:dyDescent="0.35">
      <c r="H8163" s="4" t="s">
        <v>6</v>
      </c>
      <c r="I8163">
        <f t="shared" ref="I8163" si="8632">(I8159*J8160*K8161+I8160*J8161*K8159+J8159*K8160*I8161)-(I8161*J8160*K8159+J8161*K8160*I8159+K8161*I8160*J8159)</f>
        <v>526414.62070310838</v>
      </c>
      <c r="J8163" t="str">
        <f t="shared" ref="J8163" si="8633">IF(I8163&lt;&gt;0,"Continuar", "Agregar otros valores")</f>
        <v>Continuar</v>
      </c>
      <c r="L8163" s="5"/>
    </row>
    <row r="8164" spans="8:15" x14ac:dyDescent="0.35">
      <c r="H8164" s="4"/>
      <c r="L8164" s="5"/>
    </row>
    <row r="8165" spans="8:15" x14ac:dyDescent="0.35">
      <c r="H8165" s="4"/>
      <c r="I8165" cm="1">
        <f t="array" ref="I8165:K8167">MINVERSE(I8159:K8161)</f>
        <v>-9.5966786858593264E-2</v>
      </c>
      <c r="J8165">
        <v>1.2363692239668139E-2</v>
      </c>
      <c r="K8165">
        <v>8.7190467637886151E-4</v>
      </c>
      <c r="L8165" s="5"/>
      <c r="M8165">
        <f t="shared" ref="M8165" si="8634">(J8160*K8161-J8161*K8160)/I8163</f>
        <v>-9.596678685859325E-2</v>
      </c>
      <c r="N8165">
        <f t="shared" ref="N8165" si="8635">(J8159*K8161-J8161*K8159)/I8163</f>
        <v>-1.2363692239668137E-2</v>
      </c>
      <c r="O8165">
        <f t="shared" ref="O8165" si="8636">(J8159*K8160-J8160*K8159)/I8163</f>
        <v>8.7190467637886151E-4</v>
      </c>
    </row>
    <row r="8166" spans="8:15" x14ac:dyDescent="0.35">
      <c r="H8166" s="4" t="s">
        <v>9</v>
      </c>
      <c r="I8166">
        <v>-5.87232252334349E-2</v>
      </c>
      <c r="J8166">
        <v>-8.3924536285770956E-2</v>
      </c>
      <c r="K8166">
        <v>-3.0102503265137386E-4</v>
      </c>
      <c r="L8166" s="5"/>
      <c r="M8166">
        <f t="shared" ref="M8166" si="8637">(I8160*K8161-K8160*I8161)/I8163</f>
        <v>5.8723225233434879E-2</v>
      </c>
      <c r="N8166">
        <f t="shared" ref="N8166" si="8638">(I8159*K8161-I8161*K8159)/I8163</f>
        <v>-8.3924536285770943E-2</v>
      </c>
      <c r="O8166">
        <f t="shared" ref="O8166" si="8639">(I8159*K8160-I8160*K8159)/I8163</f>
        <v>3.010250326513738E-4</v>
      </c>
    </row>
    <row r="8167" spans="8:15" x14ac:dyDescent="0.35">
      <c r="H8167" s="4"/>
      <c r="I8167">
        <v>1.8811870800205702E-2</v>
      </c>
      <c r="J8167">
        <v>-1.1526585521765763E-2</v>
      </c>
      <c r="K8167">
        <v>-3.7590481385218048E-5</v>
      </c>
      <c r="L8167" s="5"/>
      <c r="M8167">
        <f t="shared" ref="M8167" si="8640">(I8160*J8161-I8161*J8160)/I8163</f>
        <v>1.8811870800205698E-2</v>
      </c>
      <c r="N8167">
        <f t="shared" ref="N8167" si="8641">(I8159*J8161-I8161*J8159)/I8163</f>
        <v>1.1526585521765761E-2</v>
      </c>
      <c r="O8167">
        <f t="shared" ref="O8167" si="8642">(I8159*J8160-I8160*J8159)/I8163</f>
        <v>-3.7590481385218048E-5</v>
      </c>
    </row>
    <row r="8168" spans="8:15" x14ac:dyDescent="0.35">
      <c r="H8168" s="4"/>
      <c r="L8168" s="5"/>
    </row>
    <row r="8169" spans="8:15" x14ac:dyDescent="0.35">
      <c r="H8169" s="4" t="s">
        <v>825</v>
      </c>
      <c r="I8169">
        <f t="shared" ref="I8169" si="8643">LN(ABS(2*I8155*I8156^3))-I8156*(I8157^2)+33.9206</f>
        <v>0</v>
      </c>
      <c r="L8169" s="5"/>
    </row>
    <row r="8170" spans="8:15" x14ac:dyDescent="0.35">
      <c r="H8170" s="4" t="s">
        <v>826</v>
      </c>
      <c r="I8170">
        <f t="shared" ref="I8170" si="8644">(I8155^2+I8156^2)/I8157+4*I8155*I8157-85/6</f>
        <v>0</v>
      </c>
      <c r="L8170" s="5"/>
    </row>
    <row r="8171" spans="8:15" x14ac:dyDescent="0.35">
      <c r="H8171" s="4" t="s">
        <v>827</v>
      </c>
      <c r="I8171">
        <f t="shared" ref="I8171" si="8645">I8155^2*I8156*I8157^3+4*I8155*I8157+3552</f>
        <v>0</v>
      </c>
      <c r="L8171" s="5"/>
    </row>
    <row r="8172" spans="8:15" x14ac:dyDescent="0.35">
      <c r="H8172" s="4"/>
      <c r="L8172" s="5"/>
    </row>
    <row r="8173" spans="8:15" x14ac:dyDescent="0.35">
      <c r="H8173" s="4"/>
      <c r="I8173">
        <f t="shared" ref="I8173:I8175" si="8646">I8155</f>
        <v>-6.0300955159643808</v>
      </c>
      <c r="J8173" t="s">
        <v>16</v>
      </c>
      <c r="K8173" cm="1">
        <f t="array" ref="K8173:K8175">MMULT(I8165:K8167,I8169:I8171)</f>
        <v>0</v>
      </c>
      <c r="L8173" s="5"/>
      <c r="M8173">
        <f t="shared" ref="M8173" si="8647">I8165*I8169+J8165*I8170+K8165*I8171</f>
        <v>0</v>
      </c>
    </row>
    <row r="8174" spans="8:15" x14ac:dyDescent="0.35">
      <c r="H8174" s="4"/>
      <c r="I8174">
        <f t="shared" si="8646"/>
        <v>7.8461575132286265</v>
      </c>
      <c r="J8174" t="s">
        <v>16</v>
      </c>
      <c r="K8174">
        <v>0</v>
      </c>
      <c r="L8174" s="5"/>
      <c r="M8174">
        <f t="shared" ref="M8174" si="8648">I8166*I8169+J8166*I8170+K8166* I8171</f>
        <v>0</v>
      </c>
    </row>
    <row r="8175" spans="8:15" x14ac:dyDescent="0.35">
      <c r="H8175" s="4"/>
      <c r="I8175">
        <f t="shared" si="8646"/>
        <v>-2.3298516839062571</v>
      </c>
      <c r="J8175" t="s">
        <v>16</v>
      </c>
      <c r="K8175">
        <v>0</v>
      </c>
      <c r="L8175" s="5"/>
      <c r="M8175">
        <f t="shared" ref="M8175" si="8649">I8167*I8169+J8167*I8170+K8167*I8171</f>
        <v>0</v>
      </c>
    </row>
    <row r="8176" spans="8:15" x14ac:dyDescent="0.35">
      <c r="H8176" s="4"/>
      <c r="L8176" s="5"/>
    </row>
    <row r="8177" spans="8:13" x14ac:dyDescent="0.35">
      <c r="H8177" s="4" t="s">
        <v>99</v>
      </c>
      <c r="I8177">
        <f t="shared" ref="I8177:I8179" si="8650">I8173-K8173</f>
        <v>-6.0300955159643808</v>
      </c>
      <c r="L8177" s="5"/>
    </row>
    <row r="8178" spans="8:13" x14ac:dyDescent="0.35">
      <c r="H8178" s="4" t="s">
        <v>100</v>
      </c>
      <c r="I8178">
        <f t="shared" si="8650"/>
        <v>7.8461575132286265</v>
      </c>
      <c r="L8178" s="5"/>
    </row>
    <row r="8179" spans="8:13" x14ac:dyDescent="0.35">
      <c r="H8179" s="4" t="s">
        <v>101</v>
      </c>
      <c r="I8179">
        <f t="shared" si="8650"/>
        <v>-2.3298516839062571</v>
      </c>
      <c r="L8179" s="5"/>
    </row>
    <row r="8180" spans="8:13" x14ac:dyDescent="0.35">
      <c r="H8180" s="4"/>
      <c r="L8180" s="5"/>
    </row>
    <row r="8181" spans="8:13" x14ac:dyDescent="0.35">
      <c r="H8181" s="4" t="s">
        <v>22</v>
      </c>
      <c r="I8181">
        <f t="shared" ref="I8181:I8183" si="8651">ABS(I8177-I8155)</f>
        <v>0</v>
      </c>
      <c r="L8181" s="5"/>
    </row>
    <row r="8182" spans="8:13" x14ac:dyDescent="0.35">
      <c r="H8182" s="4" t="s">
        <v>24</v>
      </c>
      <c r="I8182">
        <f t="shared" si="8651"/>
        <v>0</v>
      </c>
      <c r="L8182" s="5"/>
    </row>
    <row r="8183" spans="8:13" x14ac:dyDescent="0.35">
      <c r="H8183" s="7" t="s">
        <v>103</v>
      </c>
      <c r="I8183">
        <f t="shared" si="8651"/>
        <v>0</v>
      </c>
      <c r="J8183" s="8" t="s">
        <v>25</v>
      </c>
      <c r="K8183" s="8"/>
      <c r="L8183" s="9">
        <f t="shared" ref="L8183" si="8652">MAX(I8181:I8183)</f>
        <v>0</v>
      </c>
      <c r="M8183" t="str">
        <f t="shared" ref="M8183" si="8653">IF(L8183&gt;$G$6, "Continúa iterando","Listo. Aquí está la solución")</f>
        <v>Listo. Aquí está la solución</v>
      </c>
    </row>
    <row r="8185" spans="8:13" x14ac:dyDescent="0.35">
      <c r="H8185" s="1"/>
      <c r="I8185" s="2" t="s">
        <v>0</v>
      </c>
      <c r="J8185" s="2">
        <f t="shared" ref="J8185" si="8654">J8154+1</f>
        <v>265</v>
      </c>
      <c r="K8185" s="2"/>
      <c r="L8185" s="3"/>
    </row>
    <row r="8186" spans="8:13" x14ac:dyDescent="0.35">
      <c r="H8186" s="4" t="s">
        <v>1</v>
      </c>
      <c r="I8186">
        <f t="shared" ref="I8186:I8188" si="8655">I8177</f>
        <v>-6.0300955159643808</v>
      </c>
      <c r="L8186" s="5"/>
    </row>
    <row r="8187" spans="8:13" x14ac:dyDescent="0.35">
      <c r="H8187" s="4" t="s">
        <v>93</v>
      </c>
      <c r="I8187">
        <f t="shared" si="8655"/>
        <v>7.8461575132286265</v>
      </c>
      <c r="L8187" s="5"/>
    </row>
    <row r="8188" spans="8:13" x14ac:dyDescent="0.35">
      <c r="H8188" s="4" t="s">
        <v>2</v>
      </c>
      <c r="I8188">
        <f t="shared" si="8655"/>
        <v>-2.3298516839062571</v>
      </c>
      <c r="L8188" s="5"/>
    </row>
    <row r="8189" spans="8:13" x14ac:dyDescent="0.35">
      <c r="H8189" s="4"/>
      <c r="L8189" s="5"/>
    </row>
    <row r="8190" spans="8:13" x14ac:dyDescent="0.35">
      <c r="H8190" s="4"/>
      <c r="I8190">
        <f t="shared" ref="I8190" si="8656">1/I8186</f>
        <v>-0.16583485242523097</v>
      </c>
      <c r="J8190">
        <f t="shared" ref="J8190" si="8657">3/I8187-I8188^2</f>
        <v>-5.0458561065254317</v>
      </c>
      <c r="K8190">
        <f t="shared" ref="K8190" si="8658">-2*I8187*I8188</f>
        <v>36.56076658877889</v>
      </c>
      <c r="L8190" s="5"/>
    </row>
    <row r="8191" spans="8:13" x14ac:dyDescent="0.35">
      <c r="H8191" s="4" t="s">
        <v>26</v>
      </c>
      <c r="I8191">
        <f t="shared" ref="I8191" si="8659">(2*I8186/I8188)+4*I8188</f>
        <v>-4.1430295802738764</v>
      </c>
      <c r="J8191">
        <f t="shared" ref="J8191" si="8660">(2*I8187/I8188)</f>
        <v>-6.7353278901201685</v>
      </c>
      <c r="K8191">
        <f t="shared" ref="K8191" si="8661">-(I8187^2+I8186^2)/I8188^2+4*I8186</f>
        <v>-42.160262624325497</v>
      </c>
      <c r="L8191" s="5"/>
    </row>
    <row r="8192" spans="8:13" x14ac:dyDescent="0.35">
      <c r="H8192" s="4"/>
      <c r="I8192">
        <f t="shared" ref="I8192" si="8662">2*I8186*I8187*I8188^3+4*I8188</f>
        <v>1187.4101983644657</v>
      </c>
      <c r="J8192">
        <f t="shared" ref="J8192" si="8663">I8186^2*I8188^3</f>
        <v>-459.86801905066505</v>
      </c>
      <c r="K8192">
        <f t="shared" ref="K8192" si="8664">3*I8186^2*I8187*I8188^2+4*I8186</f>
        <v>4621.9224596655295</v>
      </c>
      <c r="L8192" s="5"/>
    </row>
    <row r="8193" spans="8:15" x14ac:dyDescent="0.35">
      <c r="H8193" s="4"/>
      <c r="L8193" s="5"/>
    </row>
    <row r="8194" spans="8:15" x14ac:dyDescent="0.35">
      <c r="H8194" s="4" t="s">
        <v>6</v>
      </c>
      <c r="I8194">
        <f t="shared" ref="I8194" si="8665">(I8190*J8191*K8192+I8191*J8192*K8190+J8190*K8191*I8192)-(I8192*J8191*K8190+J8192*K8191*I8190+K8192*I8191*J8190)</f>
        <v>526414.62070310838</v>
      </c>
      <c r="J8194" t="str">
        <f t="shared" ref="J8194" si="8666">IF(I8194&lt;&gt;0,"Continuar", "Agregar otros valores")</f>
        <v>Continuar</v>
      </c>
      <c r="L8194" s="5"/>
    </row>
    <row r="8195" spans="8:15" x14ac:dyDescent="0.35">
      <c r="H8195" s="4"/>
      <c r="L8195" s="5"/>
    </row>
    <row r="8196" spans="8:15" x14ac:dyDescent="0.35">
      <c r="H8196" s="4"/>
      <c r="I8196" cm="1">
        <f t="array" ref="I8196:K8198">MINVERSE(I8190:K8192)</f>
        <v>-9.5966786858593264E-2</v>
      </c>
      <c r="J8196">
        <v>1.2363692239668139E-2</v>
      </c>
      <c r="K8196">
        <v>8.7190467637886151E-4</v>
      </c>
      <c r="L8196" s="5"/>
      <c r="M8196">
        <f t="shared" ref="M8196" si="8667">(J8191*K8192-J8192*K8191)/I8194</f>
        <v>-9.596678685859325E-2</v>
      </c>
      <c r="N8196">
        <f t="shared" ref="N8196" si="8668">(J8190*K8192-J8192*K8190)/I8194</f>
        <v>-1.2363692239668137E-2</v>
      </c>
      <c r="O8196">
        <f t="shared" ref="O8196" si="8669">(J8190*K8191-J8191*K8190)/I8194</f>
        <v>8.7190467637886151E-4</v>
      </c>
    </row>
    <row r="8197" spans="8:15" x14ac:dyDescent="0.35">
      <c r="H8197" s="4" t="s">
        <v>9</v>
      </c>
      <c r="I8197">
        <v>-5.87232252334349E-2</v>
      </c>
      <c r="J8197">
        <v>-8.3924536285770956E-2</v>
      </c>
      <c r="K8197">
        <v>-3.0102503265137386E-4</v>
      </c>
      <c r="L8197" s="5"/>
      <c r="M8197">
        <f t="shared" ref="M8197" si="8670">(I8191*K8192-K8191*I8192)/I8194</f>
        <v>5.8723225233434879E-2</v>
      </c>
      <c r="N8197">
        <f t="shared" ref="N8197" si="8671">(I8190*K8192-I8192*K8190)/I8194</f>
        <v>-8.3924536285770943E-2</v>
      </c>
      <c r="O8197">
        <f t="shared" ref="O8197" si="8672">(I8190*K8191-I8191*K8190)/I8194</f>
        <v>3.010250326513738E-4</v>
      </c>
    </row>
    <row r="8198" spans="8:15" x14ac:dyDescent="0.35">
      <c r="H8198" s="4"/>
      <c r="I8198">
        <v>1.8811870800205702E-2</v>
      </c>
      <c r="J8198">
        <v>-1.1526585521765763E-2</v>
      </c>
      <c r="K8198">
        <v>-3.7590481385218048E-5</v>
      </c>
      <c r="L8198" s="5"/>
      <c r="M8198">
        <f t="shared" ref="M8198" si="8673">(I8191*J8192-I8192*J8191)/I8194</f>
        <v>1.8811870800205698E-2</v>
      </c>
      <c r="N8198">
        <f t="shared" ref="N8198" si="8674">(I8190*J8192-I8192*J8190)/I8194</f>
        <v>1.1526585521765761E-2</v>
      </c>
      <c r="O8198">
        <f t="shared" ref="O8198" si="8675">(I8190*J8191-I8191*J8190)/I8194</f>
        <v>-3.7590481385218048E-5</v>
      </c>
    </row>
    <row r="8199" spans="8:15" x14ac:dyDescent="0.35">
      <c r="H8199" s="4"/>
      <c r="L8199" s="5"/>
    </row>
    <row r="8200" spans="8:15" x14ac:dyDescent="0.35">
      <c r="H8200" s="4" t="s">
        <v>828</v>
      </c>
      <c r="I8200">
        <f t="shared" ref="I8200" si="8676">LN(ABS(2*I8186*I8187^3))-I8187*(I8188^2)+33.9206</f>
        <v>0</v>
      </c>
      <c r="L8200" s="5"/>
    </row>
    <row r="8201" spans="8:15" x14ac:dyDescent="0.35">
      <c r="H8201" s="4" t="s">
        <v>829</v>
      </c>
      <c r="I8201">
        <f t="shared" ref="I8201" si="8677">(I8186^2+I8187^2)/I8188+4*I8186*I8188-85/6</f>
        <v>0</v>
      </c>
      <c r="L8201" s="5"/>
    </row>
    <row r="8202" spans="8:15" x14ac:dyDescent="0.35">
      <c r="H8202" s="4" t="s">
        <v>830</v>
      </c>
      <c r="I8202">
        <f t="shared" ref="I8202" si="8678">I8186^2*I8187*I8188^3+4*I8186*I8188+3552</f>
        <v>0</v>
      </c>
      <c r="L8202" s="5"/>
    </row>
    <row r="8203" spans="8:15" x14ac:dyDescent="0.35">
      <c r="H8203" s="4"/>
      <c r="L8203" s="5"/>
    </row>
    <row r="8204" spans="8:15" x14ac:dyDescent="0.35">
      <c r="H8204" s="4"/>
      <c r="I8204">
        <f t="shared" ref="I8204:I8206" si="8679">I8186</f>
        <v>-6.0300955159643808</v>
      </c>
      <c r="J8204" t="s">
        <v>16</v>
      </c>
      <c r="K8204" cm="1">
        <f t="array" ref="K8204:K8206">MMULT(I8196:K8198,I8200:I8202)</f>
        <v>0</v>
      </c>
      <c r="L8204" s="5"/>
      <c r="M8204">
        <f t="shared" ref="M8204" si="8680">I8196*I8200+J8196*I8201+K8196*I8202</f>
        <v>0</v>
      </c>
    </row>
    <row r="8205" spans="8:15" x14ac:dyDescent="0.35">
      <c r="H8205" s="4"/>
      <c r="I8205">
        <f t="shared" si="8679"/>
        <v>7.8461575132286265</v>
      </c>
      <c r="J8205" t="s">
        <v>16</v>
      </c>
      <c r="K8205">
        <v>0</v>
      </c>
      <c r="L8205" s="5"/>
      <c r="M8205">
        <f t="shared" ref="M8205" si="8681">I8197*I8200+J8197*I8201+K8197* I8202</f>
        <v>0</v>
      </c>
    </row>
    <row r="8206" spans="8:15" x14ac:dyDescent="0.35">
      <c r="H8206" s="4"/>
      <c r="I8206">
        <f t="shared" si="8679"/>
        <v>-2.3298516839062571</v>
      </c>
      <c r="J8206" t="s">
        <v>16</v>
      </c>
      <c r="K8206">
        <v>0</v>
      </c>
      <c r="L8206" s="5"/>
      <c r="M8206">
        <f t="shared" ref="M8206" si="8682">I8198*I8200+J8198*I8201+K8198*I8202</f>
        <v>0</v>
      </c>
    </row>
    <row r="8207" spans="8:15" x14ac:dyDescent="0.35">
      <c r="H8207" s="4"/>
      <c r="L8207" s="5"/>
    </row>
    <row r="8208" spans="8:15" x14ac:dyDescent="0.35">
      <c r="H8208" s="4" t="s">
        <v>99</v>
      </c>
      <c r="I8208">
        <f t="shared" ref="I8208:I8210" si="8683">I8204-K8204</f>
        <v>-6.0300955159643808</v>
      </c>
      <c r="L8208" s="5"/>
    </row>
    <row r="8209" spans="8:13" x14ac:dyDescent="0.35">
      <c r="H8209" s="4" t="s">
        <v>100</v>
      </c>
      <c r="I8209">
        <f t="shared" si="8683"/>
        <v>7.8461575132286265</v>
      </c>
      <c r="L8209" s="5"/>
    </row>
    <row r="8210" spans="8:13" x14ac:dyDescent="0.35">
      <c r="H8210" s="4" t="s">
        <v>101</v>
      </c>
      <c r="I8210">
        <f t="shared" si="8683"/>
        <v>-2.3298516839062571</v>
      </c>
      <c r="L8210" s="5"/>
    </row>
    <row r="8211" spans="8:13" x14ac:dyDescent="0.35">
      <c r="H8211" s="4"/>
      <c r="L8211" s="5"/>
    </row>
    <row r="8212" spans="8:13" x14ac:dyDescent="0.35">
      <c r="H8212" s="4" t="s">
        <v>22</v>
      </c>
      <c r="I8212">
        <f t="shared" ref="I8212:I8214" si="8684">ABS(I8208-I8186)</f>
        <v>0</v>
      </c>
      <c r="L8212" s="5"/>
    </row>
    <row r="8213" spans="8:13" x14ac:dyDescent="0.35">
      <c r="H8213" s="4" t="s">
        <v>24</v>
      </c>
      <c r="I8213">
        <f t="shared" si="8684"/>
        <v>0</v>
      </c>
      <c r="L8213" s="5"/>
    </row>
    <row r="8214" spans="8:13" x14ac:dyDescent="0.35">
      <c r="H8214" s="7" t="s">
        <v>103</v>
      </c>
      <c r="I8214">
        <f t="shared" si="8684"/>
        <v>0</v>
      </c>
      <c r="J8214" s="8" t="s">
        <v>25</v>
      </c>
      <c r="K8214" s="8"/>
      <c r="L8214" s="9">
        <f t="shared" ref="L8214" si="8685">MAX(I8212:I8214)</f>
        <v>0</v>
      </c>
      <c r="M8214" t="str">
        <f t="shared" ref="M8214" si="8686">IF(L8214&gt;$G$6, "Continúa iterando","Listo. Aquí está la solución")</f>
        <v>Listo. Aquí está la solución</v>
      </c>
    </row>
    <row r="8216" spans="8:13" x14ac:dyDescent="0.35">
      <c r="H8216" s="1"/>
      <c r="I8216" s="2" t="s">
        <v>0</v>
      </c>
      <c r="J8216" s="2">
        <f t="shared" ref="J8216" si="8687">J8185+1</f>
        <v>266</v>
      </c>
      <c r="K8216" s="2"/>
      <c r="L8216" s="3"/>
    </row>
    <row r="8217" spans="8:13" x14ac:dyDescent="0.35">
      <c r="H8217" s="4" t="s">
        <v>1</v>
      </c>
      <c r="I8217">
        <f t="shared" ref="I8217:I8219" si="8688">I8208</f>
        <v>-6.0300955159643808</v>
      </c>
      <c r="L8217" s="5"/>
    </row>
    <row r="8218" spans="8:13" x14ac:dyDescent="0.35">
      <c r="H8218" s="4" t="s">
        <v>93</v>
      </c>
      <c r="I8218">
        <f t="shared" si="8688"/>
        <v>7.8461575132286265</v>
      </c>
      <c r="L8218" s="5"/>
    </row>
    <row r="8219" spans="8:13" x14ac:dyDescent="0.35">
      <c r="H8219" s="4" t="s">
        <v>2</v>
      </c>
      <c r="I8219">
        <f t="shared" si="8688"/>
        <v>-2.3298516839062571</v>
      </c>
      <c r="L8219" s="5"/>
    </row>
    <row r="8220" spans="8:13" x14ac:dyDescent="0.35">
      <c r="H8220" s="4"/>
      <c r="L8220" s="5"/>
    </row>
    <row r="8221" spans="8:13" x14ac:dyDescent="0.35">
      <c r="H8221" s="4"/>
      <c r="I8221">
        <f t="shared" ref="I8221" si="8689">1/I8217</f>
        <v>-0.16583485242523097</v>
      </c>
      <c r="J8221">
        <f t="shared" ref="J8221" si="8690">3/I8218-I8219^2</f>
        <v>-5.0458561065254317</v>
      </c>
      <c r="K8221">
        <f t="shared" ref="K8221" si="8691">-2*I8218*I8219</f>
        <v>36.56076658877889</v>
      </c>
      <c r="L8221" s="5"/>
    </row>
    <row r="8222" spans="8:13" x14ac:dyDescent="0.35">
      <c r="H8222" s="4" t="s">
        <v>26</v>
      </c>
      <c r="I8222">
        <f t="shared" ref="I8222" si="8692">(2*I8217/I8219)+4*I8219</f>
        <v>-4.1430295802738764</v>
      </c>
      <c r="J8222">
        <f t="shared" ref="J8222" si="8693">(2*I8218/I8219)</f>
        <v>-6.7353278901201685</v>
      </c>
      <c r="K8222">
        <f t="shared" ref="K8222" si="8694">-(I8218^2+I8217^2)/I8219^2+4*I8217</f>
        <v>-42.160262624325497</v>
      </c>
      <c r="L8222" s="5"/>
    </row>
    <row r="8223" spans="8:13" x14ac:dyDescent="0.35">
      <c r="H8223" s="4"/>
      <c r="I8223">
        <f t="shared" ref="I8223" si="8695">2*I8217*I8218*I8219^3+4*I8219</f>
        <v>1187.4101983644657</v>
      </c>
      <c r="J8223">
        <f t="shared" ref="J8223" si="8696">I8217^2*I8219^3</f>
        <v>-459.86801905066505</v>
      </c>
      <c r="K8223">
        <f t="shared" ref="K8223" si="8697">3*I8217^2*I8218*I8219^2+4*I8217</f>
        <v>4621.9224596655295</v>
      </c>
      <c r="L8223" s="5"/>
    </row>
    <row r="8224" spans="8:13" x14ac:dyDescent="0.35">
      <c r="H8224" s="4"/>
      <c r="L8224" s="5"/>
    </row>
    <row r="8225" spans="8:15" x14ac:dyDescent="0.35">
      <c r="H8225" s="4" t="s">
        <v>6</v>
      </c>
      <c r="I8225">
        <f t="shared" ref="I8225" si="8698">(I8221*J8222*K8223+I8222*J8223*K8221+J8221*K8222*I8223)-(I8223*J8222*K8221+J8223*K8222*I8221+K8223*I8222*J8221)</f>
        <v>526414.62070310838</v>
      </c>
      <c r="J8225" t="str">
        <f t="shared" ref="J8225" si="8699">IF(I8225&lt;&gt;0,"Continuar", "Agregar otros valores")</f>
        <v>Continuar</v>
      </c>
      <c r="L8225" s="5"/>
    </row>
    <row r="8226" spans="8:15" x14ac:dyDescent="0.35">
      <c r="H8226" s="4"/>
      <c r="L8226" s="5"/>
    </row>
    <row r="8227" spans="8:15" x14ac:dyDescent="0.35">
      <c r="H8227" s="4"/>
      <c r="I8227" cm="1">
        <f t="array" ref="I8227:K8229">MINVERSE(I8221:K8223)</f>
        <v>-9.5966786858593264E-2</v>
      </c>
      <c r="J8227">
        <v>1.2363692239668139E-2</v>
      </c>
      <c r="K8227">
        <v>8.7190467637886151E-4</v>
      </c>
      <c r="L8227" s="5"/>
      <c r="M8227">
        <f t="shared" ref="M8227" si="8700">(J8222*K8223-J8223*K8222)/I8225</f>
        <v>-9.596678685859325E-2</v>
      </c>
      <c r="N8227">
        <f t="shared" ref="N8227" si="8701">(J8221*K8223-J8223*K8221)/I8225</f>
        <v>-1.2363692239668137E-2</v>
      </c>
      <c r="O8227">
        <f t="shared" ref="O8227" si="8702">(J8221*K8222-J8222*K8221)/I8225</f>
        <v>8.7190467637886151E-4</v>
      </c>
    </row>
    <row r="8228" spans="8:15" x14ac:dyDescent="0.35">
      <c r="H8228" s="4" t="s">
        <v>9</v>
      </c>
      <c r="I8228">
        <v>-5.87232252334349E-2</v>
      </c>
      <c r="J8228">
        <v>-8.3924536285770956E-2</v>
      </c>
      <c r="K8228">
        <v>-3.0102503265137386E-4</v>
      </c>
      <c r="L8228" s="5"/>
      <c r="M8228">
        <f t="shared" ref="M8228" si="8703">(I8222*K8223-K8222*I8223)/I8225</f>
        <v>5.8723225233434879E-2</v>
      </c>
      <c r="N8228">
        <f t="shared" ref="N8228" si="8704">(I8221*K8223-I8223*K8221)/I8225</f>
        <v>-8.3924536285770943E-2</v>
      </c>
      <c r="O8228">
        <f t="shared" ref="O8228" si="8705">(I8221*K8222-I8222*K8221)/I8225</f>
        <v>3.010250326513738E-4</v>
      </c>
    </row>
    <row r="8229" spans="8:15" x14ac:dyDescent="0.35">
      <c r="H8229" s="4"/>
      <c r="I8229">
        <v>1.8811870800205702E-2</v>
      </c>
      <c r="J8229">
        <v>-1.1526585521765763E-2</v>
      </c>
      <c r="K8229">
        <v>-3.7590481385218048E-5</v>
      </c>
      <c r="L8229" s="5"/>
      <c r="M8229">
        <f t="shared" ref="M8229" si="8706">(I8222*J8223-I8223*J8222)/I8225</f>
        <v>1.8811870800205698E-2</v>
      </c>
      <c r="N8229">
        <f t="shared" ref="N8229" si="8707">(I8221*J8223-I8223*J8221)/I8225</f>
        <v>1.1526585521765761E-2</v>
      </c>
      <c r="O8229">
        <f t="shared" ref="O8229" si="8708">(I8221*J8222-I8222*J8221)/I8225</f>
        <v>-3.7590481385218048E-5</v>
      </c>
    </row>
    <row r="8230" spans="8:15" x14ac:dyDescent="0.35">
      <c r="H8230" s="4"/>
      <c r="L8230" s="5"/>
    </row>
    <row r="8231" spans="8:15" x14ac:dyDescent="0.35">
      <c r="H8231" s="4" t="s">
        <v>831</v>
      </c>
      <c r="I8231">
        <f t="shared" ref="I8231" si="8709">LN(ABS(2*I8217*I8218^3))-I8218*(I8219^2)+33.9206</f>
        <v>0</v>
      </c>
      <c r="L8231" s="5"/>
    </row>
    <row r="8232" spans="8:15" x14ac:dyDescent="0.35">
      <c r="H8232" s="4" t="s">
        <v>832</v>
      </c>
      <c r="I8232">
        <f t="shared" ref="I8232" si="8710">(I8217^2+I8218^2)/I8219+4*I8217*I8219-85/6</f>
        <v>0</v>
      </c>
      <c r="L8232" s="5"/>
    </row>
    <row r="8233" spans="8:15" x14ac:dyDescent="0.35">
      <c r="H8233" s="4" t="s">
        <v>833</v>
      </c>
      <c r="I8233">
        <f t="shared" ref="I8233" si="8711">I8217^2*I8218*I8219^3+4*I8217*I8219+3552</f>
        <v>0</v>
      </c>
      <c r="L8233" s="5"/>
    </row>
    <row r="8234" spans="8:15" x14ac:dyDescent="0.35">
      <c r="H8234" s="4"/>
      <c r="L8234" s="5"/>
    </row>
    <row r="8235" spans="8:15" x14ac:dyDescent="0.35">
      <c r="H8235" s="4"/>
      <c r="I8235">
        <f t="shared" ref="I8235:I8237" si="8712">I8217</f>
        <v>-6.0300955159643808</v>
      </c>
      <c r="J8235" t="s">
        <v>16</v>
      </c>
      <c r="K8235" cm="1">
        <f t="array" ref="K8235:K8237">MMULT(I8227:K8229,I8231:I8233)</f>
        <v>0</v>
      </c>
      <c r="L8235" s="5"/>
      <c r="M8235">
        <f t="shared" ref="M8235" si="8713">I8227*I8231+J8227*I8232+K8227*I8233</f>
        <v>0</v>
      </c>
    </row>
    <row r="8236" spans="8:15" x14ac:dyDescent="0.35">
      <c r="H8236" s="4"/>
      <c r="I8236">
        <f t="shared" si="8712"/>
        <v>7.8461575132286265</v>
      </c>
      <c r="J8236" t="s">
        <v>16</v>
      </c>
      <c r="K8236">
        <v>0</v>
      </c>
      <c r="L8236" s="5"/>
      <c r="M8236">
        <f t="shared" ref="M8236" si="8714">I8228*I8231+J8228*I8232+K8228* I8233</f>
        <v>0</v>
      </c>
    </row>
    <row r="8237" spans="8:15" x14ac:dyDescent="0.35">
      <c r="H8237" s="4"/>
      <c r="I8237">
        <f t="shared" si="8712"/>
        <v>-2.3298516839062571</v>
      </c>
      <c r="J8237" t="s">
        <v>16</v>
      </c>
      <c r="K8237">
        <v>0</v>
      </c>
      <c r="L8237" s="5"/>
      <c r="M8237">
        <f t="shared" ref="M8237" si="8715">I8229*I8231+J8229*I8232+K8229*I8233</f>
        <v>0</v>
      </c>
    </row>
    <row r="8238" spans="8:15" x14ac:dyDescent="0.35">
      <c r="H8238" s="4"/>
      <c r="L8238" s="5"/>
    </row>
    <row r="8239" spans="8:15" x14ac:dyDescent="0.35">
      <c r="H8239" s="4" t="s">
        <v>99</v>
      </c>
      <c r="I8239">
        <f t="shared" ref="I8239:I8241" si="8716">I8235-K8235</f>
        <v>-6.0300955159643808</v>
      </c>
      <c r="L8239" s="5"/>
    </row>
    <row r="8240" spans="8:15" x14ac:dyDescent="0.35">
      <c r="H8240" s="4" t="s">
        <v>100</v>
      </c>
      <c r="I8240">
        <f t="shared" si="8716"/>
        <v>7.8461575132286265</v>
      </c>
      <c r="L8240" s="5"/>
    </row>
    <row r="8241" spans="8:13" x14ac:dyDescent="0.35">
      <c r="H8241" s="4" t="s">
        <v>101</v>
      </c>
      <c r="I8241">
        <f t="shared" si="8716"/>
        <v>-2.3298516839062571</v>
      </c>
      <c r="L8241" s="5"/>
    </row>
    <row r="8242" spans="8:13" x14ac:dyDescent="0.35">
      <c r="H8242" s="4"/>
      <c r="L8242" s="5"/>
    </row>
    <row r="8243" spans="8:13" x14ac:dyDescent="0.35">
      <c r="H8243" s="4" t="s">
        <v>22</v>
      </c>
      <c r="I8243">
        <f t="shared" ref="I8243:I8245" si="8717">ABS(I8239-I8217)</f>
        <v>0</v>
      </c>
      <c r="L8243" s="5"/>
    </row>
    <row r="8244" spans="8:13" x14ac:dyDescent="0.35">
      <c r="H8244" s="4" t="s">
        <v>24</v>
      </c>
      <c r="I8244">
        <f t="shared" si="8717"/>
        <v>0</v>
      </c>
      <c r="L8244" s="5"/>
    </row>
    <row r="8245" spans="8:13" x14ac:dyDescent="0.35">
      <c r="H8245" s="7" t="s">
        <v>103</v>
      </c>
      <c r="I8245">
        <f t="shared" si="8717"/>
        <v>0</v>
      </c>
      <c r="J8245" s="8" t="s">
        <v>25</v>
      </c>
      <c r="K8245" s="8"/>
      <c r="L8245" s="9">
        <f t="shared" ref="L8245" si="8718">MAX(I8243:I8245)</f>
        <v>0</v>
      </c>
      <c r="M8245" t="str">
        <f t="shared" ref="M8245" si="8719">IF(L8245&gt;$G$6, "Continúa iterando","Listo. Aquí está la solución")</f>
        <v>Listo. Aquí está la solución</v>
      </c>
    </row>
    <row r="8247" spans="8:13" x14ac:dyDescent="0.35">
      <c r="H8247" s="1"/>
      <c r="I8247" s="2" t="s">
        <v>0</v>
      </c>
      <c r="J8247" s="2">
        <f t="shared" ref="J8247" si="8720">J8216+1</f>
        <v>267</v>
      </c>
      <c r="K8247" s="2"/>
      <c r="L8247" s="3"/>
    </row>
    <row r="8248" spans="8:13" x14ac:dyDescent="0.35">
      <c r="H8248" s="4" t="s">
        <v>1</v>
      </c>
      <c r="I8248">
        <f t="shared" ref="I8248:I8250" si="8721">I8239</f>
        <v>-6.0300955159643808</v>
      </c>
      <c r="L8248" s="5"/>
    </row>
    <row r="8249" spans="8:13" x14ac:dyDescent="0.35">
      <c r="H8249" s="4" t="s">
        <v>93</v>
      </c>
      <c r="I8249">
        <f t="shared" si="8721"/>
        <v>7.8461575132286265</v>
      </c>
      <c r="L8249" s="5"/>
    </row>
    <row r="8250" spans="8:13" x14ac:dyDescent="0.35">
      <c r="H8250" s="4" t="s">
        <v>2</v>
      </c>
      <c r="I8250">
        <f t="shared" si="8721"/>
        <v>-2.3298516839062571</v>
      </c>
      <c r="L8250" s="5"/>
    </row>
    <row r="8251" spans="8:13" x14ac:dyDescent="0.35">
      <c r="H8251" s="4"/>
      <c r="L8251" s="5"/>
    </row>
    <row r="8252" spans="8:13" x14ac:dyDescent="0.35">
      <c r="H8252" s="4"/>
      <c r="I8252">
        <f t="shared" ref="I8252" si="8722">1/I8248</f>
        <v>-0.16583485242523097</v>
      </c>
      <c r="J8252">
        <f t="shared" ref="J8252" si="8723">3/I8249-I8250^2</f>
        <v>-5.0458561065254317</v>
      </c>
      <c r="K8252">
        <f t="shared" ref="K8252" si="8724">-2*I8249*I8250</f>
        <v>36.56076658877889</v>
      </c>
      <c r="L8252" s="5"/>
    </row>
    <row r="8253" spans="8:13" x14ac:dyDescent="0.35">
      <c r="H8253" s="4" t="s">
        <v>26</v>
      </c>
      <c r="I8253">
        <f t="shared" ref="I8253" si="8725">(2*I8248/I8250)+4*I8250</f>
        <v>-4.1430295802738764</v>
      </c>
      <c r="J8253">
        <f t="shared" ref="J8253" si="8726">(2*I8249/I8250)</f>
        <v>-6.7353278901201685</v>
      </c>
      <c r="K8253">
        <f t="shared" ref="K8253" si="8727">-(I8249^2+I8248^2)/I8250^2+4*I8248</f>
        <v>-42.160262624325497</v>
      </c>
      <c r="L8253" s="5"/>
    </row>
    <row r="8254" spans="8:13" x14ac:dyDescent="0.35">
      <c r="H8254" s="4"/>
      <c r="I8254">
        <f t="shared" ref="I8254" si="8728">2*I8248*I8249*I8250^3+4*I8250</f>
        <v>1187.4101983644657</v>
      </c>
      <c r="J8254">
        <f t="shared" ref="J8254" si="8729">I8248^2*I8250^3</f>
        <v>-459.86801905066505</v>
      </c>
      <c r="K8254">
        <f t="shared" ref="K8254" si="8730">3*I8248^2*I8249*I8250^2+4*I8248</f>
        <v>4621.9224596655295</v>
      </c>
      <c r="L8254" s="5"/>
    </row>
    <row r="8255" spans="8:13" x14ac:dyDescent="0.35">
      <c r="H8255" s="4"/>
      <c r="L8255" s="5"/>
    </row>
    <row r="8256" spans="8:13" x14ac:dyDescent="0.35">
      <c r="H8256" s="4" t="s">
        <v>6</v>
      </c>
      <c r="I8256">
        <f t="shared" ref="I8256" si="8731">(I8252*J8253*K8254+I8253*J8254*K8252+J8252*K8253*I8254)-(I8254*J8253*K8252+J8254*K8253*I8252+K8254*I8253*J8252)</f>
        <v>526414.62070310838</v>
      </c>
      <c r="J8256" t="str">
        <f t="shared" ref="J8256" si="8732">IF(I8256&lt;&gt;0,"Continuar", "Agregar otros valores")</f>
        <v>Continuar</v>
      </c>
      <c r="L8256" s="5"/>
    </row>
    <row r="8257" spans="8:15" x14ac:dyDescent="0.35">
      <c r="H8257" s="4"/>
      <c r="L8257" s="5"/>
    </row>
    <row r="8258" spans="8:15" x14ac:dyDescent="0.35">
      <c r="H8258" s="4"/>
      <c r="I8258" cm="1">
        <f t="array" ref="I8258:K8260">MINVERSE(I8252:K8254)</f>
        <v>-9.5966786858593264E-2</v>
      </c>
      <c r="J8258">
        <v>1.2363692239668139E-2</v>
      </c>
      <c r="K8258">
        <v>8.7190467637886151E-4</v>
      </c>
      <c r="L8258" s="5"/>
      <c r="M8258">
        <f t="shared" ref="M8258" si="8733">(J8253*K8254-J8254*K8253)/I8256</f>
        <v>-9.596678685859325E-2</v>
      </c>
      <c r="N8258">
        <f t="shared" ref="N8258" si="8734">(J8252*K8254-J8254*K8252)/I8256</f>
        <v>-1.2363692239668137E-2</v>
      </c>
      <c r="O8258">
        <f t="shared" ref="O8258" si="8735">(J8252*K8253-J8253*K8252)/I8256</f>
        <v>8.7190467637886151E-4</v>
      </c>
    </row>
    <row r="8259" spans="8:15" x14ac:dyDescent="0.35">
      <c r="H8259" s="4" t="s">
        <v>9</v>
      </c>
      <c r="I8259">
        <v>-5.87232252334349E-2</v>
      </c>
      <c r="J8259">
        <v>-8.3924536285770956E-2</v>
      </c>
      <c r="K8259">
        <v>-3.0102503265137386E-4</v>
      </c>
      <c r="L8259" s="5"/>
      <c r="M8259">
        <f t="shared" ref="M8259" si="8736">(I8253*K8254-K8253*I8254)/I8256</f>
        <v>5.8723225233434879E-2</v>
      </c>
      <c r="N8259">
        <f t="shared" ref="N8259" si="8737">(I8252*K8254-I8254*K8252)/I8256</f>
        <v>-8.3924536285770943E-2</v>
      </c>
      <c r="O8259">
        <f t="shared" ref="O8259" si="8738">(I8252*K8253-I8253*K8252)/I8256</f>
        <v>3.010250326513738E-4</v>
      </c>
    </row>
    <row r="8260" spans="8:15" x14ac:dyDescent="0.35">
      <c r="H8260" s="4"/>
      <c r="I8260">
        <v>1.8811870800205702E-2</v>
      </c>
      <c r="J8260">
        <v>-1.1526585521765763E-2</v>
      </c>
      <c r="K8260">
        <v>-3.7590481385218048E-5</v>
      </c>
      <c r="L8260" s="5"/>
      <c r="M8260">
        <f t="shared" ref="M8260" si="8739">(I8253*J8254-I8254*J8253)/I8256</f>
        <v>1.8811870800205698E-2</v>
      </c>
      <c r="N8260">
        <f t="shared" ref="N8260" si="8740">(I8252*J8254-I8254*J8252)/I8256</f>
        <v>1.1526585521765761E-2</v>
      </c>
      <c r="O8260">
        <f t="shared" ref="O8260" si="8741">(I8252*J8253-I8253*J8252)/I8256</f>
        <v>-3.7590481385218048E-5</v>
      </c>
    </row>
    <row r="8261" spans="8:15" x14ac:dyDescent="0.35">
      <c r="H8261" s="4"/>
      <c r="L8261" s="5"/>
    </row>
    <row r="8262" spans="8:15" x14ac:dyDescent="0.35">
      <c r="H8262" s="4" t="s">
        <v>834</v>
      </c>
      <c r="I8262">
        <f t="shared" ref="I8262" si="8742">LN(ABS(2*I8248*I8249^3))-I8249*(I8250^2)+33.9206</f>
        <v>0</v>
      </c>
      <c r="L8262" s="5"/>
    </row>
    <row r="8263" spans="8:15" x14ac:dyDescent="0.35">
      <c r="H8263" s="4" t="s">
        <v>835</v>
      </c>
      <c r="I8263">
        <f t="shared" ref="I8263" si="8743">(I8248^2+I8249^2)/I8250+4*I8248*I8250-85/6</f>
        <v>0</v>
      </c>
      <c r="L8263" s="5"/>
    </row>
    <row r="8264" spans="8:15" x14ac:dyDescent="0.35">
      <c r="H8264" s="4" t="s">
        <v>836</v>
      </c>
      <c r="I8264">
        <f t="shared" ref="I8264" si="8744">I8248^2*I8249*I8250^3+4*I8248*I8250+3552</f>
        <v>0</v>
      </c>
      <c r="L8264" s="5"/>
    </row>
    <row r="8265" spans="8:15" x14ac:dyDescent="0.35">
      <c r="H8265" s="4"/>
      <c r="L8265" s="5"/>
    </row>
    <row r="8266" spans="8:15" x14ac:dyDescent="0.35">
      <c r="H8266" s="4"/>
      <c r="I8266">
        <f t="shared" ref="I8266:I8268" si="8745">I8248</f>
        <v>-6.0300955159643808</v>
      </c>
      <c r="J8266" t="s">
        <v>16</v>
      </c>
      <c r="K8266" cm="1">
        <f t="array" ref="K8266:K8268">MMULT(I8258:K8260,I8262:I8264)</f>
        <v>0</v>
      </c>
      <c r="L8266" s="5"/>
      <c r="M8266">
        <f t="shared" ref="M8266" si="8746">I8258*I8262+J8258*I8263+K8258*I8264</f>
        <v>0</v>
      </c>
    </row>
    <row r="8267" spans="8:15" x14ac:dyDescent="0.35">
      <c r="H8267" s="4"/>
      <c r="I8267">
        <f t="shared" si="8745"/>
        <v>7.8461575132286265</v>
      </c>
      <c r="J8267" t="s">
        <v>16</v>
      </c>
      <c r="K8267">
        <v>0</v>
      </c>
      <c r="L8267" s="5"/>
      <c r="M8267">
        <f t="shared" ref="M8267" si="8747">I8259*I8262+J8259*I8263+K8259* I8264</f>
        <v>0</v>
      </c>
    </row>
    <row r="8268" spans="8:15" x14ac:dyDescent="0.35">
      <c r="H8268" s="4"/>
      <c r="I8268">
        <f t="shared" si="8745"/>
        <v>-2.3298516839062571</v>
      </c>
      <c r="J8268" t="s">
        <v>16</v>
      </c>
      <c r="K8268">
        <v>0</v>
      </c>
      <c r="L8268" s="5"/>
      <c r="M8268">
        <f t="shared" ref="M8268" si="8748">I8260*I8262+J8260*I8263+K8260*I8264</f>
        <v>0</v>
      </c>
    </row>
    <row r="8269" spans="8:15" x14ac:dyDescent="0.35">
      <c r="H8269" s="4"/>
      <c r="L8269" s="5"/>
    </row>
    <row r="8270" spans="8:15" x14ac:dyDescent="0.35">
      <c r="H8270" s="4" t="s">
        <v>99</v>
      </c>
      <c r="I8270">
        <f t="shared" ref="I8270:I8272" si="8749">I8266-K8266</f>
        <v>-6.0300955159643808</v>
      </c>
      <c r="L8270" s="5"/>
    </row>
    <row r="8271" spans="8:15" x14ac:dyDescent="0.35">
      <c r="H8271" s="4" t="s">
        <v>100</v>
      </c>
      <c r="I8271">
        <f t="shared" si="8749"/>
        <v>7.8461575132286265</v>
      </c>
      <c r="L8271" s="5"/>
    </row>
    <row r="8272" spans="8:15" x14ac:dyDescent="0.35">
      <c r="H8272" s="4" t="s">
        <v>101</v>
      </c>
      <c r="I8272">
        <f t="shared" si="8749"/>
        <v>-2.3298516839062571</v>
      </c>
      <c r="L8272" s="5"/>
    </row>
    <row r="8273" spans="8:13" x14ac:dyDescent="0.35">
      <c r="H8273" s="4"/>
      <c r="L8273" s="5"/>
    </row>
    <row r="8274" spans="8:13" x14ac:dyDescent="0.35">
      <c r="H8274" s="4" t="s">
        <v>22</v>
      </c>
      <c r="I8274">
        <f t="shared" ref="I8274:I8276" si="8750">ABS(I8270-I8248)</f>
        <v>0</v>
      </c>
      <c r="L8274" s="5"/>
    </row>
    <row r="8275" spans="8:13" x14ac:dyDescent="0.35">
      <c r="H8275" s="4" t="s">
        <v>24</v>
      </c>
      <c r="I8275">
        <f t="shared" si="8750"/>
        <v>0</v>
      </c>
      <c r="L8275" s="5"/>
    </row>
    <row r="8276" spans="8:13" x14ac:dyDescent="0.35">
      <c r="H8276" s="7" t="s">
        <v>103</v>
      </c>
      <c r="I8276">
        <f t="shared" si="8750"/>
        <v>0</v>
      </c>
      <c r="J8276" s="8" t="s">
        <v>25</v>
      </c>
      <c r="K8276" s="8"/>
      <c r="L8276" s="9">
        <f t="shared" ref="L8276" si="8751">MAX(I8274:I8276)</f>
        <v>0</v>
      </c>
      <c r="M8276" t="str">
        <f t="shared" ref="M8276" si="8752">IF(L8276&gt;$G$6, "Continúa iterando","Listo. Aquí está la solución")</f>
        <v>Listo. Aquí está la solución</v>
      </c>
    </row>
    <row r="8278" spans="8:13" x14ac:dyDescent="0.35">
      <c r="H8278" s="1"/>
      <c r="I8278" s="2" t="s">
        <v>0</v>
      </c>
      <c r="J8278" s="2">
        <f t="shared" ref="J8278" si="8753">J8247+1</f>
        <v>268</v>
      </c>
      <c r="K8278" s="2"/>
      <c r="L8278" s="3"/>
    </row>
    <row r="8279" spans="8:13" x14ac:dyDescent="0.35">
      <c r="H8279" s="4" t="s">
        <v>1</v>
      </c>
      <c r="I8279">
        <f t="shared" ref="I8279:I8281" si="8754">I8270</f>
        <v>-6.0300955159643808</v>
      </c>
      <c r="L8279" s="5"/>
    </row>
    <row r="8280" spans="8:13" x14ac:dyDescent="0.35">
      <c r="H8280" s="4" t="s">
        <v>93</v>
      </c>
      <c r="I8280">
        <f t="shared" si="8754"/>
        <v>7.8461575132286265</v>
      </c>
      <c r="L8280" s="5"/>
    </row>
    <row r="8281" spans="8:13" x14ac:dyDescent="0.35">
      <c r="H8281" s="4" t="s">
        <v>2</v>
      </c>
      <c r="I8281">
        <f t="shared" si="8754"/>
        <v>-2.3298516839062571</v>
      </c>
      <c r="L8281" s="5"/>
    </row>
    <row r="8282" spans="8:13" x14ac:dyDescent="0.35">
      <c r="H8282" s="4"/>
      <c r="L8282" s="5"/>
    </row>
    <row r="8283" spans="8:13" x14ac:dyDescent="0.35">
      <c r="H8283" s="4"/>
      <c r="I8283">
        <f t="shared" ref="I8283" si="8755">1/I8279</f>
        <v>-0.16583485242523097</v>
      </c>
      <c r="J8283">
        <f t="shared" ref="J8283" si="8756">3/I8280-I8281^2</f>
        <v>-5.0458561065254317</v>
      </c>
      <c r="K8283">
        <f t="shared" ref="K8283" si="8757">-2*I8280*I8281</f>
        <v>36.56076658877889</v>
      </c>
      <c r="L8283" s="5"/>
    </row>
    <row r="8284" spans="8:13" x14ac:dyDescent="0.35">
      <c r="H8284" s="4" t="s">
        <v>26</v>
      </c>
      <c r="I8284">
        <f t="shared" ref="I8284" si="8758">(2*I8279/I8281)+4*I8281</f>
        <v>-4.1430295802738764</v>
      </c>
      <c r="J8284">
        <f t="shared" ref="J8284" si="8759">(2*I8280/I8281)</f>
        <v>-6.7353278901201685</v>
      </c>
      <c r="K8284">
        <f t="shared" ref="K8284" si="8760">-(I8280^2+I8279^2)/I8281^2+4*I8279</f>
        <v>-42.160262624325497</v>
      </c>
      <c r="L8284" s="5"/>
    </row>
    <row r="8285" spans="8:13" x14ac:dyDescent="0.35">
      <c r="H8285" s="4"/>
      <c r="I8285">
        <f t="shared" ref="I8285" si="8761">2*I8279*I8280*I8281^3+4*I8281</f>
        <v>1187.4101983644657</v>
      </c>
      <c r="J8285">
        <f t="shared" ref="J8285" si="8762">I8279^2*I8281^3</f>
        <v>-459.86801905066505</v>
      </c>
      <c r="K8285">
        <f t="shared" ref="K8285" si="8763">3*I8279^2*I8280*I8281^2+4*I8279</f>
        <v>4621.9224596655295</v>
      </c>
      <c r="L8285" s="5"/>
    </row>
    <row r="8286" spans="8:13" x14ac:dyDescent="0.35">
      <c r="H8286" s="4"/>
      <c r="L8286" s="5"/>
    </row>
    <row r="8287" spans="8:13" x14ac:dyDescent="0.35">
      <c r="H8287" s="4" t="s">
        <v>6</v>
      </c>
      <c r="I8287">
        <f t="shared" ref="I8287" si="8764">(I8283*J8284*K8285+I8284*J8285*K8283+J8283*K8284*I8285)-(I8285*J8284*K8283+J8285*K8284*I8283+K8285*I8284*J8283)</f>
        <v>526414.62070310838</v>
      </c>
      <c r="J8287" t="str">
        <f t="shared" ref="J8287" si="8765">IF(I8287&lt;&gt;0,"Continuar", "Agregar otros valores")</f>
        <v>Continuar</v>
      </c>
      <c r="L8287" s="5"/>
    </row>
    <row r="8288" spans="8:13" x14ac:dyDescent="0.35">
      <c r="H8288" s="4"/>
      <c r="L8288" s="5"/>
    </row>
    <row r="8289" spans="8:15" x14ac:dyDescent="0.35">
      <c r="H8289" s="4"/>
      <c r="I8289" cm="1">
        <f t="array" ref="I8289:K8291">MINVERSE(I8283:K8285)</f>
        <v>-9.5966786858593264E-2</v>
      </c>
      <c r="J8289">
        <v>1.2363692239668139E-2</v>
      </c>
      <c r="K8289">
        <v>8.7190467637886151E-4</v>
      </c>
      <c r="L8289" s="5"/>
      <c r="M8289">
        <f t="shared" ref="M8289" si="8766">(J8284*K8285-J8285*K8284)/I8287</f>
        <v>-9.596678685859325E-2</v>
      </c>
      <c r="N8289">
        <f t="shared" ref="N8289" si="8767">(J8283*K8285-J8285*K8283)/I8287</f>
        <v>-1.2363692239668137E-2</v>
      </c>
      <c r="O8289">
        <f t="shared" ref="O8289" si="8768">(J8283*K8284-J8284*K8283)/I8287</f>
        <v>8.7190467637886151E-4</v>
      </c>
    </row>
    <row r="8290" spans="8:15" x14ac:dyDescent="0.35">
      <c r="H8290" s="4" t="s">
        <v>9</v>
      </c>
      <c r="I8290">
        <v>-5.87232252334349E-2</v>
      </c>
      <c r="J8290">
        <v>-8.3924536285770956E-2</v>
      </c>
      <c r="K8290">
        <v>-3.0102503265137386E-4</v>
      </c>
      <c r="L8290" s="5"/>
      <c r="M8290">
        <f t="shared" ref="M8290" si="8769">(I8284*K8285-K8284*I8285)/I8287</f>
        <v>5.8723225233434879E-2</v>
      </c>
      <c r="N8290">
        <f t="shared" ref="N8290" si="8770">(I8283*K8285-I8285*K8283)/I8287</f>
        <v>-8.3924536285770943E-2</v>
      </c>
      <c r="O8290">
        <f t="shared" ref="O8290" si="8771">(I8283*K8284-I8284*K8283)/I8287</f>
        <v>3.010250326513738E-4</v>
      </c>
    </row>
    <row r="8291" spans="8:15" x14ac:dyDescent="0.35">
      <c r="H8291" s="4"/>
      <c r="I8291">
        <v>1.8811870800205702E-2</v>
      </c>
      <c r="J8291">
        <v>-1.1526585521765763E-2</v>
      </c>
      <c r="K8291">
        <v>-3.7590481385218048E-5</v>
      </c>
      <c r="L8291" s="5"/>
      <c r="M8291">
        <f t="shared" ref="M8291" si="8772">(I8284*J8285-I8285*J8284)/I8287</f>
        <v>1.8811870800205698E-2</v>
      </c>
      <c r="N8291">
        <f t="shared" ref="N8291" si="8773">(I8283*J8285-I8285*J8283)/I8287</f>
        <v>1.1526585521765761E-2</v>
      </c>
      <c r="O8291">
        <f t="shared" ref="O8291" si="8774">(I8283*J8284-I8284*J8283)/I8287</f>
        <v>-3.7590481385218048E-5</v>
      </c>
    </row>
    <row r="8292" spans="8:15" x14ac:dyDescent="0.35">
      <c r="H8292" s="4"/>
      <c r="L8292" s="5"/>
    </row>
    <row r="8293" spans="8:15" x14ac:dyDescent="0.35">
      <c r="H8293" s="4" t="s">
        <v>837</v>
      </c>
      <c r="I8293">
        <f t="shared" ref="I8293" si="8775">LN(ABS(2*I8279*I8280^3))-I8280*(I8281^2)+33.9206</f>
        <v>0</v>
      </c>
      <c r="L8293" s="5"/>
    </row>
    <row r="8294" spans="8:15" x14ac:dyDescent="0.35">
      <c r="H8294" s="4" t="s">
        <v>838</v>
      </c>
      <c r="I8294">
        <f t="shared" ref="I8294" si="8776">(I8279^2+I8280^2)/I8281+4*I8279*I8281-85/6</f>
        <v>0</v>
      </c>
      <c r="L8294" s="5"/>
    </row>
    <row r="8295" spans="8:15" x14ac:dyDescent="0.35">
      <c r="H8295" s="4" t="s">
        <v>839</v>
      </c>
      <c r="I8295">
        <f t="shared" ref="I8295" si="8777">I8279^2*I8280*I8281^3+4*I8279*I8281+3552</f>
        <v>0</v>
      </c>
      <c r="L8295" s="5"/>
    </row>
    <row r="8296" spans="8:15" x14ac:dyDescent="0.35">
      <c r="H8296" s="4"/>
      <c r="L8296" s="5"/>
    </row>
    <row r="8297" spans="8:15" x14ac:dyDescent="0.35">
      <c r="H8297" s="4"/>
      <c r="I8297">
        <f t="shared" ref="I8297:I8299" si="8778">I8279</f>
        <v>-6.0300955159643808</v>
      </c>
      <c r="J8297" t="s">
        <v>16</v>
      </c>
      <c r="K8297" cm="1">
        <f t="array" ref="K8297:K8299">MMULT(I8289:K8291,I8293:I8295)</f>
        <v>0</v>
      </c>
      <c r="L8297" s="5"/>
      <c r="M8297">
        <f t="shared" ref="M8297" si="8779">I8289*I8293+J8289*I8294+K8289*I8295</f>
        <v>0</v>
      </c>
    </row>
    <row r="8298" spans="8:15" x14ac:dyDescent="0.35">
      <c r="H8298" s="4"/>
      <c r="I8298">
        <f t="shared" si="8778"/>
        <v>7.8461575132286265</v>
      </c>
      <c r="J8298" t="s">
        <v>16</v>
      </c>
      <c r="K8298">
        <v>0</v>
      </c>
      <c r="L8298" s="5"/>
      <c r="M8298">
        <f t="shared" ref="M8298" si="8780">I8290*I8293+J8290*I8294+K8290* I8295</f>
        <v>0</v>
      </c>
    </row>
    <row r="8299" spans="8:15" x14ac:dyDescent="0.35">
      <c r="H8299" s="4"/>
      <c r="I8299">
        <f t="shared" si="8778"/>
        <v>-2.3298516839062571</v>
      </c>
      <c r="J8299" t="s">
        <v>16</v>
      </c>
      <c r="K8299">
        <v>0</v>
      </c>
      <c r="L8299" s="5"/>
      <c r="M8299">
        <f t="shared" ref="M8299" si="8781">I8291*I8293+J8291*I8294+K8291*I8295</f>
        <v>0</v>
      </c>
    </row>
    <row r="8300" spans="8:15" x14ac:dyDescent="0.35">
      <c r="H8300" s="4"/>
      <c r="L8300" s="5"/>
    </row>
    <row r="8301" spans="8:15" x14ac:dyDescent="0.35">
      <c r="H8301" s="4" t="s">
        <v>99</v>
      </c>
      <c r="I8301">
        <f t="shared" ref="I8301:I8303" si="8782">I8297-K8297</f>
        <v>-6.0300955159643808</v>
      </c>
      <c r="L8301" s="5"/>
    </row>
    <row r="8302" spans="8:15" x14ac:dyDescent="0.35">
      <c r="H8302" s="4" t="s">
        <v>100</v>
      </c>
      <c r="I8302">
        <f t="shared" si="8782"/>
        <v>7.8461575132286265</v>
      </c>
      <c r="L8302" s="5"/>
    </row>
    <row r="8303" spans="8:15" x14ac:dyDescent="0.35">
      <c r="H8303" s="4" t="s">
        <v>101</v>
      </c>
      <c r="I8303">
        <f t="shared" si="8782"/>
        <v>-2.3298516839062571</v>
      </c>
      <c r="L8303" s="5"/>
    </row>
    <row r="8304" spans="8:15" x14ac:dyDescent="0.35">
      <c r="H8304" s="4"/>
      <c r="L8304" s="5"/>
    </row>
    <row r="8305" spans="8:13" x14ac:dyDescent="0.35">
      <c r="H8305" s="4" t="s">
        <v>22</v>
      </c>
      <c r="I8305">
        <f t="shared" ref="I8305:I8307" si="8783">ABS(I8301-I8279)</f>
        <v>0</v>
      </c>
      <c r="L8305" s="5"/>
    </row>
    <row r="8306" spans="8:13" x14ac:dyDescent="0.35">
      <c r="H8306" s="4" t="s">
        <v>24</v>
      </c>
      <c r="I8306">
        <f t="shared" si="8783"/>
        <v>0</v>
      </c>
      <c r="L8306" s="5"/>
    </row>
    <row r="8307" spans="8:13" x14ac:dyDescent="0.35">
      <c r="H8307" s="7" t="s">
        <v>103</v>
      </c>
      <c r="I8307">
        <f t="shared" si="8783"/>
        <v>0</v>
      </c>
      <c r="J8307" s="8" t="s">
        <v>25</v>
      </c>
      <c r="K8307" s="8"/>
      <c r="L8307" s="9">
        <f t="shared" ref="L8307" si="8784">MAX(I8305:I8307)</f>
        <v>0</v>
      </c>
      <c r="M8307" t="str">
        <f t="shared" ref="M8307" si="8785">IF(L8307&gt;$G$6, "Continúa iterando","Listo. Aquí está la solución")</f>
        <v>Listo. Aquí está la solución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F9CA-D266-4AC6-9ACB-F344B2C886C9}">
  <dimension ref="A1:O4254"/>
  <sheetViews>
    <sheetView topLeftCell="D125" zoomScale="115" zoomScaleNormal="115" workbookViewId="0">
      <selection activeCell="L125" sqref="L125"/>
    </sheetView>
  </sheetViews>
  <sheetFormatPr baseColWidth="10" defaultRowHeight="14.5" x14ac:dyDescent="0.35"/>
  <cols>
    <col min="1" max="1" width="7.26953125" customWidth="1"/>
    <col min="2" max="2" width="33.7265625" customWidth="1"/>
    <col min="3" max="3" width="3" customWidth="1"/>
    <col min="5" max="5" width="10.90625" customWidth="1"/>
    <col min="6" max="6" width="13" customWidth="1"/>
    <col min="10" max="11" width="11.453125" bestFit="1" customWidth="1"/>
    <col min="13" max="13" width="12.453125" bestFit="1" customWidth="1"/>
    <col min="14" max="14" width="11.453125" bestFit="1" customWidth="1"/>
  </cols>
  <sheetData>
    <row r="1" spans="3:15" x14ac:dyDescent="0.35">
      <c r="E1" s="1"/>
      <c r="F1" s="2" t="s">
        <v>0</v>
      </c>
      <c r="G1" s="2">
        <v>1</v>
      </c>
      <c r="H1" s="2"/>
      <c r="I1" s="3"/>
    </row>
    <row r="2" spans="3:15" x14ac:dyDescent="0.35">
      <c r="E2" s="4" t="s">
        <v>840</v>
      </c>
      <c r="F2" s="6">
        <v>55</v>
      </c>
      <c r="I2" s="5"/>
    </row>
    <row r="3" spans="3:15" x14ac:dyDescent="0.35">
      <c r="E3" s="4" t="s">
        <v>1</v>
      </c>
      <c r="F3">
        <v>4</v>
      </c>
      <c r="I3" s="5"/>
    </row>
    <row r="4" spans="3:15" x14ac:dyDescent="0.35">
      <c r="E4" s="4" t="s">
        <v>93</v>
      </c>
      <c r="F4">
        <v>13</v>
      </c>
      <c r="I4" s="5"/>
    </row>
    <row r="5" spans="3:15" x14ac:dyDescent="0.35">
      <c r="E5" s="4" t="s">
        <v>2</v>
      </c>
      <c r="F5">
        <v>5</v>
      </c>
      <c r="I5" s="5"/>
    </row>
    <row r="6" spans="3:15" x14ac:dyDescent="0.35">
      <c r="E6" s="4"/>
      <c r="I6" s="5"/>
      <c r="J6" t="s">
        <v>841</v>
      </c>
      <c r="L6" s="4" t="s">
        <v>6</v>
      </c>
    </row>
    <row r="7" spans="3:15" x14ac:dyDescent="0.35">
      <c r="E7" s="4"/>
      <c r="F7">
        <f>2*F2*F3*F4-6*F2*F3^2</f>
        <v>440</v>
      </c>
      <c r="G7">
        <f>F2^2*F4-6*F2^2*F3</f>
        <v>-33275</v>
      </c>
      <c r="H7">
        <f>F2^2*F3</f>
        <v>12100</v>
      </c>
      <c r="I7" s="5">
        <f>12*F5^2</f>
        <v>300</v>
      </c>
      <c r="J7">
        <f>F7*(G8*(H9*I10-H10*I9)-H8*(G9*I10-G10*I9)+I8*(G9*H10-G10*H9))</f>
        <v>2.0505768333761684E+21</v>
      </c>
      <c r="L7">
        <f>G8*(H9*I10-H10*I9)-H8*(G9*I10-G10*I9)+I8*(G9*H10-G10*H9)</f>
        <v>4.6604018940367462E+18</v>
      </c>
      <c r="M7">
        <f>-(G7*(H9*I10-H10*I9)-H7*(G9*I10-G10*I9)+I7*(G9*H10-G10*H9))</f>
        <v>-2439517517927875</v>
      </c>
      <c r="N7">
        <f>G7*(H8*I10-H10*I8)-H7*(G8*I10-G10*I8)+I7*(G8*H10-G10*H8)</f>
        <v>-1.0120864774224501E+20</v>
      </c>
      <c r="O7">
        <f>-(G7*(H8*I9-H9*I8)-H7*(G8*I9-G9*I8)+I7*(G8*H9-G9*H8))</f>
        <v>9065804259451500</v>
      </c>
    </row>
    <row r="8" spans="3:15" x14ac:dyDescent="0.35">
      <c r="E8" s="4" t="s">
        <v>26</v>
      </c>
      <c r="F8">
        <f>-1728*F5*F2^2-144*F3*F2+36*F4</f>
        <v>-26167212</v>
      </c>
      <c r="G8">
        <f>-72*F2^2</f>
        <v>-217800</v>
      </c>
      <c r="H8">
        <f>36*F2</f>
        <v>1980</v>
      </c>
      <c r="I8" s="5">
        <f>-576*F2^3</f>
        <v>-95832000</v>
      </c>
      <c r="J8">
        <f>-G7*(F8*(H9*I10-H10*I9)-H8*(F9*I10-F10*I9)+I8*(F9*H10-F10*H9))</f>
        <v>8.2119563408051517E+22</v>
      </c>
      <c r="L8">
        <f>-(F8*(H9*I10-H10*I9)-H8*(F9*I10-F10*I9)+I8*(F9*H10-F10*H9))</f>
        <v>-2.4679057372817884E+18</v>
      </c>
      <c r="M8">
        <f>F7*(H9*I10-H10*I9)-H7*(F9*I10-F10*I9)+I7*(F9*H10-F10*H9)</f>
        <v>294344298411100</v>
      </c>
      <c r="N8">
        <f>-(F7*(H8*I10-H10*I8)-H7*(F8*I10-F10*I8)+I7*(F8*H10-F10*H8))</f>
        <v>1.2457396509472729E+19</v>
      </c>
      <c r="O8">
        <f>F7*(H8*I9-H9*I8)-H7*(F8*I9-F9*I8)+I7*(F8*H9-F9*H8)</f>
        <v>552153499000200</v>
      </c>
    </row>
    <row r="9" spans="3:15" x14ac:dyDescent="0.35">
      <c r="E9" s="4"/>
      <c r="F9">
        <f>0.0625*F3*F4^2*F5</f>
        <v>211.25</v>
      </c>
      <c r="G9">
        <f>0.0625*F2*F4^2*F5+0.125*F4</f>
        <v>2906.3125</v>
      </c>
      <c r="H9">
        <f>0.125*F2*F3*F4*F5+0.125*F3</f>
        <v>1788</v>
      </c>
      <c r="I9" s="5">
        <f>0.0625*F2*F3*F4^2</f>
        <v>2323.75</v>
      </c>
      <c r="J9">
        <f>H7*(F8*(G9*I10-G10*I9)-G8*(F9*I10-F10*I9)+I8*(F9*G10-F10*G9))</f>
        <v>6.1797795440730688E+22</v>
      </c>
      <c r="L9">
        <f>F8*(G9*I10-G10*I9)-G8*(F9*I10-F10*I9)+I8*(F9*G10-F10*G9)</f>
        <v>5.107255821547991E+18</v>
      </c>
      <c r="M9">
        <f>-(F7*(G9*I10-G10*I9)-G7*(F9*I10-F10*I9)+I7*(F9*G10-F10*G9))</f>
        <v>919323447262675</v>
      </c>
      <c r="N9">
        <f>F7*(G8*I10-G10*I8)-G7*(F8*I10-F10*I8)+I7*(F8*G10-F10*G8)</f>
        <v>3.7253664474455286E+19</v>
      </c>
      <c r="O9">
        <f>-(F7*(G8*I9-G9*I8)-G7*(F8*I9-F9*I8)+I7*(F8*G9-F9*G8))</f>
        <v>1250161648901100</v>
      </c>
    </row>
    <row r="10" spans="3:15" x14ac:dyDescent="0.35">
      <c r="C10" s="6" t="s">
        <v>8</v>
      </c>
      <c r="E10" s="4"/>
      <c r="F10">
        <f>72*F3*F4*F2^2-20*F3*F4^3</f>
        <v>11149840</v>
      </c>
      <c r="G10">
        <f>24*F2^3*F4-20*F2*F4^3</f>
        <v>49492300</v>
      </c>
      <c r="H10">
        <f>24*F2^3*F3-60*F2*F3*F4^2</f>
        <v>13741200</v>
      </c>
      <c r="I10" s="5">
        <f>36*F5</f>
        <v>180</v>
      </c>
      <c r="J10">
        <f>-I7*(F8*(G9*H10-G10*H9)-G8*(F9*H10-F10*H9)+H8*(F9*G10-F10*G9))</f>
        <v>-3.8004665079625109E+20</v>
      </c>
      <c r="L10">
        <f>-(F8*(G9*H10-G10*H9)-G8*(F9*H10-F10*H9)+H8*(F9*G10-F10*G9))</f>
        <v>-1.2668221693208369E+18</v>
      </c>
      <c r="M10">
        <f>F7*(G9*H10-G10*H9)-G7*(F9*H10-F10*H9)+H7*(F9*G10-F10*G9)</f>
        <v>-853731581202500</v>
      </c>
      <c r="N10">
        <f>-(F7*(G8*H10-G10*H8)-G7*(F8*H10-F10*H8)+H7*(F8*G10-F10*G8))</f>
        <v>2.760777906127956E+19</v>
      </c>
      <c r="O10">
        <f>F7*(G8*H9-G9*H8)-G7*(F8*H9-F9*H8)+H7*(F8*G9-F9*G8)</f>
        <v>-2476673822101050</v>
      </c>
    </row>
    <row r="11" spans="3:15" x14ac:dyDescent="0.35">
      <c r="E11" s="4"/>
      <c r="I11" s="5"/>
    </row>
    <row r="12" spans="3:15" x14ac:dyDescent="0.35">
      <c r="E12" s="4" t="s">
        <v>6</v>
      </c>
      <c r="F12">
        <f>MDETERM(F7:I10)</f>
        <v>1.4558788903136215E+23</v>
      </c>
      <c r="G12" t="str">
        <f>IF(F12&lt;&gt;0,"Continuar", "Agregar otros valores")</f>
        <v>Continuar</v>
      </c>
      <c r="I12" s="5"/>
      <c r="J12">
        <f>MDETERM(F7:I10)</f>
        <v>1.4558788903136215E+23</v>
      </c>
    </row>
    <row r="13" spans="3:15" x14ac:dyDescent="0.35">
      <c r="C13" s="6" t="s">
        <v>8</v>
      </c>
      <c r="D13" t="s">
        <v>842</v>
      </c>
      <c r="E13" s="4"/>
      <c r="I13" s="5"/>
    </row>
    <row r="14" spans="3:15" x14ac:dyDescent="0.35">
      <c r="D14">
        <v>1.0000000000000001E-5</v>
      </c>
      <c r="E14" s="4"/>
      <c r="F14" cm="1">
        <f t="array" ref="F14:I17">MINVERSE(F7:I10)</f>
        <v>3.2010917426193432E-5</v>
      </c>
      <c r="G14">
        <v>-1.6756321794063253E-8</v>
      </c>
      <c r="H14">
        <v>-6.9517216312163792E-4</v>
      </c>
      <c r="I14" s="5">
        <v>6.2270318772865568E-8</v>
      </c>
      <c r="L14">
        <f>L7/J12</f>
        <v>3.2010917426193432E-5</v>
      </c>
      <c r="M14">
        <f>M7/J12</f>
        <v>-1.6756321794063247E-8</v>
      </c>
      <c r="N14">
        <f>N7/J12</f>
        <v>-6.9517216312163792E-4</v>
      </c>
      <c r="O14">
        <f>O7/J12</f>
        <v>6.2270318772865568E-8</v>
      </c>
    </row>
    <row r="15" spans="3:15" x14ac:dyDescent="0.35">
      <c r="C15" s="6" t="s">
        <v>8</v>
      </c>
      <c r="E15" s="4" t="s">
        <v>9</v>
      </c>
      <c r="F15">
        <v>-1.6951312047323928E-5</v>
      </c>
      <c r="G15">
        <v>2.0217636258720198E-9</v>
      </c>
      <c r="H15">
        <v>8.5566159330665131E-5</v>
      </c>
      <c r="I15" s="5">
        <v>3.7925785082388058E-9</v>
      </c>
      <c r="L15">
        <f>L8/J12</f>
        <v>-1.6951312047323928E-5</v>
      </c>
      <c r="M15">
        <f>M8/J12</f>
        <v>2.0217636258720198E-9</v>
      </c>
      <c r="N15">
        <f>N8/J12</f>
        <v>8.5566159330665144E-5</v>
      </c>
      <c r="O15">
        <f>O8/J12</f>
        <v>3.7925785082388042E-9</v>
      </c>
    </row>
    <row r="16" spans="3:15" x14ac:dyDescent="0.35">
      <c r="E16" s="4"/>
      <c r="F16">
        <v>3.5080224430260139E-5</v>
      </c>
      <c r="G16">
        <v>6.3145599086517237E-9</v>
      </c>
      <c r="H16">
        <v>2.5588436457396672E-4</v>
      </c>
      <c r="I16" s="5">
        <v>8.5869893245845102E-9</v>
      </c>
      <c r="L16">
        <f>L9/J12</f>
        <v>3.5080224430260125E-5</v>
      </c>
      <c r="M16">
        <f>M9/J12</f>
        <v>6.3145599086517204E-9</v>
      </c>
      <c r="N16">
        <f>N9/J12</f>
        <v>2.5588436457396672E-4</v>
      </c>
      <c r="O16">
        <f>O9/J12</f>
        <v>8.5869893245845036E-9</v>
      </c>
    </row>
    <row r="17" spans="1:15" x14ac:dyDescent="0.35">
      <c r="C17" s="6" t="s">
        <v>8</v>
      </c>
      <c r="E17" s="4"/>
      <c r="F17">
        <v>-8.7014254945886428E-6</v>
      </c>
      <c r="G17">
        <v>-5.8640288480217708E-9</v>
      </c>
      <c r="H17">
        <v>1.896296405213511E-4</v>
      </c>
      <c r="I17" s="5">
        <v>-1.7011537419623767E-8</v>
      </c>
      <c r="L17">
        <f>L10/J12</f>
        <v>-8.7014254945886428E-6</v>
      </c>
      <c r="M17">
        <f>M10/J12</f>
        <v>-5.8640288480217708E-9</v>
      </c>
      <c r="N17">
        <f>N10/J12</f>
        <v>1.896296405213511E-4</v>
      </c>
      <c r="O17">
        <f>O10/J12</f>
        <v>-1.701153741962377E-8</v>
      </c>
    </row>
    <row r="18" spans="1:15" x14ac:dyDescent="0.35">
      <c r="E18" s="4"/>
      <c r="I18" s="5"/>
    </row>
    <row r="19" spans="1:15" x14ac:dyDescent="0.35">
      <c r="E19" s="4" t="s">
        <v>11</v>
      </c>
      <c r="F19">
        <f>F2^2*F3*F4-3*F2^2*F3^2+4*F5^3-1401/2</f>
        <v>11899.5</v>
      </c>
      <c r="I19" s="5"/>
    </row>
    <row r="20" spans="1:15" x14ac:dyDescent="0.35">
      <c r="A20" t="s">
        <v>843</v>
      </c>
      <c r="E20" s="4" t="s">
        <v>12</v>
      </c>
      <c r="F20">
        <f>-72*F2^2*F3-576*F2^3*F5+36*F2*F4-9</f>
        <v>-480005469</v>
      </c>
      <c r="I20" s="5"/>
    </row>
    <row r="21" spans="1:15" x14ac:dyDescent="0.35">
      <c r="E21" s="4" t="s">
        <v>27</v>
      </c>
      <c r="F21">
        <f>((F2*F3*(F4^2)*F5)/16)+((F3*F4)/8)+9/4</f>
        <v>11627.5</v>
      </c>
      <c r="I21" s="5"/>
    </row>
    <row r="22" spans="1:15" x14ac:dyDescent="0.35">
      <c r="E22" s="4" t="s">
        <v>28</v>
      </c>
      <c r="F22">
        <f>24*F2^3*F3*F4-20*F2*F3*F4^3+18*F5^2-607</f>
        <v>197969043</v>
      </c>
      <c r="I22" s="5"/>
    </row>
    <row r="23" spans="1:15" x14ac:dyDescent="0.35">
      <c r="A23" t="s">
        <v>13</v>
      </c>
      <c r="E23" s="4"/>
      <c r="I23" s="5"/>
    </row>
    <row r="24" spans="1:15" x14ac:dyDescent="0.35">
      <c r="E24" s="4"/>
      <c r="F24">
        <f>F2</f>
        <v>55</v>
      </c>
      <c r="G24" t="s">
        <v>16</v>
      </c>
      <c r="H24" cm="1">
        <f t="array" ref="H24:H27">MMULT(F14:I17,F19:F22)</f>
        <v>12.668521101459529</v>
      </c>
      <c r="I24" s="5"/>
      <c r="J24">
        <f>F14*F19+G14*F20+H14*F21+I14*F22</f>
        <v>12.668521101459529</v>
      </c>
    </row>
    <row r="25" spans="1:15" x14ac:dyDescent="0.35">
      <c r="E25" s="4"/>
      <c r="F25">
        <f>F3</f>
        <v>4</v>
      </c>
      <c r="G25" t="s">
        <v>16</v>
      </c>
      <c r="H25">
        <v>0.57356392024474223</v>
      </c>
      <c r="I25" s="5"/>
      <c r="J25">
        <f>F15*F19+G15*F20+H15*F21+I15*F22</f>
        <v>0.57356392024474223</v>
      </c>
    </row>
    <row r="26" spans="1:15" x14ac:dyDescent="0.35">
      <c r="A26" t="s">
        <v>96</v>
      </c>
      <c r="E26" s="4"/>
      <c r="F26">
        <f>F4</f>
        <v>13</v>
      </c>
      <c r="G26" t="s">
        <v>16</v>
      </c>
      <c r="H26">
        <v>2.0616673480499226</v>
      </c>
      <c r="I26" s="5"/>
      <c r="J26">
        <f>F16*F19+G16*F20+H16*F21+I16*F22</f>
        <v>2.0616673480499226</v>
      </c>
    </row>
    <row r="27" spans="1:15" x14ac:dyDescent="0.35">
      <c r="E27" s="4"/>
      <c r="F27">
        <f>F5</f>
        <v>5</v>
      </c>
      <c r="G27" t="s">
        <v>16</v>
      </c>
      <c r="H27">
        <v>1.5483841669917662</v>
      </c>
      <c r="I27" s="5"/>
      <c r="J27">
        <f>F17*F19+G17*F20+H17*F21+I17*F22</f>
        <v>1.5483841669917662</v>
      </c>
    </row>
    <row r="28" spans="1:15" x14ac:dyDescent="0.35">
      <c r="E28" s="4" t="s">
        <v>844</v>
      </c>
      <c r="F28">
        <f>F24-H24</f>
        <v>42.331478898540468</v>
      </c>
      <c r="I28" s="5"/>
    </row>
    <row r="29" spans="1:15" x14ac:dyDescent="0.35">
      <c r="A29" t="s">
        <v>17</v>
      </c>
      <c r="E29" s="4" t="s">
        <v>99</v>
      </c>
      <c r="F29">
        <f>F25-H25</f>
        <v>3.4264360797552578</v>
      </c>
      <c r="I29" s="5"/>
    </row>
    <row r="30" spans="1:15" x14ac:dyDescent="0.35">
      <c r="E30" s="4" t="s">
        <v>100</v>
      </c>
      <c r="F30">
        <f t="shared" ref="F30:F31" si="0">F26-H26</f>
        <v>10.938332651950077</v>
      </c>
      <c r="I30" s="5"/>
    </row>
    <row r="31" spans="1:15" x14ac:dyDescent="0.35">
      <c r="E31" s="4" t="s">
        <v>101</v>
      </c>
      <c r="F31">
        <f t="shared" si="0"/>
        <v>3.4516158330082338</v>
      </c>
      <c r="I31" s="5"/>
    </row>
    <row r="32" spans="1:15" x14ac:dyDescent="0.35">
      <c r="A32" t="s">
        <v>845</v>
      </c>
      <c r="E32" s="4"/>
      <c r="I32" s="5"/>
    </row>
    <row r="33" spans="1:15" x14ac:dyDescent="0.35">
      <c r="E33" s="4" t="s">
        <v>846</v>
      </c>
      <c r="F33">
        <f>ABS(F28)</f>
        <v>42.331478898540468</v>
      </c>
      <c r="I33" s="5"/>
    </row>
    <row r="34" spans="1:15" x14ac:dyDescent="0.35">
      <c r="E34" s="4" t="s">
        <v>847</v>
      </c>
      <c r="F34">
        <f t="shared" ref="F34:F36" si="1">ABS(F29)</f>
        <v>3.4264360797552578</v>
      </c>
      <c r="I34" s="5"/>
    </row>
    <row r="35" spans="1:15" x14ac:dyDescent="0.35">
      <c r="A35" t="s">
        <v>20</v>
      </c>
      <c r="E35" s="4" t="s">
        <v>848</v>
      </c>
      <c r="F35">
        <f t="shared" si="1"/>
        <v>10.938332651950077</v>
      </c>
      <c r="I35" s="5"/>
    </row>
    <row r="36" spans="1:15" x14ac:dyDescent="0.35">
      <c r="E36" s="7" t="s">
        <v>849</v>
      </c>
      <c r="F36" s="8">
        <f t="shared" si="1"/>
        <v>3.4516158330082338</v>
      </c>
      <c r="G36" s="8" t="s">
        <v>25</v>
      </c>
      <c r="H36" s="8">
        <f>MAX(F33:F36)</f>
        <v>42.331478898540468</v>
      </c>
      <c r="I36" s="9"/>
      <c r="J36" t="str">
        <f>IF(H36&gt;$D$14, "Continúa iterando","Listo. Aquí está la solución")</f>
        <v>Continúa iterando</v>
      </c>
    </row>
    <row r="38" spans="1:15" x14ac:dyDescent="0.35">
      <c r="A38" t="s">
        <v>102</v>
      </c>
      <c r="E38" s="1"/>
      <c r="F38" s="2" t="s">
        <v>0</v>
      </c>
      <c r="G38" s="2">
        <f>G1+1</f>
        <v>2</v>
      </c>
      <c r="H38" s="2"/>
      <c r="I38" s="3"/>
    </row>
    <row r="39" spans="1:15" x14ac:dyDescent="0.35">
      <c r="E39" s="4" t="s">
        <v>840</v>
      </c>
      <c r="F39" s="6">
        <f>F28</f>
        <v>42.331478898540468</v>
      </c>
      <c r="I39" s="5"/>
    </row>
    <row r="40" spans="1:15" x14ac:dyDescent="0.35">
      <c r="E40" s="4" t="s">
        <v>1</v>
      </c>
      <c r="F40" s="6">
        <f t="shared" ref="F40:F42" si="2">F29</f>
        <v>3.4264360797552578</v>
      </c>
      <c r="I40" s="5"/>
    </row>
    <row r="41" spans="1:15" x14ac:dyDescent="0.35">
      <c r="A41" t="s">
        <v>23</v>
      </c>
      <c r="E41" s="4" t="s">
        <v>93</v>
      </c>
      <c r="F41" s="6">
        <f t="shared" si="2"/>
        <v>10.938332651950077</v>
      </c>
      <c r="I41" s="5"/>
    </row>
    <row r="42" spans="1:15" x14ac:dyDescent="0.35">
      <c r="E42" s="4" t="s">
        <v>2</v>
      </c>
      <c r="F42" s="6">
        <f t="shared" si="2"/>
        <v>3.4516158330082338</v>
      </c>
      <c r="I42" s="5"/>
    </row>
    <row r="43" spans="1:15" x14ac:dyDescent="0.35">
      <c r="E43" s="4"/>
      <c r="I43" s="5"/>
    </row>
    <row r="44" spans="1:15" x14ac:dyDescent="0.35">
      <c r="A44" t="s">
        <v>850</v>
      </c>
      <c r="E44" s="4"/>
      <c r="F44">
        <f>2*F39*F40*F41-6*F39*F40^2</f>
        <v>191.17785043811728</v>
      </c>
      <c r="G44">
        <f>F39^2*F41-6*F39^2*F40</f>
        <v>-17239.107101403471</v>
      </c>
      <c r="H44">
        <f>F39^2*F40</f>
        <v>6140.0162011648017</v>
      </c>
      <c r="I44" s="5">
        <f>12*F42^2</f>
        <v>142.9638223040775</v>
      </c>
      <c r="J44">
        <f>F44*(G45*(H46*I47-H47*I46)-H45*(G46*I47-G47*I46)+I45*(G46*H47-G47*H46))</f>
        <v>6.0253521030117032E+19</v>
      </c>
      <c r="L44">
        <f>G45*(H46*I47-H47*I46)-H45*(G46*I47-G47*I46)+I45*(G46*H47-G47*H46)</f>
        <v>3.1516998905488064E+17</v>
      </c>
      <c r="M44">
        <f>-(G44*(H46*I47-H47*I46)-H44*(G46*I47-G47*I46)+I44*(G46*H47-G47*H46))</f>
        <v>-221380382493432.41</v>
      </c>
      <c r="N44">
        <f>G44*(H45*I47-H47*I45)-H44*(G45*I47-G47*I45)+I44*(G45*H47-G47*H45)</f>
        <v>-8.9595546317817569E+18</v>
      </c>
      <c r="O44">
        <f>-(G44*(H45*I46-H46*I45)-H44*(G45*I46-G46*I45)+I44*(G45*H46-G46*H45))</f>
        <v>808600091719800.88</v>
      </c>
    </row>
    <row r="45" spans="1:15" x14ac:dyDescent="0.35">
      <c r="E45" s="4" t="s">
        <v>26</v>
      </c>
      <c r="F45">
        <f>-1728*F42*F39^2-144*F40*F39+36*F41</f>
        <v>-10708409.877710333</v>
      </c>
      <c r="G45">
        <f>-72*F39^2</f>
        <v>-129020.69561310553</v>
      </c>
      <c r="H45">
        <f>36*F39</f>
        <v>1523.9332403474568</v>
      </c>
      <c r="I45" s="5">
        <f>-576*F39^3</f>
        <v>-43693094.830569513</v>
      </c>
      <c r="J45">
        <f>-G44*(F45*(H46*I47-H47*I46)-H45*(F46*I47-F47*I46)+I45*(F46*H47-F47*H46))</f>
        <v>3.1430392912186982E+21</v>
      </c>
      <c r="L45">
        <f>-(F45*(H46*I47-H47*I46)-H45*(F46*I47-F47*I46)+I45*(F46*H47-F47*H46))</f>
        <v>-1.8232030654086586E+17</v>
      </c>
      <c r="M45">
        <f>F44*(H46*I47-H47*I46)-H44*(F46*I47-F47*I46)+I44*(F46*H47-F47*H46)</f>
        <v>30130119600800.973</v>
      </c>
      <c r="N45">
        <f>-(F44*(H45*I47-H47*I45)-H44*(F45*I47-F47*I45)+I44*(F45*H47-F47*H45))</f>
        <v>1.2377640941293921E+18</v>
      </c>
      <c r="O45">
        <f>F44*(H45*I46-H46*I45)-H44*(F45*I46-F46*I45)+I44*(F45*H46-F46*H45)</f>
        <v>52262254837110.641</v>
      </c>
    </row>
    <row r="46" spans="1:15" x14ac:dyDescent="0.35">
      <c r="E46" s="4"/>
      <c r="F46">
        <f>0.0625*F40*F41^2*F42</f>
        <v>88.439719794769601</v>
      </c>
      <c r="G46">
        <f>0.0625*F39*F41^2*F42+0.125*F41</f>
        <v>1093.9848233676203</v>
      </c>
      <c r="H46">
        <f>0.125*F39*F40*F41*F42+0.125*F40</f>
        <v>684.95386272979226</v>
      </c>
      <c r="I46" s="5">
        <f>0.0625*F39*F40*F41^2</f>
        <v>1084.6468185951767</v>
      </c>
      <c r="J46">
        <f>H44*(F45*(G46*I47-G47*I46)-G45*(F46*I47-F47*I46)+I45*(F46*G47-F47*G46))</f>
        <v>2.2837473825059612E+21</v>
      </c>
      <c r="L46">
        <f>F45*(G46*I47-G47*I46)-G45*(F46*I47-F47*I46)+I45*(F46*G47-F47*G46)</f>
        <v>3.71944846346288E+17</v>
      </c>
      <c r="M46">
        <f>-(F44*(G46*I47-G47*I46)-G44*(F46*I47-F47*I46)+I44*(F46*G47-F47*G46))</f>
        <v>93145137657889.313</v>
      </c>
      <c r="N46">
        <f>F44*(G45*I47-G47*I45)-G44*(F45*I47-F47*I45)+I44*(F45*G47-F47*G45)</f>
        <v>3.7031491989295227E+18</v>
      </c>
      <c r="O46">
        <f>-(F44*(G45*I46-G46*I45)-G44*(F45*I46-F46*I45)+I44*(F45*G46-F46*G45))</f>
        <v>126175771455384.31</v>
      </c>
    </row>
    <row r="47" spans="1:15" x14ac:dyDescent="0.35">
      <c r="A47" t="s">
        <v>104</v>
      </c>
      <c r="E47" s="4"/>
      <c r="F47">
        <f>72*F40*F41*F39^2-20*F40*F41^3</f>
        <v>4745944.5781998076</v>
      </c>
      <c r="G47">
        <f>24*F39^3*F41-20*F39*F41^3</f>
        <v>18805715.572553389</v>
      </c>
      <c r="H47">
        <f>24*F39^3*F40-60*F39*F40*F41^2</f>
        <v>5196722.2442999361</v>
      </c>
      <c r="I47" s="5">
        <f>36*F42</f>
        <v>124.25816998829642</v>
      </c>
      <c r="J47">
        <f>-I44*(F45*(G46*H47-G47*H46)-G45*(F46*H47-F47*H46)+H45*(F46*G47-F47*G46))</f>
        <v>-1.096407899194895E+19</v>
      </c>
      <c r="L47">
        <f>-(F45*(G46*H47-G47*H46)-G45*(F46*H47-F47*H46)+H45*(F46*G47-F47*G46))</f>
        <v>-7.6691283257864048E+16</v>
      </c>
      <c r="M47">
        <f>F44*(G46*H47-G47*H46)-G44*(F46*H47-F47*H46)+H44*(F46*G47-F47*G46)</f>
        <v>-71159749960808.313</v>
      </c>
      <c r="N47">
        <f>-(F44*(G45*H47-G47*H45)-G44*(F45*H47-F47*H45)+H44*(F45*G47-F47*G45))</f>
        <v>2.1923036090262984E+18</v>
      </c>
      <c r="O47">
        <f>F44*(G45*H46-G46*H45)-G44*(F45*H46-F46*H45)+H44*(F45*G46-F46*G45)</f>
        <v>-198323599459205.34</v>
      </c>
    </row>
    <row r="48" spans="1:15" x14ac:dyDescent="0.35">
      <c r="E48" s="4"/>
      <c r="I48" s="5"/>
    </row>
    <row r="49" spans="1:15" x14ac:dyDescent="0.35">
      <c r="E49" s="4" t="s">
        <v>6</v>
      </c>
      <c r="F49">
        <f>MDETERM(F44:I47)</f>
        <v>5.4760761157628283E+21</v>
      </c>
      <c r="G49" t="str">
        <f>IF(F49&lt;&gt;0,"Continuar", "Agregar otros valores")</f>
        <v>Continuar</v>
      </c>
      <c r="I49" s="5"/>
      <c r="J49">
        <f>MDETERM(F44:I47)</f>
        <v>5.4760761157628283E+21</v>
      </c>
    </row>
    <row r="50" spans="1:15" x14ac:dyDescent="0.35">
      <c r="A50" t="s">
        <v>105</v>
      </c>
      <c r="E50" s="4"/>
      <c r="I50" s="5"/>
    </row>
    <row r="51" spans="1:15" x14ac:dyDescent="0.35">
      <c r="E51" s="4"/>
      <c r="F51" cm="1">
        <f t="array" ref="F51:I54">MINVERSE(F44:I47)</f>
        <v>5.755398252184025E-5</v>
      </c>
      <c r="G51">
        <v>-4.0426827131966128E-8</v>
      </c>
      <c r="H51">
        <v>-1.6361267525102092E-3</v>
      </c>
      <c r="I51" s="5">
        <v>1.4766049167801998E-7</v>
      </c>
      <c r="L51">
        <f>L44/J49</f>
        <v>5.7553982521840243E-5</v>
      </c>
      <c r="M51">
        <f>M44/J49</f>
        <v>-4.0426827131966128E-8</v>
      </c>
      <c r="N51">
        <f>N44/J49</f>
        <v>-1.6361267525102092E-3</v>
      </c>
      <c r="O51">
        <f>O44/J49</f>
        <v>1.4766049167801993E-7</v>
      </c>
    </row>
    <row r="52" spans="1:15" x14ac:dyDescent="0.35">
      <c r="E52" s="4" t="s">
        <v>9</v>
      </c>
      <c r="F52">
        <v>-3.3293968653222108E-5</v>
      </c>
      <c r="G52">
        <v>5.5021367424151988E-9</v>
      </c>
      <c r="H52">
        <v>2.2603120701089252E-4</v>
      </c>
      <c r="I52" s="5">
        <v>9.5437414915899865E-9</v>
      </c>
      <c r="L52">
        <f>L45/J49</f>
        <v>-3.3293968653222101E-5</v>
      </c>
      <c r="M52">
        <f>M45/J49</f>
        <v>5.5021367424152004E-9</v>
      </c>
      <c r="N52">
        <f>N45/J49</f>
        <v>2.2603120701089252E-4</v>
      </c>
      <c r="O52">
        <f>O45/J49</f>
        <v>9.5437414915899882E-9</v>
      </c>
    </row>
    <row r="53" spans="1:15" x14ac:dyDescent="0.35">
      <c r="A53" t="s">
        <v>106</v>
      </c>
      <c r="E53" s="4"/>
      <c r="F53">
        <v>6.7921781670574055E-5</v>
      </c>
      <c r="G53">
        <v>1.7009467306302056E-8</v>
      </c>
      <c r="H53">
        <v>6.762413671113969E-4</v>
      </c>
      <c r="I53" s="5">
        <v>2.3041274224108876E-8</v>
      </c>
      <c r="L53">
        <f>L46/J49</f>
        <v>6.7921781670574042E-5</v>
      </c>
      <c r="M53">
        <f>M46/J49</f>
        <v>1.7009467306302043E-8</v>
      </c>
      <c r="N53">
        <f>N46/J49</f>
        <v>6.7624136711139679E-4</v>
      </c>
      <c r="O53">
        <f>O46/J49</f>
        <v>2.3041274224108876E-8</v>
      </c>
    </row>
    <row r="54" spans="1:15" x14ac:dyDescent="0.35">
      <c r="E54" s="4"/>
      <c r="F54">
        <v>-1.4004787668511214E-5</v>
      </c>
      <c r="G54">
        <v>-1.2994660493482863E-8</v>
      </c>
      <c r="H54">
        <v>4.0034206294462844E-4</v>
      </c>
      <c r="I54" s="5">
        <v>-3.6216370128299158E-8</v>
      </c>
      <c r="L54">
        <f>L47/J49</f>
        <v>-1.4004787668511214E-5</v>
      </c>
      <c r="M54">
        <f>M47/J49</f>
        <v>-1.2994660493482863E-8</v>
      </c>
      <c r="N54">
        <f>N47/J49</f>
        <v>4.0034206294462839E-4</v>
      </c>
      <c r="O54">
        <f>O47/J49</f>
        <v>-3.6216370128299151E-8</v>
      </c>
    </row>
    <row r="55" spans="1:15" x14ac:dyDescent="0.35">
      <c r="E55" s="4"/>
      <c r="I55" s="5"/>
    </row>
    <row r="56" spans="1:15" x14ac:dyDescent="0.35">
      <c r="A56" t="s">
        <v>851</v>
      </c>
      <c r="E56" s="4" t="s">
        <v>11</v>
      </c>
      <c r="F56">
        <f>F39^2*F40*F41-3*F39^2*F40^2+4*F42^3-1401/2</f>
        <v>3510.4059683821242</v>
      </c>
      <c r="I56" s="5"/>
    </row>
    <row r="57" spans="1:15" x14ac:dyDescent="0.35">
      <c r="E57" s="4" t="s">
        <v>12</v>
      </c>
      <c r="F57">
        <f>-72*F39^2*F40-576*F39^3*F42+36*F39*F41-9</f>
        <v>-151237198.78808555</v>
      </c>
      <c r="I57" s="5"/>
    </row>
    <row r="58" spans="1:15" x14ac:dyDescent="0.35">
      <c r="E58" s="4" t="s">
        <v>27</v>
      </c>
      <c r="F58">
        <f>((F39*F40*(F41^2)*F42)/16)+((F40*F41)/8)+9/4</f>
        <v>3750.7190694914971</v>
      </c>
      <c r="I58" s="5"/>
    </row>
    <row r="59" spans="1:15" x14ac:dyDescent="0.35">
      <c r="A59" t="s">
        <v>852</v>
      </c>
      <c r="E59" s="4" t="s">
        <v>28</v>
      </c>
      <c r="F59">
        <f>24*F39^3*F40*F41-20*F39*F40*F41^3+18*F42^2-607</f>
        <v>64436189.789145716</v>
      </c>
      <c r="I59" s="5"/>
    </row>
    <row r="60" spans="1:15" x14ac:dyDescent="0.35">
      <c r="E60" s="4"/>
      <c r="I60" s="5"/>
    </row>
    <row r="61" spans="1:15" x14ac:dyDescent="0.35">
      <c r="E61" s="4"/>
      <c r="F61">
        <f>F39</f>
        <v>42.331478898540468</v>
      </c>
      <c r="G61" t="s">
        <v>16</v>
      </c>
      <c r="H61" cm="1">
        <f t="array" ref="H61:H64">MMULT(F51:I54,F56:F59)</f>
        <v>9.6941055904557913</v>
      </c>
      <c r="I61" s="5"/>
      <c r="J61">
        <f>F51*F56+G51*F57+H51*F58+I51*F59</f>
        <v>9.6941055904557913</v>
      </c>
    </row>
    <row r="62" spans="1:15" x14ac:dyDescent="0.35">
      <c r="A62" t="s">
        <v>853</v>
      </c>
      <c r="E62" s="4"/>
      <c r="F62">
        <f>F40</f>
        <v>3.4264360797552578</v>
      </c>
      <c r="G62" t="s">
        <v>16</v>
      </c>
      <c r="H62">
        <v>0.51373880194329657</v>
      </c>
      <c r="I62" s="5"/>
      <c r="J62">
        <f>F52*F56+G52*F57+H52*F58+I52*F59</f>
        <v>0.51373880194329657</v>
      </c>
    </row>
    <row r="63" spans="1:15" x14ac:dyDescent="0.35">
      <c r="E63" s="4"/>
      <c r="F63">
        <f>F41</f>
        <v>10.938332651950077</v>
      </c>
      <c r="G63" t="s">
        <v>16</v>
      </c>
      <c r="H63">
        <v>1.687052149569032</v>
      </c>
      <c r="I63" s="5"/>
      <c r="J63">
        <f>F53*F56+G53*F57+H53*F58+I53*F59</f>
        <v>1.687052149569032</v>
      </c>
    </row>
    <row r="64" spans="1:15" x14ac:dyDescent="0.35">
      <c r="E64" s="4"/>
      <c r="F64">
        <f>F42</f>
        <v>3.4516158330082338</v>
      </c>
      <c r="G64" t="s">
        <v>16</v>
      </c>
      <c r="H64">
        <v>1.0840392727640347</v>
      </c>
      <c r="I64" s="5"/>
      <c r="J64">
        <f>F54*F56+G54*F57+H54*F58+I54*F59</f>
        <v>1.0840392727640347</v>
      </c>
    </row>
    <row r="65" spans="1:10" x14ac:dyDescent="0.35">
      <c r="A65" t="s">
        <v>854</v>
      </c>
      <c r="E65" s="4" t="s">
        <v>844</v>
      </c>
      <c r="F65">
        <f>F61-H61</f>
        <v>32.637373308084676</v>
      </c>
      <c r="I65" s="5"/>
    </row>
    <row r="66" spans="1:10" x14ac:dyDescent="0.35">
      <c r="E66" s="4" t="s">
        <v>99</v>
      </c>
      <c r="F66">
        <f>F62-H62</f>
        <v>2.9126972778119611</v>
      </c>
      <c r="I66" s="5"/>
    </row>
    <row r="67" spans="1:10" x14ac:dyDescent="0.35">
      <c r="E67" s="4" t="s">
        <v>100</v>
      </c>
      <c r="F67">
        <f t="shared" ref="F67:F68" si="3">F63-H63</f>
        <v>9.2512805023810447</v>
      </c>
      <c r="I67" s="5"/>
    </row>
    <row r="68" spans="1:10" x14ac:dyDescent="0.35">
      <c r="E68" s="4" t="s">
        <v>101</v>
      </c>
      <c r="F68">
        <f t="shared" si="3"/>
        <v>2.3675765602441992</v>
      </c>
      <c r="I68" s="5"/>
    </row>
    <row r="69" spans="1:10" x14ac:dyDescent="0.35">
      <c r="E69" s="4"/>
      <c r="I69" s="5"/>
    </row>
    <row r="70" spans="1:10" x14ac:dyDescent="0.35">
      <c r="E70" s="4" t="s">
        <v>846</v>
      </c>
      <c r="F70">
        <f>ABS(F65-F39)</f>
        <v>9.6941055904557913</v>
      </c>
      <c r="I70" s="5"/>
    </row>
    <row r="71" spans="1:10" x14ac:dyDescent="0.35">
      <c r="E71" s="4" t="s">
        <v>847</v>
      </c>
      <c r="F71">
        <f t="shared" ref="F71:F72" si="4">ABS(F66-F40)</f>
        <v>0.51373880194329669</v>
      </c>
      <c r="I71" s="5"/>
    </row>
    <row r="72" spans="1:10" x14ac:dyDescent="0.35">
      <c r="E72" s="4" t="s">
        <v>848</v>
      </c>
      <c r="F72">
        <f t="shared" si="4"/>
        <v>1.6870521495690323</v>
      </c>
      <c r="I72" s="5"/>
    </row>
    <row r="73" spans="1:10" x14ac:dyDescent="0.35">
      <c r="E73" s="7" t="s">
        <v>849</v>
      </c>
      <c r="F73" s="8">
        <f>ABS(F68-F42)</f>
        <v>1.0840392727640347</v>
      </c>
      <c r="G73" s="8" t="s">
        <v>25</v>
      </c>
      <c r="H73" s="8">
        <f>MAX(F70:F73)</f>
        <v>9.6941055904557913</v>
      </c>
      <c r="I73" s="9"/>
      <c r="J73" t="str">
        <f>IF(H73&gt;$D$14, "Continúa iterando","Listo. Aquí está la solución")</f>
        <v>Continúa iterando</v>
      </c>
    </row>
    <row r="75" spans="1:10" x14ac:dyDescent="0.35">
      <c r="E75" s="1"/>
      <c r="F75" s="2" t="s">
        <v>0</v>
      </c>
      <c r="G75" s="2">
        <f t="shared" ref="G75" si="5">G38+1</f>
        <v>3</v>
      </c>
      <c r="H75" s="2"/>
      <c r="I75" s="3"/>
    </row>
    <row r="76" spans="1:10" x14ac:dyDescent="0.35">
      <c r="E76" s="4" t="s">
        <v>840</v>
      </c>
      <c r="F76" s="6">
        <f t="shared" ref="F76:F79" si="6">F65</f>
        <v>32.637373308084676</v>
      </c>
      <c r="I76" s="5"/>
    </row>
    <row r="77" spans="1:10" x14ac:dyDescent="0.35">
      <c r="E77" s="4" t="s">
        <v>1</v>
      </c>
      <c r="F77" s="6">
        <f t="shared" si="6"/>
        <v>2.9126972778119611</v>
      </c>
      <c r="I77" s="5"/>
    </row>
    <row r="78" spans="1:10" x14ac:dyDescent="0.35">
      <c r="E78" s="4" t="s">
        <v>93</v>
      </c>
      <c r="F78" s="6">
        <f t="shared" si="6"/>
        <v>9.2512805023810447</v>
      </c>
      <c r="I78" s="5"/>
    </row>
    <row r="79" spans="1:10" x14ac:dyDescent="0.35">
      <c r="E79" s="4" t="s">
        <v>2</v>
      </c>
      <c r="F79" s="6">
        <f t="shared" si="6"/>
        <v>2.3675765602441992</v>
      </c>
      <c r="I79" s="5"/>
    </row>
    <row r="80" spans="1:10" x14ac:dyDescent="0.35">
      <c r="E80" s="4"/>
      <c r="I80" s="5"/>
    </row>
    <row r="81" spans="5:15" x14ac:dyDescent="0.35">
      <c r="E81" s="4"/>
      <c r="F81">
        <f t="shared" ref="F81" si="7">2*F76*F77*F78-6*F76*F77^2</f>
        <v>97.570291679534421</v>
      </c>
      <c r="G81">
        <f t="shared" ref="G81" si="8">F76^2*F78-6*F76^2*F77</f>
        <v>-8761.1515233077371</v>
      </c>
      <c r="H81">
        <f t="shared" ref="H81" si="9">F76^2*F77</f>
        <v>3102.5997123720117</v>
      </c>
      <c r="I81" s="5">
        <f t="shared" ref="I81" si="10">12*F79^2</f>
        <v>67.265025223413048</v>
      </c>
      <c r="J81">
        <f t="shared" ref="J81" si="11">F81*(G82*(H83*I84-H84*I83)-H82*(G83*I84-G84*I83)+I82*(G83*H84-G84*H83))</f>
        <v>2.1025971239942252E+18</v>
      </c>
      <c r="L81">
        <f t="shared" ref="L81" si="12">G82*(H83*I84-H84*I83)-H82*(G83*I84-G84*I83)+I82*(G83*H84-G84*H83)</f>
        <v>2.1549562759329636E+16</v>
      </c>
      <c r="M81">
        <f t="shared" ref="M81" si="13">-(G81*(H83*I84-H84*I83)-H81*(G83*I84-G84*I83)+I81*(G83*H84-G84*H83))</f>
        <v>-19942433826594.684</v>
      </c>
      <c r="N81">
        <f t="shared" ref="N81" si="14">G81*(H82*I84-H84*I82)-H81*(G82*I84-G84*I82)+I81*(G82*H84-G84*H82)</f>
        <v>-7.8819215907544845E+17</v>
      </c>
      <c r="O81">
        <f t="shared" ref="O81" si="15">-(G81*(H82*I83-H83*I82)-H81*(G82*I83-G83*I82)+I81*(G82*H83-G83*H82))</f>
        <v>71363520861762.109</v>
      </c>
    </row>
    <row r="82" spans="5:15" x14ac:dyDescent="0.35">
      <c r="E82" s="4" t="s">
        <v>26</v>
      </c>
      <c r="F82">
        <f t="shared" ref="F82" si="16">-1728*F79*F76^2-144*F77*F76+36*F78</f>
        <v>-4371265.1011389075</v>
      </c>
      <c r="G82">
        <f t="shared" ref="G82" si="17">-72*F76^2</f>
        <v>-76694.265824492017</v>
      </c>
      <c r="H82">
        <f t="shared" ref="H82" si="18">36*F76</f>
        <v>1174.9454390910482</v>
      </c>
      <c r="I82" s="5">
        <f t="shared" ref="I82" si="19">-576*F76^3</f>
        <v>-20024795.074427415</v>
      </c>
      <c r="J82">
        <f t="shared" ref="J82" si="20">-G81*(F82*(H83*I84-H84*I83)-H82*(F83*I84-F84*I83)+I82*(F83*H84-F84*H83))</f>
        <v>1.1765120529870014E+20</v>
      </c>
      <c r="L82">
        <f t="shared" ref="L82" si="21">-(F82*(H83*I84-H84*I83)-H82*(F83*I84-F84*I83)+I82*(F83*H84-F84*H83))</f>
        <v>-1.3428737647751742E+16</v>
      </c>
      <c r="M82">
        <f t="shared" ref="M82" si="22">F81*(H83*I84-H84*I83)-H81*(F83*I84-F84*I83)+I81*(F83*H84-F84*H83)</f>
        <v>3060731441956.3159</v>
      </c>
      <c r="N82">
        <f t="shared" ref="N82" si="23">-(F81*(H82*I84-H84*I82)-H81*(F82*I84-F84*I82)+I81*(F82*H84-F84*H82))</f>
        <v>1.2230659059737227E+17</v>
      </c>
      <c r="O82">
        <f t="shared" ref="O82" si="24">F81*(H82*I83-H83*I82)-H81*(F82*I83-F83*I82)+I81*(F82*H83-F83*H82)</f>
        <v>5037329788835.6045</v>
      </c>
    </row>
    <row r="83" spans="5:15" x14ac:dyDescent="0.35">
      <c r="E83" s="4"/>
      <c r="F83">
        <f t="shared" ref="F83" si="25">0.0625*F77*F78^2*F79</f>
        <v>36.887829104152239</v>
      </c>
      <c r="G83">
        <f t="shared" ref="G83" si="26">0.0625*F76*F78^2*F79+0.125*F78</f>
        <v>414.49213779810214</v>
      </c>
      <c r="H83">
        <f t="shared" ref="H83" si="27">0.125*F76*F77*F78*F79+0.125*F77</f>
        <v>260.63548390035902</v>
      </c>
      <c r="I83" s="5">
        <f t="shared" ref="I83" si="28">0.0625*F76*F77*F78^2</f>
        <v>508.5038723617331</v>
      </c>
      <c r="J83">
        <f t="shared" ref="J83" si="29">H81*(F82*(G83*I84-G84*I83)-G82*(F83*I84-F84*I83)+I82*(F83*G84-F84*G83))</f>
        <v>8.4950113698582282E+19</v>
      </c>
      <c r="L83">
        <f t="shared" ref="L83" si="30">F82*(G83*I84-G84*I83)-G82*(F83*I84-F84*I83)+I82*(F83*G84-F84*G83)</f>
        <v>2.7380300900510264E+16</v>
      </c>
      <c r="M83">
        <f t="shared" ref="M83" si="31">-(F81*(G83*I84-G84*I83)-G81*(F83*I84-F84*I83)+I81*(F83*G84-F84*G83))</f>
        <v>9397221221177.1934</v>
      </c>
      <c r="N83">
        <f t="shared" ref="N83" si="32">F81*(G82*I84-G84*I82)-G81*(F82*I84-F84*I82)+I81*(F82*G84-F84*G82)</f>
        <v>3.6643701806757971E+17</v>
      </c>
      <c r="O83">
        <f t="shared" ref="O83" si="33">-(F81*(G82*I83-G83*I82)-G81*(F82*I83-F83*I82)+I81*(F82*G83-F83*G82))</f>
        <v>12318367174405.992</v>
      </c>
    </row>
    <row r="84" spans="5:15" x14ac:dyDescent="0.35">
      <c r="E84" s="4"/>
      <c r="F84">
        <f t="shared" ref="F84" si="34">72*F77*F78*F76^2-20*F77*F78^3</f>
        <v>2020493.0389214328</v>
      </c>
      <c r="G84">
        <f t="shared" ref="G84" si="35">24*F76^3*F78-20*F76*F78^3</f>
        <v>7202124.5739952102</v>
      </c>
      <c r="H84">
        <f t="shared" ref="H84" si="36">24*F76^3*F77-60*F76*F77*F78^2</f>
        <v>1942093.2034505317</v>
      </c>
      <c r="I84" s="5">
        <f t="shared" ref="I84" si="37">36*F79</f>
        <v>85.23275616879117</v>
      </c>
      <c r="J84">
        <f t="shared" ref="J84" si="38">-I81*(F82*(G83*H84-G84*H83)-G82*(F83*H84-F84*H83)+H82*(F83*G84-F84*G83))</f>
        <v>-3.1285451041017466E+17</v>
      </c>
      <c r="L84">
        <f t="shared" ref="L84" si="39">-(F82*(G83*H84-G84*H83)-G82*(F83*H84-F84*H83)+H82*(F83*G84-F84*G83))</f>
        <v>-4651072520541907</v>
      </c>
      <c r="M84">
        <f t="shared" ref="M84" si="40">F81*(G83*H84-G84*H83)-G81*(F83*H84-F84*H83)+H81*(F83*G84-F84*G83)</f>
        <v>-5864783908400.2217</v>
      </c>
      <c r="N84">
        <f t="shared" ref="N84" si="41">-(F81*(G82*H84-G84*H82)-G81*(F82*H84-F84*H82)+H81*(F82*G84-F84*G82))</f>
        <v>1.7160960671592915E+17</v>
      </c>
      <c r="O84">
        <f t="shared" ref="O84" si="42">F81*(G82*H83-G83*H82)-G81*(F82*H83-F83*H82)+H81*(F82*G83-F83*G82)</f>
        <v>-15596700389549.008</v>
      </c>
    </row>
    <row r="85" spans="5:15" x14ac:dyDescent="0.35">
      <c r="E85" s="4"/>
      <c r="I85" s="5"/>
    </row>
    <row r="86" spans="5:15" x14ac:dyDescent="0.35">
      <c r="E86" s="4" t="s">
        <v>6</v>
      </c>
      <c r="F86">
        <f t="shared" ref="F86" si="43">MDETERM(F81:I84)</f>
        <v>2.0439106161086641E+20</v>
      </c>
      <c r="G86" t="str">
        <f t="shared" ref="G86" si="44">IF(F86&lt;&gt;0,"Continuar", "Agregar otros valores")</f>
        <v>Continuar</v>
      </c>
      <c r="I86" s="5"/>
      <c r="J86">
        <f t="shared" ref="J86" si="45">MDETERM(F81:I84)</f>
        <v>2.0439106161086641E+20</v>
      </c>
    </row>
    <row r="87" spans="5:15" x14ac:dyDescent="0.35">
      <c r="E87" s="4"/>
      <c r="I87" s="5"/>
    </row>
    <row r="88" spans="5:15" x14ac:dyDescent="0.35">
      <c r="E88" s="4"/>
      <c r="F88" cm="1">
        <f t="array" ref="F88:I91">MINVERSE(F81:I84)</f>
        <v>1.0543299980679763E-4</v>
      </c>
      <c r="G88">
        <v>-9.7569989946832599E-8</v>
      </c>
      <c r="H88">
        <v>-3.8562946582080099E-3</v>
      </c>
      <c r="I88" s="5">
        <v>3.4915186750010045E-7</v>
      </c>
      <c r="L88">
        <f t="shared" ref="L88" si="46">L81/J86</f>
        <v>1.054329998067976E-4</v>
      </c>
      <c r="M88">
        <f t="shared" ref="M88" si="47">M81/J86</f>
        <v>-9.7569989946832625E-8</v>
      </c>
      <c r="N88">
        <f t="shared" ref="N88" si="48">N81/J86</f>
        <v>-3.8562946582080104E-3</v>
      </c>
      <c r="O88">
        <f t="shared" ref="O88" si="49">O81/J86</f>
        <v>3.491518675001005E-7</v>
      </c>
    </row>
    <row r="89" spans="5:15" x14ac:dyDescent="0.35">
      <c r="E89" s="4" t="s">
        <v>9</v>
      </c>
      <c r="F89">
        <v>-6.5701198192894971E-5</v>
      </c>
      <c r="G89">
        <v>1.4974879125504737E-8</v>
      </c>
      <c r="H89">
        <v>5.9839500628568513E-4</v>
      </c>
      <c r="I89" s="5">
        <v>2.4645548338243932E-8</v>
      </c>
      <c r="L89">
        <f t="shared" ref="L89" si="50">L82/J86</f>
        <v>-6.5701198192894971E-5</v>
      </c>
      <c r="M89">
        <f t="shared" ref="M89" si="51">M82/J86</f>
        <v>1.4974879125504737E-8</v>
      </c>
      <c r="N89">
        <f t="shared" ref="N89" si="52">N82/J86</f>
        <v>5.9839500628568513E-4</v>
      </c>
      <c r="O89">
        <f t="shared" ref="O89" si="53">O82/J86</f>
        <v>2.4645548338243946E-8</v>
      </c>
    </row>
    <row r="90" spans="5:15" x14ac:dyDescent="0.35">
      <c r="E90" s="4"/>
      <c r="F90">
        <v>1.3396036345580874E-4</v>
      </c>
      <c r="G90">
        <v>4.5976674063508026E-8</v>
      </c>
      <c r="H90">
        <v>1.7928231067424428E-3</v>
      </c>
      <c r="I90" s="5">
        <v>6.0268619759207161E-8</v>
      </c>
      <c r="L90">
        <f t="shared" ref="L90" si="54">L83/J86</f>
        <v>1.3396036345580874E-4</v>
      </c>
      <c r="M90">
        <f t="shared" ref="M90" si="55">M83/J86</f>
        <v>4.5976674063508026E-8</v>
      </c>
      <c r="N90">
        <f t="shared" ref="N90" si="56">N83/J86</f>
        <v>1.7928231067424437E-3</v>
      </c>
      <c r="O90">
        <f t="shared" ref="O90" si="57">O83/J86</f>
        <v>6.0268619759207161E-8</v>
      </c>
    </row>
    <row r="91" spans="5:15" x14ac:dyDescent="0.35">
      <c r="E91" s="4"/>
      <c r="F91">
        <v>-2.2755753034821722E-5</v>
      </c>
      <c r="G91">
        <v>-2.869393535205563E-8</v>
      </c>
      <c r="H91">
        <v>8.396140484981246E-4</v>
      </c>
      <c r="I91" s="5">
        <v>-7.6308133372500702E-8</v>
      </c>
      <c r="L91">
        <f t="shared" ref="L91" si="58">L84/J86</f>
        <v>-2.2755753034821722E-5</v>
      </c>
      <c r="M91">
        <f t="shared" ref="M91" si="59">M84/J86</f>
        <v>-2.8693935352055637E-8</v>
      </c>
      <c r="N91">
        <f t="shared" ref="N91" si="60">N84/J86</f>
        <v>8.396140484981246E-4</v>
      </c>
      <c r="O91">
        <f t="shared" ref="O91" si="61">O84/J86</f>
        <v>-7.6308133372500728E-8</v>
      </c>
    </row>
    <row r="92" spans="5:15" x14ac:dyDescent="0.35">
      <c r="E92" s="4"/>
      <c r="I92" s="5"/>
    </row>
    <row r="93" spans="5:15" x14ac:dyDescent="0.35">
      <c r="E93" s="4" t="s">
        <v>29</v>
      </c>
      <c r="F93">
        <f t="shared" ref="F93" si="62">F76^2*F77*F78-3*F76^2*F77^2+4*F79^3-1401/2</f>
        <v>944.80404900956751</v>
      </c>
      <c r="I93" s="5"/>
    </row>
    <row r="94" spans="5:15" x14ac:dyDescent="0.35">
      <c r="E94" s="4" t="s">
        <v>30</v>
      </c>
      <c r="F94">
        <f t="shared" ref="F94" si="63">-72*F76^2*F77-576*F76^3*F79+36*F76*F78-9</f>
        <v>-47622761.871366598</v>
      </c>
      <c r="I94" s="5"/>
    </row>
    <row r="95" spans="5:15" x14ac:dyDescent="0.35">
      <c r="E95" s="4" t="s">
        <v>31</v>
      </c>
      <c r="F95">
        <f t="shared" ref="F95" si="64">((F76*F77*(F78^2)*F79)/16)+((F77*F78)/8)+9/4</f>
        <v>1209.5401214389924</v>
      </c>
      <c r="I95" s="5"/>
    </row>
    <row r="96" spans="5:15" x14ac:dyDescent="0.35">
      <c r="E96" s="4" t="s">
        <v>32</v>
      </c>
      <c r="F96">
        <f t="shared" ref="F96" si="65">24*F76^3*F77*F78-20*F76*F77*F78^3+18*F79^2-607</f>
        <v>20977102.538676314</v>
      </c>
      <c r="I96" s="5"/>
    </row>
    <row r="97" spans="5:10" x14ac:dyDescent="0.35">
      <c r="E97" s="4"/>
      <c r="I97" s="5"/>
    </row>
    <row r="98" spans="5:10" x14ac:dyDescent="0.35">
      <c r="E98" s="4"/>
      <c r="F98">
        <f t="shared" ref="F98:F101" si="66">F76</f>
        <v>32.637373308084676</v>
      </c>
      <c r="G98" t="s">
        <v>16</v>
      </c>
      <c r="H98" cm="1">
        <f t="array" ref="H98:H101">MMULT(F88:I91,F93:F96)</f>
        <v>7.4060173390728083</v>
      </c>
      <c r="I98" s="5"/>
      <c r="J98">
        <f t="shared" ref="J98" si="67">F88*F93+G88*F94+H88*F95+I88*F96</f>
        <v>7.4060173390728083</v>
      </c>
    </row>
    <row r="99" spans="5:10" x14ac:dyDescent="0.35">
      <c r="E99" s="4"/>
      <c r="F99">
        <f t="shared" si="66"/>
        <v>2.9126972778119611</v>
      </c>
      <c r="G99" t="s">
        <v>16</v>
      </c>
      <c r="H99">
        <v>0.46555510246068299</v>
      </c>
      <c r="I99" s="5"/>
      <c r="J99">
        <f t="shared" ref="J99" si="68">F89*F93+G89*F94+H89*F95+I89*F96</f>
        <v>0.46555510246068299</v>
      </c>
    </row>
    <row r="100" spans="5:10" x14ac:dyDescent="0.35">
      <c r="E100" s="4"/>
      <c r="F100">
        <f t="shared" si="66"/>
        <v>9.2512805023810447</v>
      </c>
      <c r="G100" t="s">
        <v>16</v>
      </c>
      <c r="H100">
        <v>1.3697825880372299</v>
      </c>
      <c r="I100" s="5"/>
      <c r="J100">
        <f t="shared" ref="J100" si="69">F90*F93+G90*F94+H90*F95+I90*F96</f>
        <v>1.3697825880372299</v>
      </c>
    </row>
    <row r="101" spans="5:10" x14ac:dyDescent="0.35">
      <c r="E101" s="4"/>
      <c r="F101">
        <f t="shared" si="66"/>
        <v>2.3675765602441992</v>
      </c>
      <c r="G101" t="s">
        <v>16</v>
      </c>
      <c r="H101">
        <v>0.75980806271014201</v>
      </c>
      <c r="I101" s="5"/>
      <c r="J101">
        <f t="shared" ref="J101" si="70">F91*F93+G91*F94+H91*F95+I91*F96</f>
        <v>0.75980806271014201</v>
      </c>
    </row>
    <row r="102" spans="5:10" x14ac:dyDescent="0.35">
      <c r="E102" s="4" t="s">
        <v>844</v>
      </c>
      <c r="F102">
        <f t="shared" ref="F102:F105" si="71">F98-H98</f>
        <v>25.231355969011869</v>
      </c>
      <c r="I102" s="5"/>
    </row>
    <row r="103" spans="5:10" x14ac:dyDescent="0.35">
      <c r="E103" s="4" t="s">
        <v>99</v>
      </c>
      <c r="F103">
        <f t="shared" si="71"/>
        <v>2.4471421753512779</v>
      </c>
      <c r="I103" s="5"/>
    </row>
    <row r="104" spans="5:10" x14ac:dyDescent="0.35">
      <c r="E104" s="4" t="s">
        <v>100</v>
      </c>
      <c r="F104">
        <f t="shared" si="71"/>
        <v>7.8814979143438144</v>
      </c>
      <c r="I104" s="5"/>
    </row>
    <row r="105" spans="5:10" x14ac:dyDescent="0.35">
      <c r="E105" s="4" t="s">
        <v>101</v>
      </c>
      <c r="F105">
        <f t="shared" si="71"/>
        <v>1.6077684975340572</v>
      </c>
      <c r="I105" s="5"/>
    </row>
    <row r="106" spans="5:10" x14ac:dyDescent="0.35">
      <c r="E106" s="4"/>
      <c r="I106" s="5"/>
    </row>
    <row r="107" spans="5:10" x14ac:dyDescent="0.35">
      <c r="E107" s="4" t="s">
        <v>846</v>
      </c>
      <c r="F107">
        <f t="shared" ref="F107:F110" si="72">ABS(F102-F76)</f>
        <v>7.4060173390728075</v>
      </c>
      <c r="I107" s="5"/>
    </row>
    <row r="108" spans="5:10" x14ac:dyDescent="0.35">
      <c r="E108" s="4" t="s">
        <v>847</v>
      </c>
      <c r="F108">
        <f t="shared" si="72"/>
        <v>0.46555510246068321</v>
      </c>
      <c r="I108" s="5"/>
    </row>
    <row r="109" spans="5:10" x14ac:dyDescent="0.35">
      <c r="E109" s="4" t="s">
        <v>848</v>
      </c>
      <c r="F109">
        <f t="shared" si="72"/>
        <v>1.3697825880372303</v>
      </c>
      <c r="I109" s="5"/>
    </row>
    <row r="110" spans="5:10" x14ac:dyDescent="0.35">
      <c r="E110" s="7" t="s">
        <v>849</v>
      </c>
      <c r="F110" s="8">
        <f t="shared" si="72"/>
        <v>0.75980806271014201</v>
      </c>
      <c r="G110" s="8" t="s">
        <v>25</v>
      </c>
      <c r="H110" s="8">
        <f t="shared" ref="H110" si="73">MAX(F107:F110)</f>
        <v>7.4060173390728075</v>
      </c>
      <c r="I110" s="9"/>
      <c r="J110" t="str">
        <f t="shared" ref="J110" si="74">IF(H110&gt;$D$14, "Continúa iterando","Listo. Aquí está la solución")</f>
        <v>Continúa iterando</v>
      </c>
    </row>
    <row r="112" spans="5:10" x14ac:dyDescent="0.35">
      <c r="E112" s="1"/>
      <c r="F112" s="2" t="s">
        <v>0</v>
      </c>
      <c r="G112" s="2">
        <f t="shared" ref="G112" si="75">G75+1</f>
        <v>4</v>
      </c>
      <c r="H112" s="2"/>
      <c r="I112" s="3"/>
    </row>
    <row r="113" spans="5:15" x14ac:dyDescent="0.35">
      <c r="E113" s="4" t="s">
        <v>840</v>
      </c>
      <c r="F113" s="6">
        <f t="shared" ref="F113:F116" si="76">F102</f>
        <v>25.231355969011869</v>
      </c>
      <c r="I113" s="5"/>
    </row>
    <row r="114" spans="5:15" x14ac:dyDescent="0.35">
      <c r="E114" s="4" t="s">
        <v>1</v>
      </c>
      <c r="F114" s="6">
        <f t="shared" si="76"/>
        <v>2.4471421753512779</v>
      </c>
      <c r="I114" s="5"/>
    </row>
    <row r="115" spans="5:15" x14ac:dyDescent="0.35">
      <c r="E115" s="4" t="s">
        <v>93</v>
      </c>
      <c r="F115" s="6">
        <f t="shared" si="76"/>
        <v>7.8814979143438144</v>
      </c>
      <c r="I115" s="5"/>
    </row>
    <row r="116" spans="5:15" x14ac:dyDescent="0.35">
      <c r="E116" s="4" t="s">
        <v>2</v>
      </c>
      <c r="F116" s="6">
        <f t="shared" si="76"/>
        <v>1.6077684975340572</v>
      </c>
      <c r="I116" s="5"/>
    </row>
    <row r="117" spans="5:15" x14ac:dyDescent="0.35">
      <c r="E117" s="4"/>
      <c r="I117" s="5"/>
    </row>
    <row r="118" spans="5:15" x14ac:dyDescent="0.35">
      <c r="E118" s="4"/>
      <c r="F118">
        <f t="shared" ref="F118" si="77">2*F113*F114*F115-6*F113*F114^2</f>
        <v>66.693108259001747</v>
      </c>
      <c r="G118">
        <f t="shared" ref="G118" si="78">F113^2*F115-6*F113^2*F114</f>
        <v>-4329.8877130354113</v>
      </c>
      <c r="H118">
        <f t="shared" ref="H118" si="79">F113^2*F114</f>
        <v>1557.9028917739981</v>
      </c>
      <c r="I118" s="5">
        <f t="shared" ref="I118" si="80">12*F116^2</f>
        <v>31.019034499955033</v>
      </c>
      <c r="J118">
        <f t="shared" ref="J118" si="81">F118*(G119*(H120*I121-H121*I120)-H119*(G120*I121-G121*I120)+I119*(G120*H121-G121*H120))</f>
        <v>9.9792185099486432E+16</v>
      </c>
      <c r="L118">
        <f>G119*(H120*I121-H121*I120)-H119*(G120*I121-G121*I120)+I119*(G120*H121-G121*H120)</f>
        <v>1496289312412084.5</v>
      </c>
      <c r="M118">
        <f t="shared" ref="M118" si="82">-(G118*(H120*I121-H121*I120)-H118*(G120*I121-G121*I120)+I118*(G120*H121-G121*H120))</f>
        <v>-1777733125289.2012</v>
      </c>
      <c r="N118">
        <f t="shared" ref="N118" si="83">G118*(H119*I121-H121*I119)-H118*(G119*I121-G121*I119)+I118*(G119*H121-G121*H119)</f>
        <v>-6.8809232275647008E+16</v>
      </c>
      <c r="O118">
        <f t="shared" ref="O118" si="84">-(G118*(H119*I120-H120*I119)-H118*(G119*I120-G120*I119)+I118*(G119*H120-G120*H119))</f>
        <v>6198517323613.0332</v>
      </c>
    </row>
    <row r="119" spans="5:15" x14ac:dyDescent="0.35">
      <c r="E119" s="4" t="s">
        <v>26</v>
      </c>
      <c r="F119">
        <f t="shared" ref="F119" si="85">-1728*F116*F113^2-144*F114*F113+36*F115</f>
        <v>-1777284.1233442132</v>
      </c>
      <c r="G119">
        <f t="shared" ref="G119" si="86">-72*F113^2</f>
        <v>-45836.735330519339</v>
      </c>
      <c r="H119">
        <f t="shared" ref="H119" si="87">36*F113</f>
        <v>908.32881488442729</v>
      </c>
      <c r="I119" s="5">
        <f t="shared" ref="I119" si="88">-576*F113^3</f>
        <v>-9252183.8846537303</v>
      </c>
      <c r="J119">
        <f t="shared" ref="J119" si="89">-G118*(F119*(H120*I121-H121*I120)-H119*(F120*I121-F121*I120)+I119*(F120*H121-F121*H120))</f>
        <v>4.2604677896746988E+18</v>
      </c>
      <c r="L119">
        <f t="shared" ref="L119" si="90">-(F119*(H120*I121-H121*I120)-H119*(F120*I121-F121*I120)+I119*(F120*H121-F121*H120))</f>
        <v>-983967269370122.63</v>
      </c>
      <c r="M119">
        <f t="shared" ref="M119" si="91">F118*(H120*I121-H121*I120)-H118*(F120*I121-F121*I120)+I118*(F120*H121-F121*H120)</f>
        <v>307523842904.7832</v>
      </c>
      <c r="N119">
        <f t="shared" ref="N119" si="92">-(F118*(H119*I121-H121*I119)-H118*(F119*I121-F121*I119)+I118*(F119*H121-F121*H119))</f>
        <v>1.1996520422245904E+16</v>
      </c>
      <c r="O119">
        <f t="shared" ref="O119" si="93">F118*(H119*I120-H120*I119)-H118*(F119*I120-F120*I119)+I118*(F119*H120-F120*H119)</f>
        <v>498704242865.20612</v>
      </c>
    </row>
    <row r="120" spans="5:15" x14ac:dyDescent="0.35">
      <c r="E120" s="4"/>
      <c r="F120">
        <f t="shared" ref="F120" si="94">0.0625*F114*F115^2*F116</f>
        <v>15.27496641777015</v>
      </c>
      <c r="G120">
        <f t="shared" ref="G120" si="95">0.0625*F113*F115^2*F116+0.125*F115</f>
        <v>158.4783312762294</v>
      </c>
      <c r="H120">
        <f t="shared" ref="H120" si="96">0.125*F113*F114*F115*F116+0.125*F114</f>
        <v>98.106620321448034</v>
      </c>
      <c r="I120" s="5">
        <f t="shared" ref="I120" si="97">0.0625*F113*F114*F115^2</f>
        <v>239.71617536516428</v>
      </c>
      <c r="J120">
        <f t="shared" ref="J120" si="98">H118*(F119*(G120*I121-G121*I120)-G119*(F120*I121-F121*I120)+I119*(F120*G121-F121*G120))</f>
        <v>3.1881023657567775E+18</v>
      </c>
      <c r="L120">
        <f t="shared" ref="L120" si="99">F119*(G120*I121-G121*I120)-G119*(F120*I121-F121*I120)+I119*(F120*G121-F121*G120)</f>
        <v>2046406347013360</v>
      </c>
      <c r="M120">
        <f t="shared" ref="M120" si="100">-(F118*(G120*I121-G121*I120)-G118*(F120*I121-F121*I120)+I118*(F120*G121-F121*G120))</f>
        <v>940261006971.58411</v>
      </c>
      <c r="N120">
        <f t="shared" ref="N120" si="101">F118*(G119*I121-G121*I119)-G118*(F119*I121-F121*I119)+I118*(F119*G121-F121*G119)</f>
        <v>3.6025620438166088E+16</v>
      </c>
      <c r="O120">
        <f t="shared" ref="O120" si="102">-(F118*(G119*I120-G120*I119)-G118*(F119*I120-F120*I119)+I118*(F119*G120-F120*G119))</f>
        <v>1144450240583.7327</v>
      </c>
    </row>
    <row r="121" spans="5:15" x14ac:dyDescent="0.35">
      <c r="E121" s="4"/>
      <c r="F121">
        <f t="shared" ref="F121" si="103">72*F114*F115*F113^2-20*F114*F115^3</f>
        <v>860098.22198349156</v>
      </c>
      <c r="G121">
        <f t="shared" ref="G121" si="104">24*F113^3*F115-20*F113*F115^3</f>
        <v>2791320.9934476684</v>
      </c>
      <c r="H121">
        <f t="shared" ref="H121" si="105">24*F113^3*F114-60*F113*F114*F115^2</f>
        <v>713264.5299095076</v>
      </c>
      <c r="I121" s="5">
        <f t="shared" ref="I121" si="106">36*F116</f>
        <v>57.879665911226056</v>
      </c>
      <c r="J121">
        <f t="shared" ref="J121" si="107">-I118*(F119*(G120*H121-G121*H120)-G119*(F120*H121-F121*H120)+H119*(F120*G121-F121*G120))</f>
        <v>-8758279581503434</v>
      </c>
      <c r="L121">
        <f t="shared" ref="L121" si="108">-(F119*(G120*H121-G121*H120)-G119*(F120*H121-F121*H120)+H119*(F120*G121-F121*G120))</f>
        <v>-282351779244325.94</v>
      </c>
      <c r="M121">
        <f t="shared" ref="M121" si="109">F118*(G120*H121-G121*H120)-G118*(F120*H121-F121*H120)+H118*(F120*G121-F121*G120)</f>
        <v>-474840219285.50354</v>
      </c>
      <c r="N121">
        <f t="shared" ref="N121" si="110">-(F118*(G119*H121-G121*H119)-G118*(F119*H121-F121*H119)+H118*(F119*G121-F121*G119))</f>
        <v>1.316190851358178E+16</v>
      </c>
      <c r="O121">
        <f t="shared" ref="O121" si="111">F118*(G119*H120-G120*H119)-G118*(F119*H120-F120*H119)+H118*(F119*G120-F120*G119)</f>
        <v>-1193053013472.6479</v>
      </c>
    </row>
    <row r="122" spans="5:15" x14ac:dyDescent="0.35">
      <c r="E122" s="4"/>
      <c r="I122" s="5"/>
    </row>
    <row r="123" spans="5:15" x14ac:dyDescent="0.35">
      <c r="E123" s="4" t="s">
        <v>6</v>
      </c>
      <c r="F123">
        <f t="shared" ref="F123" si="112">MDETERM(F118:I121)</f>
        <v>7.53960406094946E+18</v>
      </c>
      <c r="G123" t="str">
        <f t="shared" ref="G123" si="113">IF(F123&lt;&gt;0,"Continuar", "Agregar otros valores")</f>
        <v>Continuar</v>
      </c>
      <c r="I123" s="5"/>
      <c r="J123">
        <f t="shared" ref="J123" si="114">MDETERM(F118:I121)</f>
        <v>7.53960406094946E+18</v>
      </c>
    </row>
    <row r="124" spans="5:15" x14ac:dyDescent="0.35">
      <c r="E124" s="4"/>
      <c r="I124" s="5"/>
    </row>
    <row r="125" spans="5:15" x14ac:dyDescent="0.35">
      <c r="E125" s="4"/>
      <c r="F125" cm="1">
        <f t="array" ref="F125:I128">MINVERSE(F118:I121)</f>
        <v>1.9845727976114145E-4</v>
      </c>
      <c r="G125">
        <v>-2.357860055936853E-7</v>
      </c>
      <c r="H125">
        <v>-9.1263721170766476E-3</v>
      </c>
      <c r="I125" s="5">
        <v>8.2212769709188891E-7</v>
      </c>
      <c r="L125">
        <f t="shared" ref="L125" si="115">L118/J123</f>
        <v>1.9845727976114136E-4</v>
      </c>
      <c r="M125">
        <f>M118/J123</f>
        <v>-2.3578600559368522E-7</v>
      </c>
      <c r="N125">
        <f>N118/J123</f>
        <v>-9.1263721170766476E-3</v>
      </c>
      <c r="O125">
        <f>O118/J123</f>
        <v>8.2212769709188891E-7</v>
      </c>
    </row>
    <row r="126" spans="5:15" x14ac:dyDescent="0.35">
      <c r="E126" s="4" t="s">
        <v>9</v>
      </c>
      <c r="F126">
        <v>-1.3050649097960882E-4</v>
      </c>
      <c r="G126">
        <v>4.0787797398747866E-8</v>
      </c>
      <c r="H126">
        <v>1.5911340072061004E-3</v>
      </c>
      <c r="I126" s="5">
        <v>6.6144619642321689E-8</v>
      </c>
      <c r="L126">
        <f t="shared" ref="L126" si="116">L119/J123</f>
        <v>-1.3050649097960882E-4</v>
      </c>
      <c r="M126">
        <f t="shared" ref="M126" si="117">M119/J123</f>
        <v>4.078779739874786E-8</v>
      </c>
      <c r="N126">
        <f t="shared" ref="N126" si="118">N119/J123</f>
        <v>1.5911340072061006E-3</v>
      </c>
      <c r="O126">
        <f t="shared" ref="O126" si="119">O119/J123</f>
        <v>6.6144619642321702E-8</v>
      </c>
    </row>
    <row r="127" spans="5:15" x14ac:dyDescent="0.35">
      <c r="E127" s="4"/>
      <c r="F127">
        <v>2.7142093012715273E-4</v>
      </c>
      <c r="G127">
        <v>1.2470960004936615E-7</v>
      </c>
      <c r="H127">
        <v>4.7781846562416691E-3</v>
      </c>
      <c r="I127" s="5">
        <v>1.5179182239970461E-7</v>
      </c>
      <c r="L127">
        <f t="shared" ref="L127" si="120">L120/J123</f>
        <v>2.7142093012715268E-4</v>
      </c>
      <c r="M127">
        <f t="shared" ref="M127" si="121">M120/J123</f>
        <v>1.2470960004936615E-7</v>
      </c>
      <c r="N127">
        <f t="shared" ref="N127" si="122">N120/J123</f>
        <v>4.7781846562416691E-3</v>
      </c>
      <c r="O127">
        <f t="shared" ref="O127" si="123">O120/J123</f>
        <v>1.5179182239970469E-7</v>
      </c>
    </row>
    <row r="128" spans="5:15" x14ac:dyDescent="0.35">
      <c r="E128" s="4"/>
      <c r="F128">
        <v>-3.7449152098945845E-5</v>
      </c>
      <c r="G128">
        <v>-6.2979463569564035E-8</v>
      </c>
      <c r="H128">
        <v>1.7457028787164592E-3</v>
      </c>
      <c r="I128" s="5">
        <v>-1.5823815200746859E-7</v>
      </c>
      <c r="L128">
        <f t="shared" ref="L128" si="124">L121/J123</f>
        <v>-3.7449152098945824E-5</v>
      </c>
      <c r="M128">
        <f t="shared" ref="M128" si="125">M121/J123</f>
        <v>-6.2979463569564035E-8</v>
      </c>
      <c r="N128">
        <f t="shared" ref="N128" si="126">N121/J123</f>
        <v>1.7457028787164594E-3</v>
      </c>
      <c r="O128">
        <f t="shared" ref="O128" si="127">O121/J123</f>
        <v>-1.5823815200746857E-7</v>
      </c>
    </row>
    <row r="129" spans="5:10" x14ac:dyDescent="0.35">
      <c r="E129" s="4"/>
      <c r="I129" s="5"/>
    </row>
    <row r="130" spans="5:10" x14ac:dyDescent="0.35">
      <c r="E130" s="4" t="s">
        <v>33</v>
      </c>
      <c r="F130">
        <f t="shared" ref="F130" si="128">F113^2*F114*F115-3*F113^2*F114^2+4*F116^3-1401/2</f>
        <v>157.50258641234132</v>
      </c>
      <c r="I130" s="5"/>
    </row>
    <row r="131" spans="5:10" x14ac:dyDescent="0.35">
      <c r="E131" s="4" t="s">
        <v>34</v>
      </c>
      <c r="F131">
        <f t="shared" ref="F131" si="129">-72*F113^2*F114-576*F113^3*F116+36*F113*F115-9</f>
        <v>-14980388.799686223</v>
      </c>
      <c r="I131" s="5"/>
    </row>
    <row r="132" spans="5:10" x14ac:dyDescent="0.35">
      <c r="E132" s="4" t="s">
        <v>35</v>
      </c>
      <c r="F132">
        <f t="shared" ref="F132" si="130">((F113*F114*(F115^2)*F116)/16)+((F114*F115)/8)+9/4</f>
        <v>390.06900834535247</v>
      </c>
      <c r="I132" s="5"/>
    </row>
    <row r="133" spans="5:10" x14ac:dyDescent="0.35">
      <c r="E133" s="4" t="s">
        <v>36</v>
      </c>
      <c r="F133">
        <f t="shared" ref="F133" si="131">24*F113^3*F114*F115-20*F113*F114*F115^3+18*F116^2-607</f>
        <v>6830198.856560966</v>
      </c>
      <c r="I133" s="5"/>
    </row>
    <row r="134" spans="5:10" x14ac:dyDescent="0.35">
      <c r="E134" s="4"/>
      <c r="I134" s="5"/>
    </row>
    <row r="135" spans="5:10" x14ac:dyDescent="0.35">
      <c r="E135" s="4"/>
      <c r="F135">
        <f t="shared" ref="F135:F138" si="132">F113</f>
        <v>25.231355969011869</v>
      </c>
      <c r="G135" t="s">
        <v>16</v>
      </c>
      <c r="H135" cm="1">
        <f t="array" ref="H135:H138">MMULT(F125:I128,F130:F133)</f>
        <v>5.6188043072984915</v>
      </c>
      <c r="I135" s="5"/>
      <c r="J135">
        <f t="shared" ref="J135" si="133">F125*F130+G125*F131+H125*F132+I125*F133</f>
        <v>5.6188043072984915</v>
      </c>
    </row>
    <row r="136" spans="5:10" x14ac:dyDescent="0.35">
      <c r="E136" s="4"/>
      <c r="F136">
        <f t="shared" si="132"/>
        <v>2.4471421753512779</v>
      </c>
      <c r="G136" t="s">
        <v>16</v>
      </c>
      <c r="H136">
        <v>0.44086079659513538</v>
      </c>
      <c r="I136" s="5"/>
      <c r="J136">
        <f t="shared" ref="J136" si="134">F126*F130+G126*F131+H126*F132+I126*F133</f>
        <v>0.44086079659513538</v>
      </c>
    </row>
    <row r="137" spans="5:10" x14ac:dyDescent="0.35">
      <c r="E137" s="4"/>
      <c r="F137">
        <f t="shared" si="132"/>
        <v>7.8814979143438144</v>
      </c>
      <c r="G137" t="s">
        <v>16</v>
      </c>
      <c r="H137">
        <v>1.0751412850495312</v>
      </c>
      <c r="I137" s="5"/>
      <c r="J137">
        <f t="shared" ref="J137" si="135">F127*F130+G127*F131+H127*F132+I127*F133</f>
        <v>1.0751412850495312</v>
      </c>
    </row>
    <row r="138" spans="5:10" x14ac:dyDescent="0.35">
      <c r="E138" s="4"/>
      <c r="F138">
        <f t="shared" si="132"/>
        <v>1.6077684975340572</v>
      </c>
      <c r="G138" t="s">
        <v>16</v>
      </c>
      <c r="H138">
        <v>0.53770505821403458</v>
      </c>
      <c r="I138" s="5"/>
      <c r="J138">
        <f t="shared" ref="J138" si="136">F128*F130+G128*F131+H128*F132+I128*F133</f>
        <v>0.53770505821403458</v>
      </c>
    </row>
    <row r="139" spans="5:10" x14ac:dyDescent="0.35">
      <c r="E139" s="4" t="s">
        <v>844</v>
      </c>
      <c r="F139">
        <f t="shared" ref="F139:F142" si="137">F135-H135</f>
        <v>19.612551661713375</v>
      </c>
      <c r="I139" s="5"/>
    </row>
    <row r="140" spans="5:10" x14ac:dyDescent="0.35">
      <c r="E140" s="4" t="s">
        <v>99</v>
      </c>
      <c r="F140">
        <f t="shared" si="137"/>
        <v>2.0062813787561424</v>
      </c>
      <c r="I140" s="5"/>
    </row>
    <row r="141" spans="5:10" x14ac:dyDescent="0.35">
      <c r="E141" s="4" t="s">
        <v>100</v>
      </c>
      <c r="F141">
        <f t="shared" si="137"/>
        <v>6.8063566292942834</v>
      </c>
      <c r="I141" s="5"/>
    </row>
    <row r="142" spans="5:10" x14ac:dyDescent="0.35">
      <c r="E142" s="4" t="s">
        <v>101</v>
      </c>
      <c r="F142">
        <f t="shared" si="137"/>
        <v>1.0700634393200226</v>
      </c>
      <c r="I142" s="5"/>
    </row>
    <row r="143" spans="5:10" x14ac:dyDescent="0.35">
      <c r="E143" s="4"/>
      <c r="I143" s="5"/>
    </row>
    <row r="144" spans="5:10" x14ac:dyDescent="0.35">
      <c r="E144" s="4" t="s">
        <v>846</v>
      </c>
      <c r="F144">
        <f t="shared" ref="F144:F147" si="138">ABS(F139-F113)</f>
        <v>5.6188043072984932</v>
      </c>
      <c r="I144" s="5"/>
    </row>
    <row r="145" spans="5:15" x14ac:dyDescent="0.35">
      <c r="E145" s="4" t="s">
        <v>847</v>
      </c>
      <c r="F145">
        <f t="shared" si="138"/>
        <v>0.44086079659513544</v>
      </c>
      <c r="I145" s="5"/>
    </row>
    <row r="146" spans="5:15" x14ac:dyDescent="0.35">
      <c r="E146" s="4" t="s">
        <v>848</v>
      </c>
      <c r="F146">
        <f t="shared" si="138"/>
        <v>1.075141285049531</v>
      </c>
      <c r="I146" s="5"/>
    </row>
    <row r="147" spans="5:15" x14ac:dyDescent="0.35">
      <c r="E147" s="7" t="s">
        <v>849</v>
      </c>
      <c r="F147" s="8">
        <f t="shared" si="138"/>
        <v>0.53770505821403458</v>
      </c>
      <c r="G147" s="8" t="s">
        <v>25</v>
      </c>
      <c r="H147" s="8">
        <f t="shared" ref="H147" si="139">MAX(F144:F147)</f>
        <v>5.6188043072984932</v>
      </c>
      <c r="I147" s="9"/>
      <c r="J147" t="str">
        <f t="shared" ref="J147" si="140">IF(H147&gt;$D$14, "Continúa iterando","Listo. Aquí está la solución")</f>
        <v>Continúa iterando</v>
      </c>
    </row>
    <row r="149" spans="5:15" x14ac:dyDescent="0.35">
      <c r="E149" s="1"/>
      <c r="F149" s="2" t="s">
        <v>0</v>
      </c>
      <c r="G149" s="2">
        <f t="shared" ref="G149" si="141">G112+1</f>
        <v>5</v>
      </c>
      <c r="H149" s="2"/>
      <c r="I149" s="3"/>
    </row>
    <row r="150" spans="5:15" x14ac:dyDescent="0.35">
      <c r="E150" s="4" t="s">
        <v>840</v>
      </c>
      <c r="F150" s="6">
        <f t="shared" ref="F150:F153" si="142">F139</f>
        <v>19.612551661713375</v>
      </c>
      <c r="I150" s="5"/>
    </row>
    <row r="151" spans="5:15" x14ac:dyDescent="0.35">
      <c r="E151" s="4" t="s">
        <v>1</v>
      </c>
      <c r="F151" s="6">
        <f t="shared" si="142"/>
        <v>2.0062813787561424</v>
      </c>
      <c r="I151" s="5"/>
    </row>
    <row r="152" spans="5:15" x14ac:dyDescent="0.35">
      <c r="E152" s="4" t="s">
        <v>93</v>
      </c>
      <c r="F152" s="6">
        <f t="shared" si="142"/>
        <v>6.8063566292942834</v>
      </c>
      <c r="I152" s="5"/>
    </row>
    <row r="153" spans="5:15" x14ac:dyDescent="0.35">
      <c r="E153" s="4" t="s">
        <v>2</v>
      </c>
      <c r="F153" s="6">
        <f t="shared" si="142"/>
        <v>1.0700634393200226</v>
      </c>
      <c r="I153" s="5"/>
    </row>
    <row r="154" spans="5:15" x14ac:dyDescent="0.35">
      <c r="E154" s="4"/>
      <c r="I154" s="5"/>
    </row>
    <row r="155" spans="5:15" x14ac:dyDescent="0.35">
      <c r="E155" s="4"/>
      <c r="F155">
        <f t="shared" ref="F155" si="143">2*F150*F151*F152-6*F150*F151^2</f>
        <v>61.97455123093016</v>
      </c>
      <c r="G155">
        <f t="shared" ref="G155" si="144">F150^2*F152-6*F150^2*F151</f>
        <v>-2012.2431349138678</v>
      </c>
      <c r="H155">
        <f t="shared" ref="H155" si="145">F150^2*F151</f>
        <v>771.72051141556335</v>
      </c>
      <c r="I155" s="5">
        <f t="shared" ref="I155" si="146">12*F153^2</f>
        <v>13.740429170032748</v>
      </c>
      <c r="J155">
        <f t="shared" ref="J155" si="147">F155*(G156*(H157*I158-H158*I157)-H156*(G157*I158-G158*I157)+I156*(G157*H158-G158*H157))</f>
        <v>6612709964953541</v>
      </c>
      <c r="L155">
        <f t="shared" ref="L155" si="148">G156*(H157*I158-H158*I157)-H156*(G157*I158-G158*I157)+I156*(G157*H158-G158*H157)</f>
        <v>106700409016488.05</v>
      </c>
      <c r="M155">
        <f t="shared" ref="M155" si="149">-(G155*(H157*I158-H158*I157)-H155*(G157*I158-G158*I157)+I155*(G157*H158-G158*H157))</f>
        <v>-155337446214.6712</v>
      </c>
      <c r="N155">
        <f t="shared" ref="N155" si="150">G155*(H156*I158-H158*I156)-H155*(G156*I158-G158*I156)+I155*(G156*H158-G158*H156)</f>
        <v>-5937733699025136</v>
      </c>
      <c r="O155">
        <f t="shared" ref="O155" si="151">-(G155*(H156*I157-H157*I156)-H155*(G156*I157-G157*I156)+I155*(G156*H157-G157*H156))</f>
        <v>519787479433.92957</v>
      </c>
    </row>
    <row r="156" spans="5:15" x14ac:dyDescent="0.35">
      <c r="E156" s="4" t="s">
        <v>26</v>
      </c>
      <c r="F156">
        <f t="shared" ref="F156" si="152">-1728*F153*F150^2-144*F151*F150+36*F152</f>
        <v>-716669.79243278247</v>
      </c>
      <c r="G156">
        <f t="shared" ref="G156" si="153">-72*F150^2</f>
        <v>-27694.957153203079</v>
      </c>
      <c r="H156">
        <f t="shared" ref="H156" si="154">36*F150</f>
        <v>706.05185982168155</v>
      </c>
      <c r="I156" s="5">
        <f t="shared" ref="I156" si="155">-576*F150^3</f>
        <v>-4345350.2234890703</v>
      </c>
      <c r="J156">
        <f t="shared" ref="J156" si="156">-G155*(F156*(H157*I158-H158*I157)-H156*(F157*I158-F158*I157)+I156*(F157*H158-F158*H157))</f>
        <v>1.4326898639903483E+17</v>
      </c>
      <c r="L156">
        <f t="shared" ref="L156" si="157">-(F156*(H157*I158-H158*I157)-H156*(F157*I158-F158*I157)+I156*(F157*H158-F158*H157))</f>
        <v>-71198645885884.625</v>
      </c>
      <c r="M156">
        <f t="shared" ref="M156" si="158">F155*(H157*I158-H158*I157)-H155*(F157*I158-F158*I157)+I155*(F157*H158-F158*H157)</f>
        <v>30186283886.036621</v>
      </c>
      <c r="N156">
        <f t="shared" ref="N156" si="159">-(F155*(H156*I158-H158*I156)-H155*(F156*I158-F158*I156)+I155*(F156*H158-F158*H156))</f>
        <v>1159897504169360.8</v>
      </c>
      <c r="O156">
        <f t="shared" ref="O156" si="160">F155*(H156*I157-H157*I156)-H155*(F156*I157-F157*I156)+I155*(F156*H157-F157*H156)</f>
        <v>51530397620.339012</v>
      </c>
    </row>
    <row r="157" spans="5:15" x14ac:dyDescent="0.35">
      <c r="E157" s="4"/>
      <c r="F157">
        <f t="shared" ref="F157" si="161">0.0625*F151*F152^2*F153</f>
        <v>6.2159968713770866</v>
      </c>
      <c r="G157">
        <f t="shared" ref="G157" si="162">0.0625*F150*F152^2*F153+0.125*F152</f>
        <v>61.615730673774593</v>
      </c>
      <c r="H157">
        <f t="shared" ref="H157" si="163">0.125*F150*F151*F152*F153+0.125*F151</f>
        <v>36.073639133369539</v>
      </c>
      <c r="I157" s="5">
        <f t="shared" ref="I157" si="164">0.0625*F150*F151*F152^2</f>
        <v>113.92928240441628</v>
      </c>
      <c r="J157">
        <f t="shared" ref="J157" si="165">H155*(F156*(G157*I158-G158*I157)-G156*(F157*I158-F158*I157)+I156*(F157*G158-F158*G157))</f>
        <v>1.213836567160435E+17</v>
      </c>
      <c r="L157">
        <f t="shared" ref="L157" si="166">F156*(G157*I158-G158*I157)-G156*(F157*I158-F158*I157)+I156*(F157*G158-F158*G157)</f>
        <v>157289659819187.69</v>
      </c>
      <c r="M157">
        <f t="shared" ref="M157" si="167">-(F155*(G157*I158-G158*I157)-G155*(F157*I158-F158*I157)+I155*(F157*G158-F158*G157))</f>
        <v>91842253665.771957</v>
      </c>
      <c r="N157">
        <f t="shared" ref="N157" si="168">F155*(G156*I158-G158*I156)-G155*(F156*I158-F158*I156)+I155*(F156*G158-F158*G156)</f>
        <v>3483932266320540.5</v>
      </c>
      <c r="O157">
        <f t="shared" ref="O157" si="169">-(F155*(G156*I157-G157*I156)-G155*(F156*I157-F157*I156)+I155*(F156*G157-F157*G156))</f>
        <v>94153682695.804626</v>
      </c>
    </row>
    <row r="158" spans="5:15" x14ac:dyDescent="0.35">
      <c r="E158" s="4"/>
      <c r="F158">
        <f t="shared" ref="F158" si="170">72*F151*F152*F150^2-20*F151*F152^3</f>
        <v>365535.36449874105</v>
      </c>
      <c r="G158">
        <f t="shared" ref="G158" si="171">24*F150^3*F152-20*F150*F152^3</f>
        <v>1108650.9868572233</v>
      </c>
      <c r="H158">
        <f t="shared" ref="H158" si="172">24*F150^3*F151-60*F150*F151*F152^2</f>
        <v>253877.69045675884</v>
      </c>
      <c r="I158" s="5">
        <f t="shared" ref="I158" si="173">36*F153</f>
        <v>38.522283815520815</v>
      </c>
      <c r="J158">
        <f t="shared" ref="J158" si="174">-I155*(F156*(G157*H158-G158*H157)-G156*(F157*H158-F158*H157)+H156*(F157*G158-F158*G157))</f>
        <v>-235216118818614.56</v>
      </c>
      <c r="L158">
        <f t="shared" ref="L158" si="175">-(F156*(G157*H158-G158*H157)-G156*(F157*H158-F158*H157)+H156*(F157*G158-F158*G157))</f>
        <v>-17118542361952.584</v>
      </c>
      <c r="M158">
        <f t="shared" ref="M158" si="176">F155*(G157*H158-G158*H157)-G155*(F157*H158-F158*H157)+H155*(F157*G158-F158*G157)</f>
        <v>-36930428116.673355</v>
      </c>
      <c r="N158">
        <f t="shared" ref="N158" si="177">-(F155*(G156*H158-G158*H156)-G155*(F156*H158-F158*H156)+H155*(F156*G158-F158*G156))</f>
        <v>972471880387240.75</v>
      </c>
      <c r="O158">
        <f t="shared" ref="O158" si="178">F155*(G156*H157-G157*H156)-G155*(F156*H157-F157*H156)+H155*(F156*G157-F157*G156)</f>
        <v>-86040622858.306274</v>
      </c>
    </row>
    <row r="159" spans="5:15" x14ac:dyDescent="0.35">
      <c r="E159" s="4"/>
      <c r="I159" s="5"/>
    </row>
    <row r="160" spans="5:15" x14ac:dyDescent="0.35">
      <c r="E160" s="4" t="s">
        <v>6</v>
      </c>
      <c r="F160">
        <f t="shared" ref="F160" si="179">MDETERM(F155:I158)</f>
        <v>2.7103013696121328E+17</v>
      </c>
      <c r="G160" t="str">
        <f t="shared" ref="G160" si="180">IF(F160&lt;&gt;0,"Continuar", "Agregar otros valores")</f>
        <v>Continuar</v>
      </c>
      <c r="I160" s="5"/>
      <c r="J160">
        <f t="shared" ref="J160" si="181">MDETERM(F155:I158)</f>
        <v>2.7103013696121328E+17</v>
      </c>
    </row>
    <row r="161" spans="5:15" x14ac:dyDescent="0.35">
      <c r="E161" s="4"/>
      <c r="I161" s="5"/>
    </row>
    <row r="162" spans="5:15" x14ac:dyDescent="0.35">
      <c r="E162" s="4"/>
      <c r="F162" cm="1">
        <f t="array" ref="F162:I165">MINVERSE(F155:I158)</f>
        <v>3.9368466626188452E-4</v>
      </c>
      <c r="G162">
        <v>-5.731371719629148E-7</v>
      </c>
      <c r="H162">
        <v>-2.19080201397488E-2</v>
      </c>
      <c r="I162" s="5">
        <v>1.917821705223562E-6</v>
      </c>
      <c r="L162">
        <f t="shared" ref="L162" si="182">L155/J160</f>
        <v>3.9368466626188431E-4</v>
      </c>
      <c r="M162">
        <f t="shared" ref="M162" si="183">M155/J160</f>
        <v>-5.7313717196291469E-7</v>
      </c>
      <c r="N162">
        <f t="shared" ref="N162" si="184">N155/J160</f>
        <v>-2.19080201397488E-2</v>
      </c>
      <c r="O162">
        <f t="shared" ref="O162" si="185">O155/J160</f>
        <v>1.917821705223562E-6</v>
      </c>
    </row>
    <row r="163" spans="5:15" x14ac:dyDescent="0.35">
      <c r="E163" s="4" t="s">
        <v>9</v>
      </c>
      <c r="F163">
        <v>-2.6269641702639799E-4</v>
      </c>
      <c r="G163">
        <v>1.1137611567659921E-7</v>
      </c>
      <c r="H163">
        <v>4.2795886729576193E-3</v>
      </c>
      <c r="I163" s="5">
        <v>1.9012792524882015E-7</v>
      </c>
      <c r="L163">
        <f t="shared" ref="L163" si="186">L156/J160</f>
        <v>-2.6269641702639793E-4</v>
      </c>
      <c r="M163">
        <f t="shared" ref="M163" si="187">M156/J160</f>
        <v>1.1137611567659922E-7</v>
      </c>
      <c r="N163">
        <f t="shared" ref="N163" si="188">N156/J160</f>
        <v>4.2795886729576202E-3</v>
      </c>
      <c r="O163">
        <f t="shared" ref="O163" si="189">O156/J160</f>
        <v>1.9012792524882002E-7</v>
      </c>
    </row>
    <row r="164" spans="5:15" x14ac:dyDescent="0.35">
      <c r="E164" s="4"/>
      <c r="F164">
        <v>5.8034011118732957E-4</v>
      </c>
      <c r="G164">
        <v>3.3886362120281617E-7</v>
      </c>
      <c r="H164">
        <v>1.2854409127273994E-2</v>
      </c>
      <c r="I164" s="5">
        <v>3.473919312127228E-7</v>
      </c>
      <c r="L164">
        <f t="shared" ref="L164" si="190">L157/J160</f>
        <v>5.8034011118732957E-4</v>
      </c>
      <c r="M164">
        <f t="shared" ref="M164" si="191">M157/J160</f>
        <v>3.3886362120281617E-7</v>
      </c>
      <c r="N164">
        <f t="shared" ref="N164" si="192">N157/J160</f>
        <v>1.2854409127273994E-2</v>
      </c>
      <c r="O164">
        <f t="shared" ref="O164" si="193">O157/J160</f>
        <v>3.4739193121272275E-7</v>
      </c>
    </row>
    <row r="165" spans="5:15" x14ac:dyDescent="0.35">
      <c r="E165" s="4"/>
      <c r="F165">
        <v>-6.3161029079221548E-5</v>
      </c>
      <c r="G165">
        <v>-1.3625948955616848E-7</v>
      </c>
      <c r="H165">
        <v>3.5880581078199794E-3</v>
      </c>
      <c r="I165" s="5">
        <v>-3.1745776991072913E-7</v>
      </c>
      <c r="L165">
        <f t="shared" ref="L165" si="194">L158/J160</f>
        <v>-6.3161029079221521E-5</v>
      </c>
      <c r="M165">
        <f t="shared" ref="M165" si="195">M158/J160</f>
        <v>-1.3625948955616848E-7</v>
      </c>
      <c r="N165">
        <f t="shared" ref="N165" si="196">N158/J160</f>
        <v>3.5880581078199794E-3</v>
      </c>
      <c r="O165">
        <f t="shared" ref="O165" si="197">O158/J160</f>
        <v>-3.1745776991072923E-7</v>
      </c>
    </row>
    <row r="166" spans="5:15" x14ac:dyDescent="0.35">
      <c r="E166" s="4"/>
      <c r="I166" s="5"/>
    </row>
    <row r="167" spans="5:15" x14ac:dyDescent="0.35">
      <c r="E167" s="4" t="s">
        <v>37</v>
      </c>
      <c r="F167">
        <f t="shared" ref="F167" si="198">F150^2*F151*F152-3*F150^2*F151^2+4*F153^3-1401/2</f>
        <v>-87.859412504135094</v>
      </c>
      <c r="I167" s="5"/>
    </row>
    <row r="168" spans="5:15" x14ac:dyDescent="0.35">
      <c r="E168" s="4" t="s">
        <v>38</v>
      </c>
      <c r="F168">
        <f t="shared" ref="F168" si="199">-72*F150^2*F151-576*F150^3*F153+36*F150*F152-9</f>
        <v>-4700567.6412619408</v>
      </c>
      <c r="I168" s="5"/>
    </row>
    <row r="169" spans="5:15" x14ac:dyDescent="0.35">
      <c r="E169" s="4" t="s">
        <v>39</v>
      </c>
      <c r="F169">
        <f t="shared" ref="F169" si="200">((F150*F151*(F152^2)*F153)/16)+((F151*F152)/8)+9/4</f>
        <v>125.86849308924764</v>
      </c>
      <c r="I169" s="5"/>
    </row>
    <row r="170" spans="5:15" x14ac:dyDescent="0.35">
      <c r="E170" s="4" t="s">
        <v>40</v>
      </c>
      <c r="F170">
        <f t="shared" ref="F170" si="201">24*F150^3*F151*F152-20*F150*F151*F152^3+18*F153^2-607</f>
        <v>2223679.4411150226</v>
      </c>
      <c r="I170" s="5"/>
    </row>
    <row r="171" spans="5:15" x14ac:dyDescent="0.35">
      <c r="E171" s="4"/>
      <c r="I171" s="5"/>
    </row>
    <row r="172" spans="5:15" x14ac:dyDescent="0.35">
      <c r="E172" s="4"/>
      <c r="F172">
        <f t="shared" ref="F172:F175" si="202">F150</f>
        <v>19.612551661713375</v>
      </c>
      <c r="G172" t="s">
        <v>16</v>
      </c>
      <c r="H172" cm="1">
        <f t="array" ref="H172:H175">MMULT(F162:I165,F167:F170)</f>
        <v>4.1665723571143225</v>
      </c>
      <c r="I172" s="5"/>
      <c r="J172">
        <f t="shared" ref="J172" si="203">F162*F167+G162*F168+H162*F169+I162*F170</f>
        <v>4.1665723571143225</v>
      </c>
    </row>
    <row r="173" spans="5:15" x14ac:dyDescent="0.35">
      <c r="E173" s="4"/>
      <c r="F173">
        <f t="shared" si="202"/>
        <v>2.0062813787561424</v>
      </c>
      <c r="G173" t="s">
        <v>16</v>
      </c>
      <c r="H173">
        <v>0.46099832337265539</v>
      </c>
      <c r="I173" s="5"/>
      <c r="J173">
        <f t="shared" ref="J173" si="204">F163*F167+G163*F168+H163*F169+I163*F170</f>
        <v>0.46099832337265539</v>
      </c>
    </row>
    <row r="174" spans="5:15" x14ac:dyDescent="0.35">
      <c r="E174" s="4"/>
      <c r="F174">
        <f t="shared" si="202"/>
        <v>6.8063566292942834</v>
      </c>
      <c r="G174" t="s">
        <v>16</v>
      </c>
      <c r="H174">
        <v>0.74661368800131966</v>
      </c>
      <c r="I174" s="5"/>
      <c r="J174">
        <f t="shared" ref="J174" si="205">F164*F167+G164*F168+H164*F169+I164*F170</f>
        <v>0.74661368800131966</v>
      </c>
    </row>
    <row r="175" spans="5:15" x14ac:dyDescent="0.35">
      <c r="E175" s="4"/>
      <c r="F175">
        <f t="shared" si="202"/>
        <v>1.0700634393200226</v>
      </c>
      <c r="G175" t="s">
        <v>16</v>
      </c>
      <c r="H175">
        <v>0.3917453891058984</v>
      </c>
      <c r="I175" s="5"/>
      <c r="J175">
        <f t="shared" ref="J175" si="206">F165*F167+G165*F168+H165*F169+I165*F170</f>
        <v>0.3917453891058984</v>
      </c>
    </row>
    <row r="176" spans="5:15" x14ac:dyDescent="0.35">
      <c r="E176" s="4" t="s">
        <v>844</v>
      </c>
      <c r="F176">
        <f t="shared" ref="F176:F179" si="207">F172-H172</f>
        <v>15.445979304599053</v>
      </c>
      <c r="I176" s="5"/>
    </row>
    <row r="177" spans="5:15" x14ac:dyDescent="0.35">
      <c r="E177" s="4" t="s">
        <v>99</v>
      </c>
      <c r="F177">
        <f t="shared" si="207"/>
        <v>1.5452830553834871</v>
      </c>
      <c r="I177" s="5"/>
    </row>
    <row r="178" spans="5:15" x14ac:dyDescent="0.35">
      <c r="E178" s="4" t="s">
        <v>100</v>
      </c>
      <c r="F178">
        <f t="shared" si="207"/>
        <v>6.0597429412929635</v>
      </c>
      <c r="I178" s="5"/>
    </row>
    <row r="179" spans="5:15" x14ac:dyDescent="0.35">
      <c r="E179" s="4" t="s">
        <v>101</v>
      </c>
      <c r="F179">
        <f t="shared" si="207"/>
        <v>0.67831805021412417</v>
      </c>
      <c r="I179" s="5"/>
    </row>
    <row r="180" spans="5:15" x14ac:dyDescent="0.35">
      <c r="E180" s="4"/>
      <c r="I180" s="5"/>
    </row>
    <row r="181" spans="5:15" x14ac:dyDescent="0.35">
      <c r="E181" s="4" t="s">
        <v>846</v>
      </c>
      <c r="F181">
        <f t="shared" ref="F181:F184" si="208">ABS(F176-F150)</f>
        <v>4.1665723571143225</v>
      </c>
      <c r="I181" s="5"/>
    </row>
    <row r="182" spans="5:15" x14ac:dyDescent="0.35">
      <c r="E182" s="4" t="s">
        <v>847</v>
      </c>
      <c r="F182">
        <f t="shared" si="208"/>
        <v>0.46099832337265534</v>
      </c>
      <c r="I182" s="5"/>
    </row>
    <row r="183" spans="5:15" x14ac:dyDescent="0.35">
      <c r="E183" s="4" t="s">
        <v>848</v>
      </c>
      <c r="F183">
        <f t="shared" si="208"/>
        <v>0.74661368800131989</v>
      </c>
      <c r="I183" s="5"/>
    </row>
    <row r="184" spans="5:15" x14ac:dyDescent="0.35">
      <c r="E184" s="7" t="s">
        <v>849</v>
      </c>
      <c r="F184" s="8">
        <f t="shared" si="208"/>
        <v>0.3917453891058984</v>
      </c>
      <c r="G184" s="8" t="s">
        <v>25</v>
      </c>
      <c r="H184" s="8">
        <f t="shared" ref="H184" si="209">MAX(F181:F184)</f>
        <v>4.1665723571143225</v>
      </c>
      <c r="I184" s="9"/>
      <c r="J184" t="str">
        <f t="shared" ref="J184" si="210">IF(H184&gt;$D$14, "Continúa iterando","Listo. Aquí está la solución")</f>
        <v>Continúa iterando</v>
      </c>
    </row>
    <row r="186" spans="5:15" x14ac:dyDescent="0.35">
      <c r="E186" s="1"/>
      <c r="F186" s="2" t="s">
        <v>0</v>
      </c>
      <c r="G186" s="2">
        <f t="shared" ref="G186" si="211">G149+1</f>
        <v>6</v>
      </c>
      <c r="H186" s="2"/>
      <c r="I186" s="3"/>
    </row>
    <row r="187" spans="5:15" x14ac:dyDescent="0.35">
      <c r="E187" s="4" t="s">
        <v>840</v>
      </c>
      <c r="F187" s="6">
        <f t="shared" ref="F187:F190" si="212">F176</f>
        <v>15.445979304599053</v>
      </c>
      <c r="I187" s="5"/>
    </row>
    <row r="188" spans="5:15" x14ac:dyDescent="0.35">
      <c r="E188" s="4" t="s">
        <v>1</v>
      </c>
      <c r="F188" s="6">
        <f t="shared" si="212"/>
        <v>1.5452830553834871</v>
      </c>
      <c r="I188" s="5"/>
    </row>
    <row r="189" spans="5:15" x14ac:dyDescent="0.35">
      <c r="E189" s="4" t="s">
        <v>93</v>
      </c>
      <c r="F189" s="6">
        <f t="shared" si="212"/>
        <v>6.0597429412929635</v>
      </c>
      <c r="I189" s="5"/>
    </row>
    <row r="190" spans="5:15" x14ac:dyDescent="0.35">
      <c r="E190" s="4" t="s">
        <v>2</v>
      </c>
      <c r="F190" s="6">
        <f t="shared" si="212"/>
        <v>0.67831805021412417</v>
      </c>
      <c r="I190" s="5"/>
    </row>
    <row r="191" spans="5:15" x14ac:dyDescent="0.35">
      <c r="E191" s="4"/>
      <c r="I191" s="5"/>
    </row>
    <row r="192" spans="5:15" x14ac:dyDescent="0.35">
      <c r="E192" s="4"/>
      <c r="F192">
        <f t="shared" ref="F192" si="213">2*F187*F188*F189-6*F187*F188^2</f>
        <v>67.972161108514541</v>
      </c>
      <c r="G192">
        <f t="shared" ref="G192" si="214">F187^2*F189-6*F187^2*F188</f>
        <v>-766.30278195361893</v>
      </c>
      <c r="H192">
        <f t="shared" ref="H192" si="215">F187^2*F188</f>
        <v>368.6709683332648</v>
      </c>
      <c r="I192" s="5">
        <f t="shared" ref="I192" si="216">12*F190^2</f>
        <v>5.5213845269554929</v>
      </c>
      <c r="J192">
        <f t="shared" ref="J192" si="217">F192*(G193*(H194*I195-H195*I194)-H193*(G194*I195-G195*I194)+I193*(G194*H195-G195*H194))</f>
        <v>545125238257547.31</v>
      </c>
      <c r="L192">
        <f t="shared" ref="L192" si="218">G193*(H194*I195-H195*I194)-H193*(G194*I195-G195*I194)+I193*(G194*H195-G195*H194)</f>
        <v>8019830903820.7432</v>
      </c>
      <c r="M192">
        <f t="shared" ref="M192" si="219">-(G192*(H194*I195-H195*I194)-H192*(G194*I195-G195*I194)+I192*(G194*H195-G195*H194))</f>
        <v>-12943511869.893276</v>
      </c>
      <c r="N192">
        <f t="shared" ref="N192" si="220">G192*(H193*I195-H195*I193)-H192*(G193*I195-G195*I193)+I192*(G193*H195-G195*H193)</f>
        <v>-502369900307258.44</v>
      </c>
      <c r="O192">
        <f t="shared" ref="O192" si="221">-(G192*(H193*I194-H194*I193)-H192*(G193*I194-G194*I193)+I192*(G193*H194-G194*H193))</f>
        <v>39348979727.414543</v>
      </c>
    </row>
    <row r="193" spans="5:15" x14ac:dyDescent="0.35">
      <c r="E193" s="4" t="s">
        <v>26</v>
      </c>
      <c r="F193">
        <f t="shared" ref="F193" si="222">-1728*F190*F187^2-144*F188*F187+36*F189</f>
        <v>-282864.51242995844</v>
      </c>
      <c r="G193">
        <f t="shared" ref="G193" si="223">-72*F187^2</f>
        <v>-17177.635920823363</v>
      </c>
      <c r="H193">
        <f t="shared" ref="H193" si="224">36*F187</f>
        <v>556.05525496556595</v>
      </c>
      <c r="I193" s="5">
        <f t="shared" ref="I193" si="225">-576*F187^3</f>
        <v>-2122603.2714797994</v>
      </c>
      <c r="J193">
        <f t="shared" ref="J193" si="226">-G192*(F193*(H194*I195-H195*I194)-H193*(F194*I195-F195*I194)+I193*(F194*H195-F195*H194))</f>
        <v>3792682463062245</v>
      </c>
      <c r="L193">
        <f t="shared" ref="L193" si="227">-(F193*(H194*I195-H195*I194)-H193*(F194*I195-F195*I194)+I193*(F194*H195-F195*H194))</f>
        <v>-4949326235503.3447</v>
      </c>
      <c r="M193">
        <f t="shared" ref="M193" si="228">F192*(H194*I195-H195*I194)-H192*(F194*I195-F195*I194)+I192*(F194*H195-F195*H194)</f>
        <v>2787028052.9912543</v>
      </c>
      <c r="N193">
        <f t="shared" ref="N193" si="229">-(F192*(H193*I195-H195*I193)-H192*(F193*I195-F195*I193)+I192*(F193*H195-F195*H193))</f>
        <v>108490022719186.78</v>
      </c>
      <c r="O193">
        <f t="shared" ref="O193" si="230">F192*(H193*I194-H194*I193)-H192*(F193*I194-F194*I193)+I192*(F193*H194-F194*H193)</f>
        <v>5609885613.909359</v>
      </c>
    </row>
    <row r="194" spans="5:15" x14ac:dyDescent="0.35">
      <c r="E194" s="4"/>
      <c r="F194">
        <f t="shared" ref="F194" si="231">0.0625*F188*F189^2*F190</f>
        <v>2.4056355696737746</v>
      </c>
      <c r="G194">
        <f t="shared" ref="G194" si="232">0.0625*F187*F189^2*F190+0.125*F189</f>
        <v>24.803157810445121</v>
      </c>
      <c r="H194">
        <f t="shared" ref="H194" si="233">0.125*F187*F188*F189*F190+0.125*F188</f>
        <v>12.456847994935849</v>
      </c>
      <c r="I194" s="5">
        <f t="shared" ref="I194" si="234">0.0625*F187*F188*F189^2</f>
        <v>54.778723950894452</v>
      </c>
      <c r="J194">
        <f t="shared" ref="J194" si="235">H192*(F193*(G194*I195-G195*I194)-G193*(F194*I195-F195*I194)+I193*(F194*G195-F195*G194))</f>
        <v>4724466168638258</v>
      </c>
      <c r="L194">
        <f t="shared" ref="L194" si="236">F193*(G194*I195-G195*I194)-G193*(F194*I195-F195*I194)+I193*(F194*G195-F195*G194)</f>
        <v>12814858164713.195</v>
      </c>
      <c r="M194">
        <f t="shared" ref="M194" si="237">-(F192*(G194*I195-G195*I194)-G192*(F194*I195-F195*I194)+I192*(F194*G195-F195*G194))</f>
        <v>8217769493.7054949</v>
      </c>
      <c r="N194">
        <f t="shared" ref="N194" si="238">F192*(G193*I195-G195*I193)-G192*(F193*I195-F195*I193)+I192*(F193*G195-F195*G193)</f>
        <v>317134060116193.81</v>
      </c>
      <c r="O194">
        <f t="shared" ref="O194" si="239">-(F192*(G193*I194-G194*I193)-G192*(F193*I194-F194*I193)+I192*(F193*G194-F194*G193))</f>
        <v>4484846706.8505821</v>
      </c>
    </row>
    <row r="195" spans="5:15" x14ac:dyDescent="0.35">
      <c r="E195" s="4"/>
      <c r="F195">
        <f t="shared" ref="F195" si="240">72*F188*F189*F187^2-20*F188*F189^3</f>
        <v>153974.66783396405</v>
      </c>
      <c r="G195">
        <f t="shared" ref="G195" si="241">24*F187^3*F189-20*F187*F189^3</f>
        <v>467194.82542740845</v>
      </c>
      <c r="H195">
        <f t="shared" ref="H195" si="242">24*F187^3*F188-60*F187*F188*F189^2</f>
        <v>84080.044537111738</v>
      </c>
      <c r="I195" s="5">
        <f t="shared" ref="I195" si="243">36*F190</f>
        <v>24.419449807708471</v>
      </c>
      <c r="J195">
        <f t="shared" ref="J195" si="244">-I192*(F193*(G194*H195-G195*H194)-G193*(F194*H195-F195*H194)+H193*(F194*G195-F195*G194))</f>
        <v>-5661275670331.4268</v>
      </c>
      <c r="L195">
        <f t="shared" ref="L195" si="245">-(F193*(G194*H195-G195*H194)-G193*(F194*H195-F195*H194)+H193*(F194*G195-F195*G194))</f>
        <v>-1025336243598.5001</v>
      </c>
      <c r="M195">
        <f t="shared" ref="M195" si="246">F192*(G194*H195-G195*H194)-G192*(F194*H195-F195*H194)+H192*(F194*G195-F195*G194)</f>
        <v>-2562258106.5616112</v>
      </c>
      <c r="N195">
        <f t="shared" ref="N195" si="247">-(F192*(G193*H195-G195*H193)-G192*(F193*H195-F195*H193)+H192*(F193*G195-F195*G193))</f>
        <v>66152427420575.547</v>
      </c>
      <c r="O195">
        <f t="shared" ref="O195" si="248">F192*(G193*H194-G194*H193)-G192*(F193*H194-F194*H193)+H192*(F193*G194-F194*G193)</f>
        <v>-5287988040.9495525</v>
      </c>
    </row>
    <row r="196" spans="5:15" x14ac:dyDescent="0.35">
      <c r="E196" s="4"/>
      <c r="I196" s="5"/>
    </row>
    <row r="197" spans="5:15" x14ac:dyDescent="0.35">
      <c r="E197" s="4" t="s">
        <v>6</v>
      </c>
      <c r="F197">
        <f t="shared" ref="F197" si="249">MDETERM(F192:I195)</f>
        <v>9056612594287722</v>
      </c>
      <c r="G197" t="str">
        <f t="shared" ref="G197" si="250">IF(F197&lt;&gt;0,"Continuar", "Agregar otros valores")</f>
        <v>Continuar</v>
      </c>
      <c r="I197" s="5"/>
      <c r="J197">
        <f t="shared" ref="J197" si="251">MDETERM(F192:I195)</f>
        <v>9056612594287722</v>
      </c>
    </row>
    <row r="198" spans="5:15" x14ac:dyDescent="0.35">
      <c r="E198" s="4"/>
      <c r="I198" s="5"/>
    </row>
    <row r="199" spans="5:15" x14ac:dyDescent="0.35">
      <c r="E199" s="4"/>
      <c r="F199" cm="1">
        <f t="array" ref="F199:I202">MINVERSE(F192:I195)</f>
        <v>8.8552213317362113E-4</v>
      </c>
      <c r="G199">
        <v>-1.4291780436823743E-6</v>
      </c>
      <c r="H199">
        <v>-5.5469955800485311E-2</v>
      </c>
      <c r="I199" s="5">
        <v>4.3447789466265934E-6</v>
      </c>
      <c r="L199">
        <f t="shared" ref="L199" si="252">L192/J197</f>
        <v>8.8552213317362081E-4</v>
      </c>
      <c r="M199">
        <f t="shared" ref="M199" si="253">M192/J197</f>
        <v>-1.4291780436823741E-6</v>
      </c>
      <c r="N199">
        <f t="shared" ref="N199" si="254">N192/J197</f>
        <v>-5.5469955800485297E-2</v>
      </c>
      <c r="O199">
        <f t="shared" ref="O199" si="255">O192/J197</f>
        <v>4.3447789466265926E-6</v>
      </c>
    </row>
    <row r="200" spans="5:15" x14ac:dyDescent="0.35">
      <c r="E200" s="4" t="s">
        <v>9</v>
      </c>
      <c r="F200">
        <v>-5.4648757291716717E-4</v>
      </c>
      <c r="G200">
        <v>3.0773404779940781E-7</v>
      </c>
      <c r="H200">
        <v>1.1979095008172786E-2</v>
      </c>
      <c r="I200" s="5">
        <v>6.1942426657928222E-7</v>
      </c>
      <c r="L200">
        <f t="shared" ref="L200" si="256">L193/J197</f>
        <v>-5.4648757291716706E-4</v>
      </c>
      <c r="M200">
        <f t="shared" ref="M200" si="257">M193/J197</f>
        <v>3.0773404779940755E-7</v>
      </c>
      <c r="N200">
        <f t="shared" ref="N200" si="258">N193/J197</f>
        <v>1.1979095008172781E-2</v>
      </c>
      <c r="O200">
        <f t="shared" ref="O200" si="259">O193/J197</f>
        <v>6.194242665792818E-7</v>
      </c>
    </row>
    <row r="201" spans="5:15" x14ac:dyDescent="0.35">
      <c r="E201" s="4"/>
      <c r="F201">
        <v>1.4149725442375572E-3</v>
      </c>
      <c r="G201">
        <v>9.0737783118698171E-7</v>
      </c>
      <c r="H201">
        <v>3.5016851699742564E-2</v>
      </c>
      <c r="I201" s="5">
        <v>4.9520134157878336E-7</v>
      </c>
      <c r="L201">
        <f t="shared" ref="L201" si="260">L194/J197</f>
        <v>1.4149725442375565E-3</v>
      </c>
      <c r="M201">
        <f t="shared" ref="M201" si="261">M194/J197</f>
        <v>9.073778311869815E-7</v>
      </c>
      <c r="N201">
        <f t="shared" ref="N201" si="262">N194/J197</f>
        <v>3.501685169974255E-2</v>
      </c>
      <c r="O201">
        <f t="shared" ref="O201" si="263">O194/J197</f>
        <v>4.9520134157878294E-7</v>
      </c>
    </row>
    <row r="202" spans="5:15" x14ac:dyDescent="0.35">
      <c r="E202" s="4"/>
      <c r="F202">
        <v>-1.1321409996550043E-4</v>
      </c>
      <c r="G202">
        <v>-2.8291572371967254E-7</v>
      </c>
      <c r="H202">
        <v>7.3043234136237504E-3</v>
      </c>
      <c r="I202" s="5">
        <v>-5.838814441819943E-7</v>
      </c>
      <c r="L202">
        <f t="shared" ref="L202" si="264">L195/J197</f>
        <v>-1.132140999655004E-4</v>
      </c>
      <c r="M202">
        <f t="shared" ref="M202" si="265">M195/J197</f>
        <v>-2.8291572371967248E-7</v>
      </c>
      <c r="N202">
        <f t="shared" ref="N202" si="266">N195/J197</f>
        <v>7.3043234136237504E-3</v>
      </c>
      <c r="O202">
        <f t="shared" ref="O202" si="267">O195/J197</f>
        <v>-5.838814441819942E-7</v>
      </c>
    </row>
    <row r="203" spans="5:15" x14ac:dyDescent="0.35">
      <c r="E203" s="4"/>
      <c r="I203" s="5"/>
    </row>
    <row r="204" spans="5:15" x14ac:dyDescent="0.35">
      <c r="E204" s="4" t="s">
        <v>41</v>
      </c>
      <c r="F204">
        <f t="shared" ref="F204" si="268">F187^2*F188*F189-3*F187^2*F188^2+4*F190^3-1401/2</f>
        <v>-174.30328485223674</v>
      </c>
      <c r="I204" s="5"/>
    </row>
    <row r="205" spans="5:15" x14ac:dyDescent="0.35">
      <c r="E205" s="4" t="s">
        <v>42</v>
      </c>
      <c r="F205">
        <f t="shared" ref="F205" si="269">-72*F187^2*F188-576*F187^3*F190+36*F187*F189-9</f>
        <v>-1462983.8703020476</v>
      </c>
      <c r="I205" s="5"/>
    </row>
    <row r="206" spans="5:15" x14ac:dyDescent="0.35">
      <c r="E206" s="4" t="s">
        <v>43</v>
      </c>
      <c r="F206">
        <f t="shared" ref="F206" si="270">((F187*F188*(F189^2)*F190)/16)+((F188*F189)/8)+9/4</f>
        <v>40.577899484483432</v>
      </c>
      <c r="I206" s="5"/>
    </row>
    <row r="207" spans="5:15" x14ac:dyDescent="0.35">
      <c r="E207" s="4" t="s">
        <v>44</v>
      </c>
      <c r="F207">
        <f t="shared" ref="F207" si="271">24*F187^3*F188*F189-20*F187*F188*F189^3+18*F190^2-607</f>
        <v>721349.5293726112</v>
      </c>
      <c r="I207" s="5"/>
    </row>
    <row r="208" spans="5:15" x14ac:dyDescent="0.35">
      <c r="E208" s="4"/>
      <c r="I208" s="5"/>
    </row>
    <row r="209" spans="5:10" x14ac:dyDescent="0.35">
      <c r="E209" s="4"/>
      <c r="F209">
        <f t="shared" ref="F209:F212" si="272">F187</f>
        <v>15.445979304599053</v>
      </c>
      <c r="G209" t="s">
        <v>16</v>
      </c>
      <c r="H209" cm="1">
        <f t="array" ref="H209:H212">MMULT(F199:I202,F204:F207)</f>
        <v>2.8197649665719178</v>
      </c>
      <c r="I209" s="5"/>
      <c r="J209">
        <f t="shared" ref="J209" si="273">F199*F204+G199*F205+H199*F206+I199*F207</f>
        <v>2.8197649665719178</v>
      </c>
    </row>
    <row r="210" spans="5:10" x14ac:dyDescent="0.35">
      <c r="E210" s="4"/>
      <c r="F210">
        <f t="shared" si="272"/>
        <v>1.5452830553834871</v>
      </c>
      <c r="G210" t="s">
        <v>16</v>
      </c>
      <c r="H210">
        <v>0.57795254715274813</v>
      </c>
      <c r="I210" s="5"/>
      <c r="J210">
        <f t="shared" ref="J210" si="274">F200*F204+G200*F205+H200*F206+I200*F207</f>
        <v>0.57795254715274813</v>
      </c>
    </row>
    <row r="211" spans="5:10" x14ac:dyDescent="0.35">
      <c r="E211" s="4"/>
      <c r="F211">
        <f t="shared" si="272"/>
        <v>6.0597429412929635</v>
      </c>
      <c r="G211" t="s">
        <v>16</v>
      </c>
      <c r="H211">
        <v>0.20401004949521595</v>
      </c>
      <c r="I211" s="5"/>
      <c r="J211">
        <f t="shared" ref="J211" si="275">F201*F204+G201*F205+H201*F206+I201*F207</f>
        <v>0.20401004949521595</v>
      </c>
    </row>
    <row r="212" spans="5:10" x14ac:dyDescent="0.35">
      <c r="E212" s="4"/>
      <c r="F212">
        <f t="shared" si="272"/>
        <v>0.67831805021412417</v>
      </c>
      <c r="G212" t="s">
        <v>16</v>
      </c>
      <c r="H212">
        <v>0.30884622628238884</v>
      </c>
      <c r="I212" s="5"/>
      <c r="J212">
        <f t="shared" ref="J212" si="276">F202*F204+G202*F205+H202*F206+I202*F207</f>
        <v>0.30884622628238884</v>
      </c>
    </row>
    <row r="213" spans="5:10" x14ac:dyDescent="0.35">
      <c r="E213" s="4" t="s">
        <v>844</v>
      </c>
      <c r="F213">
        <f t="shared" ref="F213:F216" si="277">F209-H209</f>
        <v>12.626214338027136</v>
      </c>
      <c r="I213" s="5"/>
    </row>
    <row r="214" spans="5:10" x14ac:dyDescent="0.35">
      <c r="E214" s="4" t="s">
        <v>99</v>
      </c>
      <c r="F214">
        <f t="shared" si="277"/>
        <v>0.96733050823073896</v>
      </c>
      <c r="I214" s="5"/>
    </row>
    <row r="215" spans="5:10" x14ac:dyDescent="0.35">
      <c r="E215" s="4" t="s">
        <v>100</v>
      </c>
      <c r="F215">
        <f t="shared" si="277"/>
        <v>5.8557328917977474</v>
      </c>
      <c r="I215" s="5"/>
    </row>
    <row r="216" spans="5:10" x14ac:dyDescent="0.35">
      <c r="E216" s="4" t="s">
        <v>101</v>
      </c>
      <c r="F216">
        <f t="shared" si="277"/>
        <v>0.36947182393173533</v>
      </c>
      <c r="I216" s="5"/>
    </row>
    <row r="217" spans="5:10" x14ac:dyDescent="0.35">
      <c r="E217" s="4"/>
      <c r="I217" s="5"/>
    </row>
    <row r="218" spans="5:10" x14ac:dyDescent="0.35">
      <c r="E218" s="4" t="s">
        <v>846</v>
      </c>
      <c r="F218">
        <f t="shared" ref="F218:F221" si="278">ABS(F213-F187)</f>
        <v>2.8197649665719169</v>
      </c>
      <c r="I218" s="5"/>
    </row>
    <row r="219" spans="5:10" x14ac:dyDescent="0.35">
      <c r="E219" s="4" t="s">
        <v>847</v>
      </c>
      <c r="F219">
        <f t="shared" si="278"/>
        <v>0.57795254715274813</v>
      </c>
      <c r="I219" s="5"/>
    </row>
    <row r="220" spans="5:10" x14ac:dyDescent="0.35">
      <c r="E220" s="4" t="s">
        <v>848</v>
      </c>
      <c r="F220">
        <f t="shared" si="278"/>
        <v>0.20401004949521617</v>
      </c>
      <c r="I220" s="5"/>
    </row>
    <row r="221" spans="5:10" x14ac:dyDescent="0.35">
      <c r="E221" s="7" t="s">
        <v>849</v>
      </c>
      <c r="F221" s="8">
        <f t="shared" si="278"/>
        <v>0.30884622628238884</v>
      </c>
      <c r="G221" s="8" t="s">
        <v>25</v>
      </c>
      <c r="H221" s="8">
        <f t="shared" ref="H221" si="279">MAX(F218:F221)</f>
        <v>2.8197649665719169</v>
      </c>
      <c r="I221" s="9"/>
      <c r="J221" t="str">
        <f t="shared" ref="J221" si="280">IF(H221&gt;$D$14, "Continúa iterando","Listo. Aquí está la solución")</f>
        <v>Continúa iterando</v>
      </c>
    </row>
    <row r="223" spans="5:10" x14ac:dyDescent="0.35">
      <c r="E223" s="1"/>
      <c r="F223" s="2" t="s">
        <v>0</v>
      </c>
      <c r="G223" s="2">
        <f t="shared" ref="G223" si="281">G186+1</f>
        <v>7</v>
      </c>
      <c r="H223" s="2"/>
      <c r="I223" s="3"/>
    </row>
    <row r="224" spans="5:10" x14ac:dyDescent="0.35">
      <c r="E224" s="4" t="s">
        <v>840</v>
      </c>
      <c r="F224" s="6">
        <f t="shared" ref="F224:F227" si="282">F213</f>
        <v>12.626214338027136</v>
      </c>
      <c r="I224" s="5"/>
    </row>
    <row r="225" spans="5:15" x14ac:dyDescent="0.35">
      <c r="E225" s="4" t="s">
        <v>1</v>
      </c>
      <c r="F225" s="6">
        <f t="shared" si="282"/>
        <v>0.96733050823073896</v>
      </c>
      <c r="I225" s="5"/>
    </row>
    <row r="226" spans="5:15" x14ac:dyDescent="0.35">
      <c r="E226" s="4" t="s">
        <v>93</v>
      </c>
      <c r="F226" s="6">
        <f t="shared" si="282"/>
        <v>5.8557328917977474</v>
      </c>
      <c r="I226" s="5"/>
    </row>
    <row r="227" spans="5:15" x14ac:dyDescent="0.35">
      <c r="E227" s="4" t="s">
        <v>2</v>
      </c>
      <c r="F227" s="6">
        <f t="shared" si="282"/>
        <v>0.36947182393173533</v>
      </c>
      <c r="I227" s="5"/>
    </row>
    <row r="228" spans="5:15" x14ac:dyDescent="0.35">
      <c r="E228" s="4"/>
      <c r="I228" s="5"/>
    </row>
    <row r="229" spans="5:15" x14ac:dyDescent="0.35">
      <c r="E229" s="4"/>
      <c r="F229">
        <f t="shared" ref="F229" si="283">2*F224*F225*F226-6*F224*F225^2</f>
        <v>72.152353800483596</v>
      </c>
      <c r="G229">
        <f t="shared" ref="G229" si="284">F224^2*F226-6*F224^2*F225</f>
        <v>8.2500265577095888</v>
      </c>
      <c r="H229">
        <f t="shared" ref="H229" si="285">F224^2*F225</f>
        <v>154.21307603698605</v>
      </c>
      <c r="I229" s="5">
        <f t="shared" ref="I229" si="286">12*F227^2</f>
        <v>1.6381131441533188</v>
      </c>
      <c r="J229">
        <f t="shared" ref="J229" si="287">F229*(G230*(H231*I232-H232*I231)-H230*(G231*I232-G232*I231)+I230*(G231*H232-G232*H231))</f>
        <v>47782361284888.047</v>
      </c>
      <c r="L229">
        <f t="shared" ref="L229" si="288">G230*(H231*I232-H232*I231)-H230*(G231*I232-G232*I231)+I230*(G231*H232-G232*H231)</f>
        <v>662242584864.47034</v>
      </c>
      <c r="M229">
        <f t="shared" ref="M229" si="289">-(G229*(H231*I232-H232*I231)-H229*(G231*I232-G232*I231)+I229*(G231*H232-G232*H231))</f>
        <v>-931607226.9684757</v>
      </c>
      <c r="N229">
        <f t="shared" ref="N229" si="290">G229*(H230*I232-H232*I230)-H229*(G230*I232-G232*I230)+I229*(G230*H232-G232*H230)</f>
        <v>-41307605536452.68</v>
      </c>
      <c r="O229">
        <f t="shared" ref="O229" si="291">-(G229*(H230*I231-H231*I230)-H229*(G230*I231-G231*I230)+I229*(G230*H231-G231*H230))</f>
        <v>1839322067.0211687</v>
      </c>
    </row>
    <row r="230" spans="5:15" x14ac:dyDescent="0.35">
      <c r="E230" s="4" t="s">
        <v>26</v>
      </c>
      <c r="F230">
        <f t="shared" ref="F230" si="292">-1728*F227*F224^2-144*F225*F224+36*F226</f>
        <v>-103330.06271724269</v>
      </c>
      <c r="G230">
        <f t="shared" ref="G230" si="293">-72*F224^2</f>
        <v>-11478.332772705746</v>
      </c>
      <c r="H230">
        <f t="shared" ref="H230" si="294">36*F224</f>
        <v>454.54371616897691</v>
      </c>
      <c r="I230" s="5">
        <f t="shared" ref="I230" si="295">-576*F224^3</f>
        <v>-1159423.1186510725</v>
      </c>
      <c r="J230">
        <f t="shared" ref="J230" si="296">-G229*(F230*(H231*I232-H232*I231)-H230*(F231*I232-F232*I231)+I230*(F231*H232-F232*H231))</f>
        <v>-2331949675619.1421</v>
      </c>
      <c r="L230">
        <f t="shared" ref="L230" si="297">-(F230*(H231*I232-H232*I231)-H230*(F231*I232-F232*I231)+I230*(F231*H232-F232*H231))</f>
        <v>-282659656827.40167</v>
      </c>
      <c r="M230">
        <f t="shared" ref="M230" si="298">F229*(H231*I232-H232*I231)-H229*(F231*I232-F232*I231)+I229*(F231*H232-F232*H231)</f>
        <v>205656290.67827636</v>
      </c>
      <c r="N230">
        <f t="shared" ref="N230" si="299">-(F229*(H230*I232-H232*I230)-H229*(F230*I232-F232*I230)+I229*(F230*H232-F232*H230))</f>
        <v>9126877133960.877</v>
      </c>
      <c r="O230">
        <f t="shared" ref="O230" si="300">F229*(H230*I231-H231*I230)-H229*(F230*I231-F231*I230)+I229*(F230*H231-F231*H230)</f>
        <v>566862466.47612643</v>
      </c>
    </row>
    <row r="231" spans="5:15" x14ac:dyDescent="0.35">
      <c r="E231" s="4"/>
      <c r="F231">
        <f t="shared" ref="F231" si="301">0.0625*F225*F226^2*F227</f>
        <v>0.765947042092187</v>
      </c>
      <c r="G231">
        <f t="shared" ref="G231" si="302">0.0625*F224*F226^2*F227+0.125*F226</f>
        <v>10.729595594274258</v>
      </c>
      <c r="H231">
        <f t="shared" ref="H231" si="303">0.125*F224*F225*F226*F227+0.125*F225</f>
        <v>3.4240080712079677</v>
      </c>
      <c r="I231" s="5">
        <f t="shared" ref="I231" si="304">0.0625*F224*F225*F226^2</f>
        <v>26.17523420898447</v>
      </c>
      <c r="J231">
        <f t="shared" ref="J231" si="305">H229*(F230*(G231*I232-G232*I231)-G230*(F231*I232-F232*I231)+I230*(F231*G232-F232*G231))</f>
        <v>179491239457231.03</v>
      </c>
      <c r="L231">
        <f t="shared" ref="L231" si="306">F230*(G231*I232-G232*I231)-G230*(F231*I232-F232*I231)+I230*(F231*G232-F232*G231)</f>
        <v>1163917120842.4785</v>
      </c>
      <c r="M231">
        <f t="shared" ref="M231" si="307">-(F229*(G231*I232-G232*I231)-G229*(F231*I232-F232*I231)+I229*(F231*G232-F232*G231))</f>
        <v>426071022.20513427</v>
      </c>
      <c r="N231">
        <f t="shared" ref="N231" si="308">F229*(G230*I232-G232*I230)-G229*(F230*I232-F232*I230)+I229*(F230*G232-F232*G230)</f>
        <v>18800282254631.445</v>
      </c>
      <c r="O231">
        <f t="shared" ref="O231" si="309">-(F229*(G230*I231-G231*I230)-G229*(F230*I231-F231*I230)+I229*(F230*G231-F231*G230))</f>
        <v>-889092938.19350111</v>
      </c>
    </row>
    <row r="232" spans="5:15" x14ac:dyDescent="0.35">
      <c r="E232" s="4"/>
      <c r="F232">
        <f t="shared" ref="F232" si="310">72*F225*F226*F224^2-20*F225*F226^3</f>
        <v>61133.580866001976</v>
      </c>
      <c r="G232">
        <f t="shared" ref="G232" si="311">24*F224^3*F226-20*F224*F226^3</f>
        <v>232181.78771061669</v>
      </c>
      <c r="H232">
        <f t="shared" ref="H232" si="312">24*F224^3*F225-60*F224*F225*F226^2</f>
        <v>21602.831601842005</v>
      </c>
      <c r="I232" s="5">
        <f t="shared" ref="I232" si="313">36*F227</f>
        <v>13.300985661542471</v>
      </c>
      <c r="J232">
        <f t="shared" ref="J232" si="314">-I229*(F230*(G231*H232-G232*H231)-G230*(F231*H232-F232*H231)+H230*(F231*G232-F232*G231))</f>
        <v>-91350544819.014648</v>
      </c>
      <c r="L232">
        <f t="shared" ref="L232" si="315">-(F230*(G231*H232-G232*H231)-G230*(F231*H232-F232*H231)+H230*(F231*G232-F232*G231))</f>
        <v>-55765711388.776154</v>
      </c>
      <c r="M232">
        <f t="shared" ref="M232" si="316">F229*(G231*H232-G232*H231)-G229*(F231*H232-F232*H231)+H229*(F231*G232-F232*G231)</f>
        <v>-112775214.38311315</v>
      </c>
      <c r="N232">
        <f t="shared" ref="N232" si="317">-(F229*(G230*H232-G232*H230)-G229*(F230*H232-F232*H230)+H229*(F230*G232-F232*G230))</f>
        <v>3598428926341.0928</v>
      </c>
      <c r="O232">
        <f t="shared" ref="O232" si="318">F229*(G230*H231-G231*H230)-G229*(F230*H231-F231*H230)+H229*(F230*G231-F231*G230)</f>
        <v>-169884513.26240894</v>
      </c>
    </row>
    <row r="233" spans="5:15" x14ac:dyDescent="0.35">
      <c r="E233" s="4"/>
      <c r="I233" s="5"/>
    </row>
    <row r="234" spans="5:15" x14ac:dyDescent="0.35">
      <c r="E234" s="4" t="s">
        <v>6</v>
      </c>
      <c r="F234">
        <f t="shared" ref="F234" si="319">MDETERM(F229:I232)</f>
        <v>224850300521680.91</v>
      </c>
      <c r="G234" t="str">
        <f t="shared" ref="G234" si="320">IF(F234&lt;&gt;0,"Continuar", "Agregar otros valores")</f>
        <v>Continuar</v>
      </c>
      <c r="I234" s="5"/>
      <c r="J234">
        <f t="shared" ref="J234" si="321">MDETERM(F229:I232)</f>
        <v>224850300521680.91</v>
      </c>
    </row>
    <row r="235" spans="5:15" x14ac:dyDescent="0.35">
      <c r="E235" s="4"/>
      <c r="I235" s="5"/>
    </row>
    <row r="236" spans="5:15" x14ac:dyDescent="0.35">
      <c r="E236" s="4"/>
      <c r="F236" cm="1">
        <f t="array" ref="F236:I239">MINVERSE(F229:I232)</f>
        <v>2.9452599499666422E-3</v>
      </c>
      <c r="G236">
        <v>-4.1432331858442233E-6</v>
      </c>
      <c r="H236">
        <v>-0.18371158695636094</v>
      </c>
      <c r="I236" s="5">
        <v>8.1802072879320648E-6</v>
      </c>
      <c r="L236">
        <f t="shared" ref="L236" si="322">L229/J234</f>
        <v>2.9452599499666422E-3</v>
      </c>
      <c r="M236">
        <f t="shared" ref="M236" si="323">M229/J234</f>
        <v>-4.1432331858442267E-6</v>
      </c>
      <c r="N236">
        <f t="shared" ref="N236" si="324">N229/J234</f>
        <v>-0.18371158695636097</v>
      </c>
      <c r="O236">
        <f t="shared" ref="O236" si="325">O229/J234</f>
        <v>8.1802072879320631E-6</v>
      </c>
    </row>
    <row r="237" spans="5:15" x14ac:dyDescent="0.35">
      <c r="E237" s="4" t="s">
        <v>9</v>
      </c>
      <c r="F237">
        <v>-1.2571015300917802E-3</v>
      </c>
      <c r="G237">
        <v>9.1463649459719616E-7</v>
      </c>
      <c r="H237">
        <v>4.0590904761013777E-2</v>
      </c>
      <c r="I237" s="5">
        <v>2.5210660833493852E-6</v>
      </c>
      <c r="L237">
        <f t="shared" ref="L237" si="326">L230/J234</f>
        <v>-1.2571015300917802E-3</v>
      </c>
      <c r="M237">
        <f t="shared" ref="M237" si="327">M230/J234</f>
        <v>9.1463649459719627E-7</v>
      </c>
      <c r="N237">
        <f t="shared" ref="N237" si="328">N230/J234</f>
        <v>4.0590904761013784E-2</v>
      </c>
      <c r="O237">
        <f t="shared" ref="O237" si="329">O230/J234</f>
        <v>2.5210660833493856E-6</v>
      </c>
    </row>
    <row r="238" spans="5:15" x14ac:dyDescent="0.35">
      <c r="E238" s="4"/>
      <c r="F238">
        <v>5.1764090069795097E-3</v>
      </c>
      <c r="G238">
        <v>1.894909729791758E-6</v>
      </c>
      <c r="H238">
        <v>8.361243997011536E-2</v>
      </c>
      <c r="I238" s="5">
        <v>-3.9541549917020091E-6</v>
      </c>
      <c r="L238">
        <f t="shared" ref="L238" si="330">L231/J234</f>
        <v>5.1764090069795097E-3</v>
      </c>
      <c r="M238">
        <f t="shared" ref="M238" si="331">M231/J234</f>
        <v>1.8949097297917595E-6</v>
      </c>
      <c r="N238">
        <f t="shared" ref="N238" si="332">N231/J234</f>
        <v>8.3612439970115374E-2</v>
      </c>
      <c r="O238">
        <f t="shared" ref="O238" si="333">O231/J234</f>
        <v>-3.9541549917020074E-6</v>
      </c>
    </row>
    <row r="239" spans="5:15" x14ac:dyDescent="0.35">
      <c r="E239" s="4"/>
      <c r="F239">
        <v>-2.4801261665825087E-4</v>
      </c>
      <c r="G239">
        <v>-5.0155687638157706E-7</v>
      </c>
      <c r="H239">
        <v>1.600366518520227E-2</v>
      </c>
      <c r="I239" s="5">
        <v>-7.5554496866695551E-7</v>
      </c>
      <c r="L239">
        <f t="shared" ref="L239" si="334">L232/J234</f>
        <v>-2.4801261665825087E-4</v>
      </c>
      <c r="M239">
        <f t="shared" ref="M239" si="335">M232/J234</f>
        <v>-5.0155687638157696E-7</v>
      </c>
      <c r="N239">
        <f t="shared" ref="N239" si="336">N232/J234</f>
        <v>1.600366518520227E-2</v>
      </c>
      <c r="O239">
        <f t="shared" ref="O239" si="337">O232/J234</f>
        <v>-7.5554496866695551E-7</v>
      </c>
    </row>
    <row r="240" spans="5:15" x14ac:dyDescent="0.35">
      <c r="E240" s="4"/>
      <c r="I240" s="5"/>
    </row>
    <row r="241" spans="5:10" x14ac:dyDescent="0.35">
      <c r="E241" s="4" t="s">
        <v>45</v>
      </c>
      <c r="F241">
        <f t="shared" ref="F241" si="338">F224^2*F225*F226-3*F224^2*F225^2+4*F227^3-1401/2</f>
        <v>-244.79271241057148</v>
      </c>
      <c r="I241" s="5"/>
    </row>
    <row r="242" spans="5:10" x14ac:dyDescent="0.35">
      <c r="E242" s="4" t="s">
        <v>46</v>
      </c>
      <c r="F242">
        <f t="shared" ref="F242" si="339">-72*F224^2*F225-576*F224^3*F227+36*F224*F226-9</f>
        <v>-436824.82924176485</v>
      </c>
      <c r="I242" s="5"/>
    </row>
    <row r="243" spans="5:10" x14ac:dyDescent="0.35">
      <c r="E243" s="4" t="s">
        <v>47</v>
      </c>
      <c r="F243">
        <f t="shared" ref="F243" si="340">((F224*F225*(F226^2)*F227)/16)+((F225*F226)/8)+9/4</f>
        <v>12.629065159319618</v>
      </c>
      <c r="I243" s="5"/>
    </row>
    <row r="244" spans="5:10" x14ac:dyDescent="0.35">
      <c r="E244" s="4" t="s">
        <v>48</v>
      </c>
      <c r="F244">
        <f t="shared" ref="F244" si="341">24*F224^3*F225*F226-20*F224*F225*F226^3+18*F227^2-607</f>
        <v>223991.98387774863</v>
      </c>
      <c r="I244" s="5"/>
    </row>
    <row r="245" spans="5:10" x14ac:dyDescent="0.35">
      <c r="E245" s="4"/>
      <c r="I245" s="5"/>
    </row>
    <row r="246" spans="5:10" x14ac:dyDescent="0.35">
      <c r="E246" s="4"/>
      <c r="F246">
        <f t="shared" ref="F246:F249" si="342">F224</f>
        <v>12.626214338027136</v>
      </c>
      <c r="G246" t="s">
        <v>16</v>
      </c>
      <c r="H246" cm="1">
        <f t="array" ref="H246:H249">MMULT(F236:I239,F241:F244)</f>
        <v>0.60108421376988441</v>
      </c>
      <c r="I246" s="5"/>
      <c r="J246">
        <f t="shared" ref="J246" si="343">F236*F241+G236*F242+H236*F243+I236*F244</f>
        <v>0.60108421376988441</v>
      </c>
    </row>
    <row r="247" spans="5:10" x14ac:dyDescent="0.35">
      <c r="E247" s="4"/>
      <c r="F247">
        <f t="shared" si="342"/>
        <v>0.96733050823073896</v>
      </c>
      <c r="G247" t="s">
        <v>16</v>
      </c>
      <c r="H247">
        <v>0.98551713735485413</v>
      </c>
      <c r="I247" s="5"/>
      <c r="J247">
        <f t="shared" ref="J247" si="344">F237*F241+G237*F242+H237*F243+I237*F244</f>
        <v>0.98551713735485413</v>
      </c>
    </row>
    <row r="248" spans="5:10" x14ac:dyDescent="0.35">
      <c r="E248" s="4"/>
      <c r="F248">
        <f t="shared" si="342"/>
        <v>5.8557328917977474</v>
      </c>
      <c r="G248" t="s">
        <v>16</v>
      </c>
      <c r="H248">
        <v>-1.9246428891490195</v>
      </c>
      <c r="I248" s="5"/>
      <c r="J248">
        <f t="shared" ref="J248" si="345">F238*F241+G238*F242+H238*F243+I238*F244</f>
        <v>-1.9246428891490195</v>
      </c>
    </row>
    <row r="249" spans="5:10" x14ac:dyDescent="0.35">
      <c r="E249" s="4"/>
      <c r="F249">
        <f t="shared" si="342"/>
        <v>0.36947182393173533</v>
      </c>
      <c r="G249" t="s">
        <v>16</v>
      </c>
      <c r="H249">
        <v>0.31267949199552342</v>
      </c>
      <c r="I249" s="5"/>
      <c r="J249">
        <f t="shared" ref="J249" si="346">F239*F241+G239*F242+H239*F243+I239*F244</f>
        <v>0.31267949199552342</v>
      </c>
    </row>
    <row r="250" spans="5:10" x14ac:dyDescent="0.35">
      <c r="E250" s="4" t="s">
        <v>844</v>
      </c>
      <c r="F250">
        <f t="shared" ref="F250:F253" si="347">F246-H246</f>
        <v>12.025130124257252</v>
      </c>
      <c r="I250" s="5"/>
    </row>
    <row r="251" spans="5:10" x14ac:dyDescent="0.35">
      <c r="E251" s="4" t="s">
        <v>99</v>
      </c>
      <c r="F251">
        <f t="shared" si="347"/>
        <v>-1.8186629124115172E-2</v>
      </c>
      <c r="I251" s="5"/>
    </row>
    <row r="252" spans="5:10" x14ac:dyDescent="0.35">
      <c r="E252" s="4" t="s">
        <v>100</v>
      </c>
      <c r="F252">
        <f t="shared" si="347"/>
        <v>7.7803757809467671</v>
      </c>
      <c r="I252" s="5"/>
    </row>
    <row r="253" spans="5:10" x14ac:dyDescent="0.35">
      <c r="E253" s="4" t="s">
        <v>101</v>
      </c>
      <c r="F253">
        <f t="shared" si="347"/>
        <v>5.6792331936211915E-2</v>
      </c>
      <c r="I253" s="5"/>
    </row>
    <row r="254" spans="5:10" x14ac:dyDescent="0.35">
      <c r="E254" s="4"/>
      <c r="I254" s="5"/>
    </row>
    <row r="255" spans="5:10" x14ac:dyDescent="0.35">
      <c r="E255" s="4" t="s">
        <v>846</v>
      </c>
      <c r="F255">
        <f t="shared" ref="F255:F258" si="348">ABS(F250-F224)</f>
        <v>0.60108421376988375</v>
      </c>
      <c r="I255" s="5"/>
    </row>
    <row r="256" spans="5:10" x14ac:dyDescent="0.35">
      <c r="E256" s="4" t="s">
        <v>847</v>
      </c>
      <c r="F256">
        <f t="shared" si="348"/>
        <v>0.98551713735485413</v>
      </c>
      <c r="I256" s="5"/>
    </row>
    <row r="257" spans="5:15" x14ac:dyDescent="0.35">
      <c r="E257" s="4" t="s">
        <v>848</v>
      </c>
      <c r="F257">
        <f t="shared" si="348"/>
        <v>1.9246428891490197</v>
      </c>
      <c r="I257" s="5"/>
    </row>
    <row r="258" spans="5:15" x14ac:dyDescent="0.35">
      <c r="E258" s="7" t="s">
        <v>849</v>
      </c>
      <c r="F258" s="8">
        <f t="shared" si="348"/>
        <v>0.31267949199552342</v>
      </c>
      <c r="G258" s="8" t="s">
        <v>25</v>
      </c>
      <c r="H258" s="8">
        <f t="shared" ref="H258" si="349">MAX(F255:F258)</f>
        <v>1.9246428891490197</v>
      </c>
      <c r="I258" s="9"/>
      <c r="J258" t="str">
        <f t="shared" ref="J258" si="350">IF(H258&gt;$D$14, "Continúa iterando","Listo. Aquí está la solución")</f>
        <v>Continúa iterando</v>
      </c>
    </row>
    <row r="260" spans="5:15" x14ac:dyDescent="0.35">
      <c r="E260" s="1"/>
      <c r="F260" s="2" t="s">
        <v>0</v>
      </c>
      <c r="G260" s="2">
        <f t="shared" ref="G260" si="351">G223+1</f>
        <v>8</v>
      </c>
      <c r="H260" s="2"/>
      <c r="I260" s="3"/>
    </row>
    <row r="261" spans="5:15" x14ac:dyDescent="0.35">
      <c r="E261" s="4" t="s">
        <v>840</v>
      </c>
      <c r="F261" s="6">
        <f t="shared" ref="F261:F264" si="352">F250</f>
        <v>12.025130124257252</v>
      </c>
      <c r="I261" s="5"/>
    </row>
    <row r="262" spans="5:15" x14ac:dyDescent="0.35">
      <c r="E262" s="4" t="s">
        <v>1</v>
      </c>
      <c r="F262" s="6">
        <f t="shared" si="352"/>
        <v>-1.8186629124115172E-2</v>
      </c>
      <c r="I262" s="5"/>
    </row>
    <row r="263" spans="5:15" x14ac:dyDescent="0.35">
      <c r="E263" s="4" t="s">
        <v>93</v>
      </c>
      <c r="F263" s="6">
        <f t="shared" si="352"/>
        <v>7.7803757809467671</v>
      </c>
      <c r="I263" s="5"/>
    </row>
    <row r="264" spans="5:15" x14ac:dyDescent="0.35">
      <c r="E264" s="4" t="s">
        <v>2</v>
      </c>
      <c r="F264" s="6">
        <f t="shared" si="352"/>
        <v>5.6792331936211915E-2</v>
      </c>
      <c r="I264" s="5"/>
    </row>
    <row r="265" spans="5:15" x14ac:dyDescent="0.35">
      <c r="E265" s="4"/>
      <c r="I265" s="5"/>
    </row>
    <row r="266" spans="5:15" x14ac:dyDescent="0.35">
      <c r="E266" s="4"/>
      <c r="F266">
        <f t="shared" ref="F266" si="353">2*F261*F262*F263-6*F261*F262^2</f>
        <v>-3.4269472976141508</v>
      </c>
      <c r="G266">
        <f t="shared" ref="G266" si="354">F261^2*F263-6*F261^2*F262</f>
        <v>1140.8506785060149</v>
      </c>
      <c r="H266">
        <f t="shared" ref="H266" si="355">F261^2*F262</f>
        <v>-2.6298548531428394</v>
      </c>
      <c r="I266" s="5">
        <f t="shared" ref="I266" si="356">12*F264^2</f>
        <v>3.8704427601034513E-2</v>
      </c>
      <c r="J266">
        <f t="shared" ref="J266" si="357">F266*(G267*(H268*I269-H269*I268)-H267*(G268*I269-G269*I268)+I267*(G268*H269-G269*H268))</f>
        <v>11107691320.851456</v>
      </c>
      <c r="L266">
        <f t="shared" ref="L266" si="358">G267*(H268*I269-H269*I268)-H267*(G268*I269-G269*I268)+I267*(G268*H269-G269*H268)</f>
        <v>-3241278711.401444</v>
      </c>
      <c r="M266">
        <f t="shared" ref="M266" si="359">-(G266*(H268*I269-H269*I268)-H266*(G268*I269-G269*I268)+I266*(G268*H269-G269*H268))</f>
        <v>-493523.31476991647</v>
      </c>
      <c r="N266">
        <f t="shared" ref="N266" si="360">G266*(H267*I269-H269*I267)-H266*(G267*I269-G269*I267)+I266*(G267*H269-G269*H267)</f>
        <v>597282028472.38733</v>
      </c>
      <c r="O266">
        <f t="shared" ref="O266" si="361">-(G266*(H267*I268-H268*I267)-H266*(G267*I268-G268*I267)+I266*(G267*H268-G268*H267))</f>
        <v>7418754.7695482671</v>
      </c>
    </row>
    <row r="267" spans="5:15" x14ac:dyDescent="0.35">
      <c r="E267" s="4" t="s">
        <v>26</v>
      </c>
      <c r="F267">
        <f t="shared" ref="F267" si="362">-1728*F264*F261^2-144*F262*F261+36*F263</f>
        <v>-13879.41445066857</v>
      </c>
      <c r="G267">
        <f t="shared" ref="G267" si="363">-72*F261^2</f>
        <v>-10411.470324382986</v>
      </c>
      <c r="H267">
        <f t="shared" ref="H267" si="364">36*F261</f>
        <v>432.90468447326111</v>
      </c>
      <c r="I267" s="5">
        <f t="shared" ref="I267" si="365">-576*F261^3</f>
        <v>-1001594.2834843862</v>
      </c>
      <c r="J267">
        <f t="shared" ref="J267" si="366">-G266*(F267*(H268*I269-H269*I268)-H267*(F268*I269-F269*I268)+I267*(F268*H269-F269*H268))</f>
        <v>-21578917309.129669</v>
      </c>
      <c r="L267">
        <f t="shared" ref="L267" si="367">-(F267*(H268*I269-H269*I268)-H267*(F268*I269-F269*I268)+I267*(F268*H269-F269*H268))</f>
        <v>-18914760.463996954</v>
      </c>
      <c r="M267">
        <f t="shared" ref="M267" si="368">F266*(H268*I269-H269*I268)-H266*(F268*I269-F269*I268)+I266*(F268*H269-F269*H268)</f>
        <v>-2933.7467939699773</v>
      </c>
      <c r="N267">
        <f t="shared" ref="N267" si="369">-(F266*(H267*I269-H269*I267)-H266*(F267*I269-F269*I267)+I266*(F267*H269-F269*H267))</f>
        <v>3550621447.8204913</v>
      </c>
      <c r="O267">
        <f t="shared" ref="O267" si="370">F266*(H267*I268-H268*I267)-H266*(F267*I268-F268*I267)+I266*(F267*H268-F268*H267)</f>
        <v>70407.66571083125</v>
      </c>
    </row>
    <row r="268" spans="5:15" x14ac:dyDescent="0.35">
      <c r="E268" s="4"/>
      <c r="F268">
        <f t="shared" ref="F268" si="371">0.0625*F262*F263^2*F264</f>
        <v>-3.9077167447351359E-3</v>
      </c>
      <c r="G268">
        <f t="shared" ref="G268" si="372">0.0625*F261*F263^2*F264+0.125*F263</f>
        <v>3.5563574205847548</v>
      </c>
      <c r="H268">
        <f t="shared" ref="H268" si="373">0.125*F261*F262*F263*F264+0.125*F262</f>
        <v>-1.435264297369968E-2</v>
      </c>
      <c r="I268" s="5">
        <f t="shared" ref="I268" si="374">0.0625*F261*F262*F263^2</f>
        <v>-0.82741456006698511</v>
      </c>
      <c r="J268">
        <f t="shared" ref="J268" si="375">H266*(F267*(G268*I269-G269*I268)-G267*(F268*I269-F269*I268)+I267*(F268*G269-F269*G268))</f>
        <v>16434603354.938969</v>
      </c>
      <c r="L268">
        <f t="shared" ref="L268" si="376">F267*(G268*I269-G269*I268)-G267*(F268*I269-F269*I268)+I267*(F268*G269-F269*G268)</f>
        <v>-6249243503.0391884</v>
      </c>
      <c r="M268">
        <f t="shared" ref="M268" si="377">-(F266*(G268*I269-G269*I268)-G266*(F268*I269-F269*I268)+I266*(F268*G269-F269*G268))</f>
        <v>-629564.70356733701</v>
      </c>
      <c r="N268">
        <f t="shared" ref="N268" si="378">F266*(G267*I269-G269*I267)-G266*(F267*I269-F269*I267)+I266*(F267*G269-F269*G267)</f>
        <v>761854146547.70081</v>
      </c>
      <c r="O268">
        <f t="shared" ref="O268" si="379">-(F266*(G267*I268-G268*I267)-G266*(F267*I268-F268*I267)+I266*(F267*G268-F268*G267))</f>
        <v>20874647.674362831</v>
      </c>
    </row>
    <row r="269" spans="5:15" x14ac:dyDescent="0.35">
      <c r="E269" s="4"/>
      <c r="F269">
        <f t="shared" ref="F269" si="380">72*F262*F263*F261^2-20*F262*F263^3</f>
        <v>-1301.9001708499732</v>
      </c>
      <c r="G269">
        <f t="shared" ref="G269" si="381">24*F261^3*F263-20*F261*F263^3</f>
        <v>211427.44144636818</v>
      </c>
      <c r="H269">
        <f t="shared" ref="H269" si="382">24*F261^3*F262-60*F261*F262*F263^2</f>
        <v>35.333654057455306</v>
      </c>
      <c r="I269" s="5">
        <f t="shared" ref="I269" si="383">36*F264</f>
        <v>2.0445239497036289</v>
      </c>
      <c r="J269">
        <f t="shared" ref="J269" si="384">-I266*(F267*(G268*H269-G269*H268)-G267*(F268*H269-F269*H268)+H267*(F268*G269-F269*G268))</f>
        <v>1641494.9902771444</v>
      </c>
      <c r="L269">
        <f t="shared" ref="L269" si="385">-(F267*(G268*H269-G269*H268)-G267*(F268*H269-F269*H268)+H267*(F268*G269-F269*G268))</f>
        <v>42411039.046945356</v>
      </c>
      <c r="M269">
        <f t="shared" ref="M269" si="386">F266*(G268*H269-G269*H268)-G266*(F268*H269-F269*H268)+H266*(F268*G269-F269*G268)</f>
        <v>641.77570103890685</v>
      </c>
      <c r="N269">
        <f t="shared" ref="N269" si="387">-(F266*(G267*H269-G269*H267)-G266*(F267*H269-F269*H267)+H266*(F267*G269-F269*G267))</f>
        <v>-7984352456.7601795</v>
      </c>
      <c r="O269">
        <f t="shared" ref="O269" si="388">F266*(G267*H268-G268*H267)-G266*(F267*H268-F268*H267)+H266*(F267*G268-F268*G267)</f>
        <v>-94513.605231760681</v>
      </c>
    </row>
    <row r="270" spans="5:15" x14ac:dyDescent="0.35">
      <c r="E270" s="4"/>
      <c r="I270" s="5"/>
    </row>
    <row r="271" spans="5:15" x14ac:dyDescent="0.35">
      <c r="E271" s="4" t="s">
        <v>6</v>
      </c>
      <c r="F271">
        <f t="shared" ref="F271" si="389">MDETERM(F266:I269)</f>
        <v>5965018861.6510277</v>
      </c>
      <c r="G271" t="str">
        <f t="shared" ref="G271" si="390">IF(F271&lt;&gt;0,"Continuar", "Agregar otros valores")</f>
        <v>Continuar</v>
      </c>
      <c r="I271" s="5"/>
      <c r="J271">
        <f t="shared" ref="J271" si="391">MDETERM(F266:I269)</f>
        <v>5965018861.6510277</v>
      </c>
    </row>
    <row r="272" spans="5:15" x14ac:dyDescent="0.35">
      <c r="E272" s="4"/>
      <c r="I272" s="5"/>
    </row>
    <row r="273" spans="5:15" x14ac:dyDescent="0.35">
      <c r="E273" s="4"/>
      <c r="F273" cm="1">
        <f t="array" ref="F273:I276">MINVERSE(F266:I269)</f>
        <v>-0.54338113366909058</v>
      </c>
      <c r="G273">
        <v>-8.2736253852065211E-5</v>
      </c>
      <c r="H273">
        <v>100.13078622639402</v>
      </c>
      <c r="I273" s="5">
        <v>1.2437101946555906E-3</v>
      </c>
      <c r="L273">
        <f t="shared" ref="L273" si="392">L266/J271</f>
        <v>-0.54338113366909069</v>
      </c>
      <c r="M273">
        <f t="shared" ref="M273" si="393">M266/J271</f>
        <v>-8.2736253852065211E-5</v>
      </c>
      <c r="N273">
        <f t="shared" ref="N273" si="394">N266/J271</f>
        <v>100.13078622639404</v>
      </c>
      <c r="O273">
        <f t="shared" ref="O273" si="395">O266/J271</f>
        <v>1.2437101946555903E-3</v>
      </c>
    </row>
    <row r="274" spans="5:15" x14ac:dyDescent="0.35">
      <c r="E274" s="4" t="s">
        <v>9</v>
      </c>
      <c r="F274">
        <v>-3.1709473017092252E-3</v>
      </c>
      <c r="G274">
        <v>-4.9182523341727717E-7</v>
      </c>
      <c r="H274">
        <v>0.59524060697399583</v>
      </c>
      <c r="I274" s="5">
        <v>1.1803427171618948E-5</v>
      </c>
      <c r="L274">
        <f t="shared" ref="L274" si="396">L267/J271</f>
        <v>-3.1709473017092244E-3</v>
      </c>
      <c r="M274">
        <f t="shared" ref="M274" si="397">M267/J271</f>
        <v>-4.9182523341727707E-7</v>
      </c>
      <c r="N274">
        <f t="shared" ref="N274" si="398">N267/J271</f>
        <v>0.59524060697399583</v>
      </c>
      <c r="O274">
        <f t="shared" ref="O274" si="399">O267/J271</f>
        <v>1.1803427171618945E-5</v>
      </c>
    </row>
    <row r="275" spans="5:15" x14ac:dyDescent="0.35">
      <c r="E275" s="4"/>
      <c r="F275">
        <v>-1.047648573790007</v>
      </c>
      <c r="G275">
        <v>-1.0554278505551667E-4</v>
      </c>
      <c r="H275">
        <v>127.72032481668147</v>
      </c>
      <c r="I275" s="5">
        <v>3.4995107573867826E-3</v>
      </c>
      <c r="L275">
        <f t="shared" ref="L275" si="400">L268/J271</f>
        <v>-1.0476485737900068</v>
      </c>
      <c r="M275">
        <f t="shared" ref="M275" si="401">M268/J271</f>
        <v>-1.0554278505551665E-4</v>
      </c>
      <c r="N275">
        <f t="shared" ref="N275" si="402">N268/J271</f>
        <v>127.72032481668147</v>
      </c>
      <c r="O275">
        <f t="shared" ref="O275" si="403">O268/J271</f>
        <v>3.4995107573867826E-3</v>
      </c>
    </row>
    <row r="276" spans="5:15" x14ac:dyDescent="0.35">
      <c r="E276" s="4"/>
      <c r="F276">
        <v>7.1099589172475162E-3</v>
      </c>
      <c r="G276">
        <v>1.07589886289358E-7</v>
      </c>
      <c r="H276">
        <v>-1.3385292891681202</v>
      </c>
      <c r="I276" s="5">
        <v>-1.5844644824073656E-5</v>
      </c>
      <c r="L276">
        <f t="shared" ref="L276" si="404">L269/J271</f>
        <v>7.1099589172475171E-3</v>
      </c>
      <c r="M276">
        <f t="shared" ref="M276" si="405">M269/J271</f>
        <v>1.0758988628935752E-7</v>
      </c>
      <c r="N276">
        <f t="shared" ref="N276" si="406">N269/J271</f>
        <v>-1.3385292891681202</v>
      </c>
      <c r="O276">
        <f t="shared" ref="O276" si="407">O269/J271</f>
        <v>-1.5844644824073656E-5</v>
      </c>
    </row>
    <row r="277" spans="5:15" x14ac:dyDescent="0.35">
      <c r="E277" s="4"/>
      <c r="I277" s="5"/>
    </row>
    <row r="278" spans="5:15" x14ac:dyDescent="0.35">
      <c r="E278" s="4" t="s">
        <v>49</v>
      </c>
      <c r="F278">
        <f t="shared" ref="F278" si="408">F261^2*F262*F263-3*F261^2*F262^2+4*F264^3-1401/2</f>
        <v>-721.1040108864911</v>
      </c>
      <c r="I278" s="5"/>
    </row>
    <row r="279" spans="5:15" x14ac:dyDescent="0.35">
      <c r="E279" s="4" t="s">
        <v>50</v>
      </c>
      <c r="F279">
        <f t="shared" ref="F279" si="409">-72*F261^2*F262-576*F261^3*F264+36*F261*F263-9</f>
        <v>-53334.364341097149</v>
      </c>
      <c r="I279" s="5"/>
    </row>
    <row r="280" spans="5:15" x14ac:dyDescent="0.35">
      <c r="E280" s="4" t="s">
        <v>51</v>
      </c>
      <c r="F280">
        <f t="shared" ref="F280" si="410">((F261*F262*(F263^2)*F264)/16)+((F262*F263)/8)+9/4</f>
        <v>2.1853218465590301</v>
      </c>
      <c r="I280" s="5"/>
    </row>
    <row r="281" spans="5:15" x14ac:dyDescent="0.35">
      <c r="E281" s="4" t="s">
        <v>52</v>
      </c>
      <c r="F281">
        <f t="shared" ref="F281" si="411">24*F261^3*F262*F263-20*F261*F262*F263^3+18*F264^2-607</f>
        <v>-4452.0944076042733</v>
      </c>
      <c r="I281" s="5"/>
    </row>
    <row r="282" spans="5:15" x14ac:dyDescent="0.35">
      <c r="E282" s="4"/>
      <c r="I282" s="5"/>
    </row>
    <row r="283" spans="5:15" x14ac:dyDescent="0.35">
      <c r="E283" s="4"/>
      <c r="F283">
        <f t="shared" ref="F283:F286" si="412">F261</f>
        <v>12.025130124257252</v>
      </c>
      <c r="G283" t="s">
        <v>16</v>
      </c>
      <c r="H283" cm="1">
        <f t="array" ref="H283:H286">MMULT(F273:I276,F278:F281)</f>
        <v>609.52787988735759</v>
      </c>
      <c r="I283" s="5"/>
      <c r="J283">
        <f t="shared" ref="J283" si="413">F273*F278+G273*F279+H273*F280+I273*F281</f>
        <v>609.52787988735759</v>
      </c>
    </row>
    <row r="284" spans="5:15" x14ac:dyDescent="0.35">
      <c r="E284" s="4"/>
      <c r="F284">
        <f t="shared" si="412"/>
        <v>-1.8186629124115172E-2</v>
      </c>
      <c r="G284" t="s">
        <v>16</v>
      </c>
      <c r="H284">
        <v>3.5610563340414423</v>
      </c>
      <c r="I284" s="5"/>
      <c r="J284">
        <f t="shared" ref="J284" si="414">F274*F278+G274*F279+H274*F280+I274*F281</f>
        <v>3.5610563340414423</v>
      </c>
    </row>
    <row r="285" spans="5:15" x14ac:dyDescent="0.35">
      <c r="E285" s="4"/>
      <c r="F285">
        <f t="shared" si="412"/>
        <v>7.7803757809467671</v>
      </c>
      <c r="G285" t="s">
        <v>16</v>
      </c>
      <c r="H285">
        <v>1024.6225097104079</v>
      </c>
      <c r="I285" s="5"/>
      <c r="J285">
        <f t="shared" ref="J285" si="415">F275*F278+G275*F279+H275*F280+I275*F281</f>
        <v>1024.6225097104079</v>
      </c>
    </row>
    <row r="286" spans="5:15" x14ac:dyDescent="0.35">
      <c r="E286" s="4"/>
      <c r="F286">
        <f t="shared" si="412"/>
        <v>5.6792331936211915E-2</v>
      </c>
      <c r="G286" t="s">
        <v>16</v>
      </c>
      <c r="H286">
        <v>-7.9873335739266196</v>
      </c>
      <c r="I286" s="5"/>
      <c r="J286">
        <f t="shared" ref="J286" si="416">F276*F278+G276*F279+H276*F280+I276*F281</f>
        <v>-7.9873335739266196</v>
      </c>
    </row>
    <row r="287" spans="5:15" x14ac:dyDescent="0.35">
      <c r="E287" s="4" t="s">
        <v>844</v>
      </c>
      <c r="F287">
        <f t="shared" ref="F287:F290" si="417">F283-H283</f>
        <v>-597.50274976310038</v>
      </c>
      <c r="I287" s="5"/>
    </row>
    <row r="288" spans="5:15" x14ac:dyDescent="0.35">
      <c r="E288" s="4" t="s">
        <v>99</v>
      </c>
      <c r="F288">
        <f t="shared" si="417"/>
        <v>-3.5792429631655573</v>
      </c>
      <c r="I288" s="5"/>
    </row>
    <row r="289" spans="5:15" x14ac:dyDescent="0.35">
      <c r="E289" s="4" t="s">
        <v>100</v>
      </c>
      <c r="F289">
        <f t="shared" si="417"/>
        <v>-1016.8421339294612</v>
      </c>
      <c r="I289" s="5"/>
    </row>
    <row r="290" spans="5:15" x14ac:dyDescent="0.35">
      <c r="E290" s="4" t="s">
        <v>101</v>
      </c>
      <c r="F290">
        <f t="shared" si="417"/>
        <v>8.0441259058628312</v>
      </c>
      <c r="I290" s="5"/>
    </row>
    <row r="291" spans="5:15" x14ac:dyDescent="0.35">
      <c r="E291" s="4"/>
      <c r="I291" s="5"/>
    </row>
    <row r="292" spans="5:15" x14ac:dyDescent="0.35">
      <c r="E292" s="4" t="s">
        <v>846</v>
      </c>
      <c r="F292">
        <f t="shared" ref="F292:F295" si="418">ABS(F287-F261)</f>
        <v>609.52787988735759</v>
      </c>
      <c r="I292" s="5"/>
    </row>
    <row r="293" spans="5:15" x14ac:dyDescent="0.35">
      <c r="E293" s="4" t="s">
        <v>847</v>
      </c>
      <c r="F293">
        <f t="shared" si="418"/>
        <v>3.5610563340414423</v>
      </c>
      <c r="I293" s="5"/>
    </row>
    <row r="294" spans="5:15" x14ac:dyDescent="0.35">
      <c r="E294" s="4" t="s">
        <v>848</v>
      </c>
      <c r="F294">
        <f t="shared" si="418"/>
        <v>1024.6225097104079</v>
      </c>
      <c r="I294" s="5"/>
    </row>
    <row r="295" spans="5:15" x14ac:dyDescent="0.35">
      <c r="E295" s="7" t="s">
        <v>849</v>
      </c>
      <c r="F295" s="8">
        <f t="shared" si="418"/>
        <v>7.9873335739266196</v>
      </c>
      <c r="G295" s="8" t="s">
        <v>25</v>
      </c>
      <c r="H295" s="8">
        <f t="shared" ref="H295" si="419">MAX(F292:F295)</f>
        <v>1024.6225097104079</v>
      </c>
      <c r="I295" s="9"/>
      <c r="J295" t="str">
        <f t="shared" ref="J295" si="420">IF(H295&gt;$D$14, "Continúa iterando","Listo. Aquí está la solución")</f>
        <v>Continúa iterando</v>
      </c>
    </row>
    <row r="297" spans="5:15" x14ac:dyDescent="0.35">
      <c r="E297" s="1"/>
      <c r="F297" s="2" t="s">
        <v>0</v>
      </c>
      <c r="G297" s="2">
        <f t="shared" ref="G297" si="421">G260+1</f>
        <v>9</v>
      </c>
      <c r="H297" s="2"/>
      <c r="I297" s="3"/>
    </row>
    <row r="298" spans="5:15" x14ac:dyDescent="0.35">
      <c r="E298" s="4" t="s">
        <v>840</v>
      </c>
      <c r="F298" s="6">
        <f t="shared" ref="F298:F301" si="422">F287</f>
        <v>-597.50274976310038</v>
      </c>
      <c r="I298" s="5"/>
    </row>
    <row r="299" spans="5:15" x14ac:dyDescent="0.35">
      <c r="E299" s="4" t="s">
        <v>1</v>
      </c>
      <c r="F299" s="6">
        <f t="shared" si="422"/>
        <v>-3.5792429631655573</v>
      </c>
      <c r="I299" s="5"/>
    </row>
    <row r="300" spans="5:15" x14ac:dyDescent="0.35">
      <c r="E300" s="4" t="s">
        <v>93</v>
      </c>
      <c r="F300" s="6">
        <f t="shared" si="422"/>
        <v>-1016.8421339294612</v>
      </c>
      <c r="I300" s="5"/>
    </row>
    <row r="301" spans="5:15" x14ac:dyDescent="0.35">
      <c r="E301" s="4" t="s">
        <v>2</v>
      </c>
      <c r="F301" s="6">
        <f t="shared" si="422"/>
        <v>8.0441259058628312</v>
      </c>
      <c r="I301" s="5"/>
    </row>
    <row r="302" spans="5:15" x14ac:dyDescent="0.35">
      <c r="E302" s="4"/>
      <c r="I302" s="5"/>
    </row>
    <row r="303" spans="5:15" x14ac:dyDescent="0.35">
      <c r="E303" s="4"/>
      <c r="F303">
        <f t="shared" ref="F303" si="423">2*F298*F299*F300-6*F298*F299^2</f>
        <v>-4303324.8780796705</v>
      </c>
      <c r="G303">
        <f t="shared" ref="G303" si="424">F298^2*F300-6*F298^2*F299</f>
        <v>-355355395.17692524</v>
      </c>
      <c r="H303">
        <f t="shared" ref="H303" si="425">F298^2*F299</f>
        <v>-1277823.8694196087</v>
      </c>
      <c r="I303" s="5">
        <f t="shared" ref="I303" si="426">12*F301^2</f>
        <v>776.49553907248219</v>
      </c>
      <c r="J303">
        <f t="shared" ref="J303" si="427">F303*(G304*(H305*I306-H306*I305)-H304*(G305*I306-G306*I305)+I304*(G305*H306-G306*H305))</f>
        <v>-1.0270785231508329E+37</v>
      </c>
      <c r="L303">
        <f t="shared" ref="L303" si="428">G304*(H305*I306-H306*I305)-H304*(G305*I306-G306*I305)+I304*(G305*H306-G306*H305)</f>
        <v>2.3867092358807911E+30</v>
      </c>
      <c r="M303">
        <f t="shared" ref="M303" si="429">-(G303*(H305*I306-H306*I305)-H303*(G305*I306-G306*I305)+I303*(G305*H306-G306*H305))</f>
        <v>4.3164344893640528E+27</v>
      </c>
      <c r="N303">
        <f t="shared" ref="N303" si="430">G303*(H304*I306-H306*I304)-H303*(G304*I306-G306*I304)+I303*(G304*H306-G306*H304)</f>
        <v>-3.8375204931391117E+30</v>
      </c>
      <c r="O303">
        <f t="shared" ref="O303" si="431">-(G303*(H304*I305-H305*I304)-H303*(G304*I305-G305*I304)+I303*(G304*H305-G305*H304))</f>
        <v>4.6709837265807929E+25</v>
      </c>
    </row>
    <row r="304" spans="5:15" x14ac:dyDescent="0.35">
      <c r="E304" s="4" t="s">
        <v>26</v>
      </c>
      <c r="F304">
        <f t="shared" ref="F304" si="432">-1728*F301*F298^2-144*F299*F298+36*F300</f>
        <v>-4962866213.0467148</v>
      </c>
      <c r="G304">
        <f t="shared" ref="G304" si="433">-72*F298^2</f>
        <v>-25704686.590161562</v>
      </c>
      <c r="H304">
        <f t="shared" ref="H304" si="434">36*F298</f>
        <v>-21510.098991471612</v>
      </c>
      <c r="I304" s="5">
        <f t="shared" ref="I304" si="435">-576*F298^3</f>
        <v>122868967355.3618</v>
      </c>
      <c r="J304">
        <f t="shared" ref="J304" si="436">-G303*(F304*(H305*I306-H306*I305)-H304*(F305*I306-F306*I305)+I304*(F305*H306-F306*H305))</f>
        <v>-1.6835204013632334E+37</v>
      </c>
      <c r="L304">
        <f t="shared" ref="L304" si="437">-(F304*(H305*I306-H306*I305)-H304*(F305*I306-F306*I305)+I304*(F305*H306-F306*H305))</f>
        <v>4.7375681478679619E+28</v>
      </c>
      <c r="M304">
        <f t="shared" ref="M304" si="438">F303*(H305*I306-H306*I305)-H303*(F305*I306-F306*I305)+I303*(F305*H306-F306*H305)</f>
        <v>-7.1238137203993289E+25</v>
      </c>
      <c r="N304">
        <f t="shared" ref="N304" si="439">-(F303*(H304*I306-H306*I304)-H303*(F304*I306-F306*I304)+I303*(F304*H306-F306*H304))</f>
        <v>6.3333686138458966E+28</v>
      </c>
      <c r="O304">
        <f t="shared" ref="O304" si="440">F303*(H304*I305-H305*I304)-H303*(F304*I305-F305*I304)+I303*(F304*H305-F305*H304)</f>
        <v>-1.7404570726296704E+24</v>
      </c>
    </row>
    <row r="305" spans="5:15" x14ac:dyDescent="0.35">
      <c r="E305" s="4"/>
      <c r="F305">
        <f t="shared" ref="F305" si="441">0.0625*F299*F300^2*F301</f>
        <v>-1860617.5943056562</v>
      </c>
      <c r="G305">
        <f t="shared" ref="G305" si="442">0.0625*F298*F300^2*F301+0.125*F300</f>
        <v>-310603274.27804267</v>
      </c>
      <c r="H305">
        <f t="shared" ref="H305" si="443">0.125*F298*F299*F300*F301+0.125*F299</f>
        <v>-2186621.343136969</v>
      </c>
      <c r="I305" s="5">
        <f t="shared" ref="I305" si="444">0.0625*F298*F299*F300^2</f>
        <v>138203223.30422154</v>
      </c>
      <c r="J305">
        <f t="shared" ref="J305" si="445">H303*(F304*(G305*I306-G306*I305)-G304*(F305*I306-F306*I305)+I304*(F305*G306-F306*G305))</f>
        <v>3.4077143398009754E+36</v>
      </c>
      <c r="L305">
        <f t="shared" ref="L305" si="446">F304*(G305*I306-G306*I305)-G304*(F305*I306-F306*I305)+I304*(F305*G306-F306*G305)</f>
        <v>-2.6668106781795906E+30</v>
      </c>
      <c r="M305">
        <f t="shared" ref="M305" si="447">-(F303*(G305*I306-G306*I305)-G303*(F305*I306-F306*I305)+I303*(F305*G306-F306*G305))</f>
        <v>5.2744531072905341E+27</v>
      </c>
      <c r="N305">
        <f t="shared" ref="N305" si="448">F303*(G304*I306-G306*I304)-G303*(F304*I306-F306*I304)+I303*(F304*G306-F306*G304)</f>
        <v>-4.6892143358952119E+30</v>
      </c>
      <c r="O305">
        <f t="shared" ref="O305" si="449">-(F303*(G304*I305-G305*I304)-G303*(F304*I305-F305*I304)+I303*(F304*G305-F305*G304))</f>
        <v>3.2670752270989375E+26</v>
      </c>
    </row>
    <row r="306" spans="5:15" x14ac:dyDescent="0.35">
      <c r="E306" s="4"/>
      <c r="F306">
        <f t="shared" ref="F306" si="450">72*F299*F300*F298^2-20*F299*F300^3</f>
        <v>18289807456.933731</v>
      </c>
      <c r="G306">
        <f t="shared" ref="G306" si="451">24*F298^3*F300-20*F298*F300^3</f>
        <v>-7358310242821.6123</v>
      </c>
      <c r="H306">
        <f t="shared" ref="H306" si="452">24*F298^3*F299-60*F298*F299*F300^2</f>
        <v>-114351015755.46529</v>
      </c>
      <c r="I306" s="5">
        <f t="shared" ref="I306" si="453">36*F301</f>
        <v>289.58853261106191</v>
      </c>
      <c r="J306">
        <f t="shared" ref="J306" si="454">-I303*(F304*(G305*H306-G306*H305)-G304*(F305*H306-F306*H305)+H304*(F305*G306-F306*G305))</f>
        <v>7.4863716434428168E+31</v>
      </c>
      <c r="L306">
        <f t="shared" ref="L306" si="455">-(F304*(G305*H306-G306*H305)-G304*(F305*H306-F306*H305)+H304*(F305*G306-F306*G305))</f>
        <v>9.6412294298370716E+28</v>
      </c>
      <c r="M306">
        <f t="shared" ref="M306" si="456">F303*(G305*H306-G306*H305)-G303*(F305*H306-F306*H305)+H303*(F305*G306-F306*G305)</f>
        <v>-1.8540327167574829E+25</v>
      </c>
      <c r="N306">
        <f t="shared" ref="N306" si="457">-(F303*(G304*H306-G306*H304)-G303*(F304*H306-F306*H304)+H303*(F304*G306-F306*G304))</f>
        <v>-1.5499091511942456E+29</v>
      </c>
      <c r="O306">
        <f t="shared" ref="O306" si="458">F303*(G304*H305-G305*H304)-G303*(F304*H305-F305*H304)+H303*(F304*G305-F305*G304)</f>
        <v>1.8863751179793183E+24</v>
      </c>
    </row>
    <row r="307" spans="5:15" x14ac:dyDescent="0.35">
      <c r="E307" s="4"/>
      <c r="I307" s="5"/>
    </row>
    <row r="308" spans="5:15" x14ac:dyDescent="0.35">
      <c r="E308" s="4" t="s">
        <v>6</v>
      </c>
      <c r="F308">
        <f t="shared" ref="F308" si="459">MDETERM(F303:I306)</f>
        <v>-2.369820004162325E+37</v>
      </c>
      <c r="G308" t="str">
        <f t="shared" ref="G308" si="460">IF(F308&lt;&gt;0,"Continuar", "Agregar otros valores")</f>
        <v>Continuar</v>
      </c>
      <c r="I308" s="5"/>
      <c r="J308">
        <f t="shared" ref="J308" si="461">MDETERM(F303:I306)</f>
        <v>-2.369820004162325E+37</v>
      </c>
    </row>
    <row r="309" spans="5:15" x14ac:dyDescent="0.35">
      <c r="E309" s="4"/>
      <c r="I309" s="5"/>
    </row>
    <row r="310" spans="5:15" x14ac:dyDescent="0.35">
      <c r="E310" s="4"/>
      <c r="F310" cm="1">
        <f t="array" ref="F310:I313">MINVERSE(F303:I306)</f>
        <v>-1.0071267993724426E-7</v>
      </c>
      <c r="G310">
        <v>-1.821418707658268E-10</v>
      </c>
      <c r="H310">
        <v>1.6193299433707777E-7</v>
      </c>
      <c r="I310" s="5">
        <v>-1.9710289044639498E-12</v>
      </c>
      <c r="L310">
        <f t="shared" ref="L310" si="462">L303/J308</f>
        <v>-1.0071267993724427E-7</v>
      </c>
      <c r="M310">
        <f t="shared" ref="M310" si="463">M303/J308</f>
        <v>-1.8214187076582678E-10</v>
      </c>
      <c r="N310">
        <f t="shared" ref="N310" si="464">N303/J308</f>
        <v>1.6193299433707769E-7</v>
      </c>
      <c r="O310">
        <f t="shared" ref="O310" si="465">O303/J308</f>
        <v>-1.971028904463938E-12</v>
      </c>
    </row>
    <row r="311" spans="5:15" x14ac:dyDescent="0.35">
      <c r="E311" s="4" t="s">
        <v>9</v>
      </c>
      <c r="F311">
        <v>-1.9991257308770072E-9</v>
      </c>
      <c r="G311">
        <v>3.0060568768459804E-12</v>
      </c>
      <c r="H311">
        <v>-2.6725104027825057E-9</v>
      </c>
      <c r="I311" s="5">
        <v>7.344258507282198E-14</v>
      </c>
      <c r="L311">
        <f t="shared" ref="L311" si="466">L304/J308</f>
        <v>-1.999125730877008E-9</v>
      </c>
      <c r="M311">
        <f t="shared" ref="M311" si="467">M304/J308</f>
        <v>3.0060568768459812E-12</v>
      </c>
      <c r="N311">
        <f t="shared" ref="N311" si="468">N304/J308</f>
        <v>-2.6725104027825066E-9</v>
      </c>
      <c r="O311">
        <f t="shared" ref="O311" si="469">O304/J308</f>
        <v>7.3442585072822043E-14</v>
      </c>
    </row>
    <row r="312" spans="5:15" x14ac:dyDescent="0.35">
      <c r="E312" s="4"/>
      <c r="F312">
        <v>1.1253220385918058E-7</v>
      </c>
      <c r="G312">
        <v>-2.2256766750329323E-10</v>
      </c>
      <c r="H312">
        <v>1.9787217289326313E-7</v>
      </c>
      <c r="I312" s="5">
        <v>-1.3786174567522773E-11</v>
      </c>
      <c r="L312">
        <f t="shared" ref="L312" si="470">L305/J308</f>
        <v>1.1253220385918064E-7</v>
      </c>
      <c r="M312">
        <f t="shared" ref="M312" si="471">M305/J308</f>
        <v>-2.2256766750329328E-10</v>
      </c>
      <c r="N312">
        <f t="shared" ref="N312" si="472">N305/J308</f>
        <v>1.9787217289326316E-7</v>
      </c>
      <c r="O312">
        <f t="shared" ref="O312" si="473">O305/J308</f>
        <v>-1.3786174567522781E-11</v>
      </c>
    </row>
    <row r="313" spans="5:15" x14ac:dyDescent="0.35">
      <c r="E313" s="4"/>
      <c r="F313">
        <v>-4.0683382758620168E-9</v>
      </c>
      <c r="G313">
        <v>7.8235170329437519E-13</v>
      </c>
      <c r="H313">
        <v>6.5401977722865166E-9</v>
      </c>
      <c r="I313" s="5">
        <v>-7.9599932259248291E-14</v>
      </c>
      <c r="L313">
        <f t="shared" ref="L313" si="474">L306/J308</f>
        <v>-4.0683382758620176E-9</v>
      </c>
      <c r="M313">
        <f t="shared" ref="M313" si="475">M306/J308</f>
        <v>7.8235170329437711E-13</v>
      </c>
      <c r="N313">
        <f t="shared" ref="N313" si="476">N306/J308</f>
        <v>6.5401977722865142E-9</v>
      </c>
      <c r="O313">
        <f t="shared" ref="O313" si="477">O306/J308</f>
        <v>-7.9599932259247975E-14</v>
      </c>
    </row>
    <row r="314" spans="5:15" x14ac:dyDescent="0.35">
      <c r="E314" s="4"/>
      <c r="I314" s="5"/>
    </row>
    <row r="315" spans="5:15" x14ac:dyDescent="0.35">
      <c r="E315" s="4" t="s">
        <v>53</v>
      </c>
      <c r="F315">
        <f t="shared" ref="F315" si="478">F298^2*F299*F300-3*F298^2*F299^2+4*F301^3-1401/2</f>
        <v>1285625605.4642413</v>
      </c>
      <c r="I315" s="5"/>
    </row>
    <row r="316" spans="5:15" x14ac:dyDescent="0.35">
      <c r="E316" s="4" t="s">
        <v>54</v>
      </c>
      <c r="F316">
        <f t="shared" ref="F316" si="479">-72*F298^2*F299-576*F298^3*F301+36*F298*F300-9</f>
        <v>988487319014.43811</v>
      </c>
      <c r="I316" s="5"/>
    </row>
    <row r="317" spans="5:15" x14ac:dyDescent="0.35">
      <c r="E317" s="4" t="s">
        <v>55</v>
      </c>
      <c r="F317">
        <f t="shared" ref="F317" si="480">((F298*F299*(F300^2)*F301)/16)+((F299*F300)/8)+9/4</f>
        <v>1111724586.0458658</v>
      </c>
      <c r="I317" s="5"/>
    </row>
    <row r="318" spans="5:15" x14ac:dyDescent="0.35">
      <c r="E318" s="4" t="s">
        <v>56</v>
      </c>
      <c r="F318">
        <f t="shared" ref="F318" si="481">24*F298^3*F299*F300-20*F298*F299*F300^3+18*F301^2-607</f>
        <v>26337180157966.043</v>
      </c>
      <c r="I318" s="5"/>
    </row>
    <row r="319" spans="5:15" x14ac:dyDescent="0.35">
      <c r="E319" s="4"/>
      <c r="I319" s="5"/>
    </row>
    <row r="320" spans="5:15" x14ac:dyDescent="0.35">
      <c r="E320" s="4"/>
      <c r="F320">
        <f t="shared" ref="F320:F323" si="482">F298</f>
        <v>-597.50274976310038</v>
      </c>
      <c r="G320" t="s">
        <v>16</v>
      </c>
      <c r="H320" cm="1">
        <f t="array" ref="H320:H323">MMULT(F310:I313,F315:F318)</f>
        <v>-181.41018189270258</v>
      </c>
      <c r="I320" s="5"/>
      <c r="J320">
        <f t="shared" ref="J320" si="483">F310*F315+G310*F316+H310*F317+I310*F318</f>
        <v>-181.41018189270258</v>
      </c>
    </row>
    <row r="321" spans="5:10" x14ac:dyDescent="0.35">
      <c r="E321" s="4"/>
      <c r="F321">
        <f t="shared" si="482"/>
        <v>-3.5792429631655573</v>
      </c>
      <c r="G321" t="s">
        <v>16</v>
      </c>
      <c r="H321">
        <v>-0.63550305206648949</v>
      </c>
      <c r="I321" s="5"/>
      <c r="J321">
        <f t="shared" ref="J321" si="484">F311*F315+G311*F316+H311*F317+I311*F318</f>
        <v>-0.63550305206648949</v>
      </c>
    </row>
    <row r="322" spans="5:10" x14ac:dyDescent="0.35">
      <c r="E322" s="4"/>
      <c r="F322">
        <f t="shared" si="482"/>
        <v>-1016.8421339294612</v>
      </c>
      <c r="G322" t="s">
        <v>16</v>
      </c>
      <c r="H322">
        <v>-218.44063800320066</v>
      </c>
      <c r="I322" s="5"/>
      <c r="J322">
        <f t="shared" ref="J322" si="485">F312*F315+G312*F316+H312*F317+I312*F318</f>
        <v>-218.44063800320066</v>
      </c>
    </row>
    <row r="323" spans="5:10" x14ac:dyDescent="0.35">
      <c r="E323" s="4"/>
      <c r="F323">
        <f t="shared" si="482"/>
        <v>8.0441259058628312</v>
      </c>
      <c r="G323" t="s">
        <v>16</v>
      </c>
      <c r="H323">
        <v>0.71744578315698915</v>
      </c>
      <c r="I323" s="5"/>
      <c r="J323">
        <f t="shared" ref="J323" si="486">F313*F315+G313*F316+H313*F317+I313*F318</f>
        <v>0.71744578315698915</v>
      </c>
    </row>
    <row r="324" spans="5:10" x14ac:dyDescent="0.35">
      <c r="E324" s="4" t="s">
        <v>844</v>
      </c>
      <c r="F324">
        <f t="shared" ref="F324:F327" si="487">F320-H320</f>
        <v>-416.09256787039783</v>
      </c>
      <c r="I324" s="5"/>
    </row>
    <row r="325" spans="5:10" x14ac:dyDescent="0.35">
      <c r="E325" s="4" t="s">
        <v>99</v>
      </c>
      <c r="F325">
        <f t="shared" si="487"/>
        <v>-2.9437399110990681</v>
      </c>
      <c r="I325" s="5"/>
    </row>
    <row r="326" spans="5:10" x14ac:dyDescent="0.35">
      <c r="E326" s="4" t="s">
        <v>100</v>
      </c>
      <c r="F326">
        <f t="shared" si="487"/>
        <v>-798.40149592626051</v>
      </c>
      <c r="I326" s="5"/>
    </row>
    <row r="327" spans="5:10" x14ac:dyDescent="0.35">
      <c r="E327" s="4" t="s">
        <v>101</v>
      </c>
      <c r="F327">
        <f t="shared" si="487"/>
        <v>7.3266801227058416</v>
      </c>
      <c r="I327" s="5"/>
    </row>
    <row r="328" spans="5:10" x14ac:dyDescent="0.35">
      <c r="E328" s="4"/>
      <c r="I328" s="5"/>
    </row>
    <row r="329" spans="5:10" x14ac:dyDescent="0.35">
      <c r="E329" s="4" t="s">
        <v>846</v>
      </c>
      <c r="F329">
        <f t="shared" ref="F329:F332" si="488">ABS(F324-F298)</f>
        <v>181.41018189270255</v>
      </c>
      <c r="I329" s="5"/>
    </row>
    <row r="330" spans="5:10" x14ac:dyDescent="0.35">
      <c r="E330" s="4" t="s">
        <v>847</v>
      </c>
      <c r="F330">
        <f t="shared" si="488"/>
        <v>0.63550305206648927</v>
      </c>
      <c r="I330" s="5"/>
    </row>
    <row r="331" spans="5:10" x14ac:dyDescent="0.35">
      <c r="E331" s="4" t="s">
        <v>848</v>
      </c>
      <c r="F331">
        <f t="shared" si="488"/>
        <v>218.44063800320066</v>
      </c>
      <c r="I331" s="5"/>
    </row>
    <row r="332" spans="5:10" x14ac:dyDescent="0.35">
      <c r="E332" s="7" t="s">
        <v>849</v>
      </c>
      <c r="F332" s="8">
        <f t="shared" si="488"/>
        <v>0.71744578315698959</v>
      </c>
      <c r="G332" s="8" t="s">
        <v>25</v>
      </c>
      <c r="H332" s="8">
        <f t="shared" ref="H332" si="489">MAX(F329:F332)</f>
        <v>218.44063800320066</v>
      </c>
      <c r="I332" s="9"/>
      <c r="J332" t="str">
        <f t="shared" ref="J332" si="490">IF(H332&gt;$D$14, "Continúa iterando","Listo. Aquí está la solución")</f>
        <v>Continúa iterando</v>
      </c>
    </row>
    <row r="334" spans="5:10" x14ac:dyDescent="0.35">
      <c r="E334" s="1"/>
      <c r="F334" s="2" t="s">
        <v>0</v>
      </c>
      <c r="G334" s="2">
        <f t="shared" ref="G334" si="491">G297+1</f>
        <v>10</v>
      </c>
      <c r="H334" s="2"/>
      <c r="I334" s="3"/>
    </row>
    <row r="335" spans="5:10" x14ac:dyDescent="0.35">
      <c r="E335" s="4" t="s">
        <v>840</v>
      </c>
      <c r="F335" s="6">
        <f t="shared" ref="F335:F338" si="492">F324</f>
        <v>-416.09256787039783</v>
      </c>
      <c r="I335" s="5"/>
    </row>
    <row r="336" spans="5:10" x14ac:dyDescent="0.35">
      <c r="E336" s="4" t="s">
        <v>1</v>
      </c>
      <c r="F336" s="6">
        <f t="shared" si="492"/>
        <v>-2.9437399110990681</v>
      </c>
      <c r="I336" s="5"/>
    </row>
    <row r="337" spans="5:15" x14ac:dyDescent="0.35">
      <c r="E337" s="4" t="s">
        <v>93</v>
      </c>
      <c r="F337" s="6">
        <f t="shared" si="492"/>
        <v>-798.40149592626051</v>
      </c>
      <c r="I337" s="5"/>
    </row>
    <row r="338" spans="5:15" x14ac:dyDescent="0.35">
      <c r="E338" s="4" t="s">
        <v>2</v>
      </c>
      <c r="F338" s="6">
        <f t="shared" si="492"/>
        <v>7.3266801227058416</v>
      </c>
      <c r="I338" s="5"/>
    </row>
    <row r="339" spans="5:15" x14ac:dyDescent="0.35">
      <c r="E339" s="4"/>
      <c r="I339" s="5"/>
    </row>
    <row r="340" spans="5:15" x14ac:dyDescent="0.35">
      <c r="E340" s="4"/>
      <c r="F340">
        <f t="shared" ref="F340" si="493">2*F335*F336*F337-6*F335*F336^2</f>
        <v>-1934239.2018909086</v>
      </c>
      <c r="G340">
        <f t="shared" ref="G340" si="494">F335^2*F337-6*F335^2*F336</f>
        <v>-135171714.60938078</v>
      </c>
      <c r="H340">
        <f t="shared" ref="H340" si="495">F335^2*F336</f>
        <v>-509658.59573067701</v>
      </c>
      <c r="I340" s="5">
        <f t="shared" ref="I340" si="496">12*F338^2</f>
        <v>644.16289944543462</v>
      </c>
      <c r="J340">
        <f t="shared" ref="J340" si="497">F340*(G341*(H342*I343-H343*I342)-H341*(G342*I343-G343*I342)+I341*(G342*H343-G343*H342))</f>
        <v>-2.0179349260727941E+35</v>
      </c>
      <c r="L340">
        <f t="shared" ref="L340" si="498">G341*(H342*I343-H343*I342)-H341*(G342*I343-G343*I342)+I341*(G342*H343-G343*H342)</f>
        <v>1.0432706172535769E+29</v>
      </c>
      <c r="M340">
        <f t="shared" ref="M340" si="499">-(G340*(H342*I343-H343*I342)-H340*(G342*I343-G343*I342)+I340*(G342*H343-G343*H342))</f>
        <v>2.0443841006381541E+26</v>
      </c>
      <c r="N340">
        <f t="shared" ref="N340" si="500">G340*(H341*I343-H343*I341)-H340*(G341*I343-G343*I341)+I340*(G341*H343-G343*H341)</f>
        <v>-1.7383859310936847E+29</v>
      </c>
      <c r="O340">
        <f t="shared" ref="O340" si="501">-(G340*(H341*I342-H342*I341)-H340*(G341*I342-G342*I341)+I340*(G341*H342-G342*H341))</f>
        <v>2.4551371789243045E+24</v>
      </c>
    </row>
    <row r="341" spans="5:15" x14ac:dyDescent="0.35">
      <c r="E341" s="4" t="s">
        <v>26</v>
      </c>
      <c r="F341">
        <f t="shared" ref="F341" si="502">-1728*F338*F335^2-144*F336*F335+36*F337</f>
        <v>-2192156350.0043564</v>
      </c>
      <c r="G341">
        <f t="shared" ref="G341" si="503">-72*F335^2</f>
        <v>-12465577.802662676</v>
      </c>
      <c r="H341">
        <f t="shared" ref="H341" si="504">36*F335</f>
        <v>-14979.332443334322</v>
      </c>
      <c r="I341" s="5">
        <f t="shared" ref="I341" si="505">-576*F335^3</f>
        <v>41494674223.185158</v>
      </c>
      <c r="J341">
        <f t="shared" ref="J341" si="506">-G340*(F341*(H342*I343-H343*I342)-H341*(F342*I343-F343*I342)+I341*(F342*H343-F343*H342))</f>
        <v>-4.0590820408748918E+35</v>
      </c>
      <c r="L341">
        <f t="shared" ref="L341" si="507">-(F341*(H342*I343-H343*I342)-H341*(F342*I343-F343*I342)+I341*(F342*H343-F343*H342))</f>
        <v>3.0029078587963667E+27</v>
      </c>
      <c r="M341">
        <f t="shared" ref="M341" si="508">F340*(H342*I343-H343*I342)-H340*(F342*I343-F343*I342)+I340*(F342*H343-F343*H342)</f>
        <v>-3.9248825672071346E+24</v>
      </c>
      <c r="N341">
        <f t="shared" ref="N341" si="509">-(F340*(H341*I343-H343*I341)-H340*(F341*I343-F343*I341)+I340*(F341*H343-F343*H341))</f>
        <v>3.3373501316347041E+27</v>
      </c>
      <c r="O341">
        <f t="shared" ref="O341" si="510">F340*(H341*I342-H342*I341)-H340*(F341*I342-F342*I341)+I340*(F341*H342-F342*H341)</f>
        <v>-1.0823003089654639E+23</v>
      </c>
    </row>
    <row r="342" spans="5:15" x14ac:dyDescent="0.35">
      <c r="E342" s="4"/>
      <c r="F342">
        <f t="shared" ref="F342" si="511">0.0625*F336*F337^2*F338</f>
        <v>-859269.44400640088</v>
      </c>
      <c r="G342">
        <f t="shared" ref="G342" si="512">0.0625*F335*F337^2*F338+0.125*F337</f>
        <v>-121456356.21100001</v>
      </c>
      <c r="H342">
        <f t="shared" ref="H342" si="513">0.125*F335*F336*F337*F338+0.125*F336</f>
        <v>-895629.02415982145</v>
      </c>
      <c r="I342" s="5">
        <f t="shared" ref="I342" si="514">0.0625*F335*F336*F337^2</f>
        <v>48799131.866173193</v>
      </c>
      <c r="J342">
        <f t="shared" ref="J342" si="515">H340*(F341*(G342*I343-G343*I342)-G341*(F342*I343-F343*I342)+I341*(F342*G343-F343*G342))</f>
        <v>1.0548304445696218E+35</v>
      </c>
      <c r="L342">
        <f t="shared" ref="L342" si="516">F341*(G342*I343-G343*I342)-G341*(F342*I343-F343*I342)+I341*(F342*G343-F343*G342)</f>
        <v>-2.0696804751371921E+29</v>
      </c>
      <c r="M342">
        <f t="shared" ref="M342" si="517">-(F340*(G342*I343-G343*I342)-G340*(F342*I343-F343*I342)+I340*(F342*G343-F343*G342))</f>
        <v>2.6507838861159039E+26</v>
      </c>
      <c r="N342">
        <f t="shared" ref="N342" si="518">F340*(G341*I343-G343*I341)-G340*(F341*I343-F343*I341)+I340*(F341*G343-F343*G341)</f>
        <v>-2.253976175884662E+29</v>
      </c>
      <c r="O342">
        <f t="shared" ref="O342" si="519">-(F340*(G341*I342-G342*I341)-G340*(F341*I342-F342*I341)+I340*(F341*G342-F342*G341))</f>
        <v>1.9387291587263949E+25</v>
      </c>
    </row>
    <row r="343" spans="5:15" x14ac:dyDescent="0.35">
      <c r="E343" s="4"/>
      <c r="F343">
        <f t="shared" ref="F343" si="520">72*F336*F337*F335^2-20*F336*F337^3</f>
        <v>-665885881.14726639</v>
      </c>
      <c r="G343">
        <f t="shared" ref="G343" si="521">24*F335^3*F337-20*F335*F337^3</f>
        <v>-2854905987167.5889</v>
      </c>
      <c r="H343">
        <f t="shared" ref="H343" si="522">24*F335^3*F336-60*F335*F336*F337^2</f>
        <v>-41757602899.491096</v>
      </c>
      <c r="I343" s="5">
        <f t="shared" ref="I343" si="523">36*F338</f>
        <v>263.76048441741028</v>
      </c>
      <c r="J343">
        <f t="shared" ref="J343" si="524">-I340*(F341*(G342*H343-G343*H342)-G341*(F342*H343-F343*H342)+H341*(F342*G343-F343*G342))</f>
        <v>3.5508885561427679E+30</v>
      </c>
      <c r="L343">
        <f t="shared" ref="L343" si="525">-(F341*(G342*H343-G343*H342)-G341*(F342*H343-F343*H342)+H341*(F342*G343-F343*G342))</f>
        <v>5.5124077453075281E+27</v>
      </c>
      <c r="M343">
        <f t="shared" ref="M343" si="526">F340*(G342*H343-G343*H342)-G340*(F342*H343-F343*H342)+H340*(F342*G343-F343*G342)</f>
        <v>-1.303760031559333E+24</v>
      </c>
      <c r="N343">
        <f t="shared" ref="N343" si="527">-(F340*(G341*H343-G343*H341)-G340*(F341*H343-F343*H341)+H340*(F341*G343-F343*G341))</f>
        <v>-9.1829411171938532E+27</v>
      </c>
      <c r="O343">
        <f t="shared" ref="O343" si="528">F340*(G341*H342-G342*H341)-G340*(F341*H342-F342*H341)+H340*(F341*G342-F342*G341)</f>
        <v>1.2967895076807724E+23</v>
      </c>
    </row>
    <row r="344" spans="5:15" x14ac:dyDescent="0.35">
      <c r="E344" s="4"/>
      <c r="I344" s="5"/>
    </row>
    <row r="345" spans="5:15" x14ac:dyDescent="0.35">
      <c r="E345" s="4" t="s">
        <v>6</v>
      </c>
      <c r="F345">
        <f t="shared" ref="F345" si="529">MDETERM(F340:I343)</f>
        <v>-5.0221510134925037E+35</v>
      </c>
      <c r="G345" t="str">
        <f t="shared" ref="G345" si="530">IF(F345&lt;&gt;0,"Continuar", "Agregar otros valores")</f>
        <v>Continuar</v>
      </c>
      <c r="I345" s="5"/>
      <c r="J345">
        <f t="shared" ref="J345" si="531">MDETERM(F340:I343)</f>
        <v>-5.0221510134925037E+35</v>
      </c>
    </row>
    <row r="346" spans="5:15" x14ac:dyDescent="0.35">
      <c r="E346" s="4"/>
      <c r="I346" s="5"/>
    </row>
    <row r="347" spans="5:15" x14ac:dyDescent="0.35">
      <c r="E347" s="4"/>
      <c r="F347" cm="1">
        <f t="array" ref="F347:I350">MINVERSE(F340:I343)</f>
        <v>-2.0773382051848457E-7</v>
      </c>
      <c r="G347">
        <v>-4.0707340244164606E-10</v>
      </c>
      <c r="H347">
        <v>3.4614369946728799E-7</v>
      </c>
      <c r="I347" s="5">
        <v>-4.8886167945335333E-12</v>
      </c>
      <c r="L347">
        <f t="shared" ref="L347" si="532">L340/J345</f>
        <v>-2.0773382051848452E-7</v>
      </c>
      <c r="M347">
        <f t="shared" ref="M347" si="533">M340/J345</f>
        <v>-4.0707340244164595E-10</v>
      </c>
      <c r="N347">
        <f t="shared" ref="N347" si="534">N340/J345</f>
        <v>3.4614369946728793E-7</v>
      </c>
      <c r="O347">
        <f t="shared" ref="O347" si="535">O340/J345</f>
        <v>-4.8886167945335309E-12</v>
      </c>
    </row>
    <row r="348" spans="5:15" x14ac:dyDescent="0.35">
      <c r="E348" s="4" t="s">
        <v>9</v>
      </c>
      <c r="F348">
        <v>-5.9793260910091289E-9</v>
      </c>
      <c r="G348">
        <v>7.8151424691582372E-12</v>
      </c>
      <c r="H348">
        <v>-6.6452604126570152E-9</v>
      </c>
      <c r="I348" s="5">
        <v>2.1550532950079708E-13</v>
      </c>
      <c r="L348">
        <f t="shared" ref="L348" si="536">L341/J345</f>
        <v>-5.9793260910091289E-9</v>
      </c>
      <c r="M348">
        <f t="shared" ref="M348" si="537">M341/J345</f>
        <v>7.8151424691582372E-12</v>
      </c>
      <c r="N348">
        <f t="shared" ref="N348" si="538">N341/J345</f>
        <v>-6.6452604126570152E-9</v>
      </c>
      <c r="O348">
        <f t="shared" ref="O348" si="539">O341/J345</f>
        <v>2.1550532950079706E-13</v>
      </c>
    </row>
    <row r="349" spans="5:15" x14ac:dyDescent="0.35">
      <c r="E349" s="4"/>
      <c r="F349">
        <v>4.1211036258702522E-7</v>
      </c>
      <c r="G349">
        <v>-5.2781843457003028E-10</v>
      </c>
      <c r="H349">
        <v>4.488069295067259E-7</v>
      </c>
      <c r="I349" s="5">
        <v>-3.8603561571880424E-11</v>
      </c>
      <c r="L349">
        <f t="shared" ref="L349" si="540">L342/J345</f>
        <v>4.1211036258702527E-7</v>
      </c>
      <c r="M349">
        <f t="shared" ref="M349" si="541">M342/J345</f>
        <v>-5.2781843457003017E-10</v>
      </c>
      <c r="N349">
        <f t="shared" ref="N349" si="542">N342/J345</f>
        <v>4.4880692950672585E-7</v>
      </c>
      <c r="O349">
        <f t="shared" ref="O349" si="543">O342/J345</f>
        <v>-3.8603561571880411E-11</v>
      </c>
    </row>
    <row r="350" spans="5:15" x14ac:dyDescent="0.35">
      <c r="E350" s="4"/>
      <c r="F350">
        <v>-1.0976188749597338E-8</v>
      </c>
      <c r="G350">
        <v>2.5960191719776109E-12</v>
      </c>
      <c r="H350">
        <v>1.8284876525064611E-8</v>
      </c>
      <c r="I350" s="5">
        <v>-2.5821396134780105E-13</v>
      </c>
      <c r="L350">
        <f t="shared" ref="L350" si="544">L343/J345</f>
        <v>-1.0976188749597337E-8</v>
      </c>
      <c r="M350">
        <f t="shared" ref="M350" si="545">M343/J345</f>
        <v>2.5960191719776109E-12</v>
      </c>
      <c r="N350">
        <f t="shared" ref="N350" si="546">N343/J345</f>
        <v>1.8284876525064611E-8</v>
      </c>
      <c r="O350">
        <f t="shared" ref="O350" si="547">O343/J345</f>
        <v>-2.582139613478009E-13</v>
      </c>
    </row>
    <row r="351" spans="5:15" x14ac:dyDescent="0.35">
      <c r="E351" s="4"/>
      <c r="I351" s="5"/>
    </row>
    <row r="352" spans="5:15" x14ac:dyDescent="0.35">
      <c r="E352" s="4" t="s">
        <v>57</v>
      </c>
      <c r="F352">
        <f t="shared" ref="F352" si="548">F335^2*F336*F337-3*F335^2*F336^2+4*F338^3-1401/2</f>
        <v>402412150.88702559</v>
      </c>
      <c r="I352" s="5"/>
    </row>
    <row r="353" spans="5:10" x14ac:dyDescent="0.35">
      <c r="E353" s="4" t="s">
        <v>58</v>
      </c>
      <c r="F353">
        <f t="shared" ref="F353" si="549">-72*F335^2*F336-576*F335^3*F338+36*F335*F337-9</f>
        <v>304066859760.48853</v>
      </c>
      <c r="I353" s="5"/>
    </row>
    <row r="354" spans="5:10" x14ac:dyDescent="0.35">
      <c r="E354" s="4" t="s">
        <v>59</v>
      </c>
      <c r="F354">
        <f t="shared" ref="F354" si="550">((F335*F336*(F337^2)*F338)/16)+((F336*F337)/8)+9/4</f>
        <v>357535925.48498595</v>
      </c>
      <c r="I354" s="5"/>
    </row>
    <row r="355" spans="5:10" x14ac:dyDescent="0.35">
      <c r="E355" s="4" t="s">
        <v>60</v>
      </c>
      <c r="F355">
        <f t="shared" ref="F355" si="551">24*F335^3*F336*F337-20*F335*F336*F337^3+18*F338^2-607</f>
        <v>8404100697220.1582</v>
      </c>
      <c r="I355" s="5"/>
    </row>
    <row r="356" spans="5:10" x14ac:dyDescent="0.35">
      <c r="E356" s="4"/>
      <c r="I356" s="5"/>
    </row>
    <row r="357" spans="5:10" x14ac:dyDescent="0.35">
      <c r="E357" s="4"/>
      <c r="F357">
        <f t="shared" ref="F357:F360" si="552">F335</f>
        <v>-416.09256787039783</v>
      </c>
      <c r="G357" t="s">
        <v>16</v>
      </c>
      <c r="H357" cm="1">
        <f t="array" ref="H357:H360">MMULT(F347:I350,F352:F355)</f>
        <v>-124.69776457081942</v>
      </c>
      <c r="I357" s="5"/>
      <c r="J357">
        <f t="shared" ref="J357" si="553">F347*F352+G347*F353+H347*F354+I347*F355</f>
        <v>-124.69776457081942</v>
      </c>
    </row>
    <row r="358" spans="5:10" x14ac:dyDescent="0.35">
      <c r="E358" s="4"/>
      <c r="F358">
        <f t="shared" si="552"/>
        <v>-2.9437399110990681</v>
      </c>
      <c r="G358" t="s">
        <v>16</v>
      </c>
      <c r="H358">
        <v>-0.59461848577587539</v>
      </c>
      <c r="I358" s="5"/>
      <c r="J358">
        <f t="shared" ref="J358" si="554">F348*F352+G348*F353+H348*F354+I348*F355</f>
        <v>-0.59461848577587539</v>
      </c>
    </row>
    <row r="359" spans="5:10" x14ac:dyDescent="0.35">
      <c r="E359" s="4"/>
      <c r="F359">
        <f t="shared" si="552"/>
        <v>-798.40149592626051</v>
      </c>
      <c r="G359" t="s">
        <v>16</v>
      </c>
      <c r="H359">
        <v>-158.61749432808861</v>
      </c>
      <c r="I359" s="5"/>
      <c r="J359">
        <f t="shared" ref="J359" si="555">F349*F352+G349*F353+H349*F354+I349*F355</f>
        <v>-158.61749432808861</v>
      </c>
    </row>
    <row r="360" spans="5:10" x14ac:dyDescent="0.35">
      <c r="E360" s="4"/>
      <c r="F360">
        <f t="shared" si="552"/>
        <v>7.3266801227058416</v>
      </c>
      <c r="G360" t="s">
        <v>16</v>
      </c>
      <c r="H360">
        <v>0.73985579240645416</v>
      </c>
      <c r="I360" s="5"/>
      <c r="J360">
        <f t="shared" ref="J360" si="556">F350*F352+G350*F353+H350*F354+I350*F355</f>
        <v>0.73985579240645416</v>
      </c>
    </row>
    <row r="361" spans="5:10" x14ac:dyDescent="0.35">
      <c r="E361" s="4" t="s">
        <v>844</v>
      </c>
      <c r="F361">
        <f t="shared" ref="F361:F364" si="557">F357-H357</f>
        <v>-291.39480329957843</v>
      </c>
      <c r="I361" s="5"/>
    </row>
    <row r="362" spans="5:10" x14ac:dyDescent="0.35">
      <c r="E362" s="4" t="s">
        <v>99</v>
      </c>
      <c r="F362">
        <f t="shared" si="557"/>
        <v>-2.3491214253231929</v>
      </c>
      <c r="I362" s="5"/>
    </row>
    <row r="363" spans="5:10" x14ac:dyDescent="0.35">
      <c r="E363" s="4" t="s">
        <v>100</v>
      </c>
      <c r="F363">
        <f t="shared" si="557"/>
        <v>-639.78400159817193</v>
      </c>
      <c r="I363" s="5"/>
    </row>
    <row r="364" spans="5:10" x14ac:dyDescent="0.35">
      <c r="E364" s="4" t="s">
        <v>101</v>
      </c>
      <c r="F364">
        <f t="shared" si="557"/>
        <v>6.5868243302993879</v>
      </c>
      <c r="I364" s="5"/>
    </row>
    <row r="365" spans="5:10" x14ac:dyDescent="0.35">
      <c r="E365" s="4"/>
      <c r="I365" s="5"/>
    </row>
    <row r="366" spans="5:10" x14ac:dyDescent="0.35">
      <c r="E366" s="4" t="s">
        <v>846</v>
      </c>
      <c r="F366">
        <f t="shared" ref="F366:F369" si="558">ABS(F361-F335)</f>
        <v>124.6977645708194</v>
      </c>
      <c r="I366" s="5"/>
    </row>
    <row r="367" spans="5:10" x14ac:dyDescent="0.35">
      <c r="E367" s="4" t="s">
        <v>847</v>
      </c>
      <c r="F367">
        <f t="shared" si="558"/>
        <v>0.59461848577587517</v>
      </c>
      <c r="I367" s="5"/>
    </row>
    <row r="368" spans="5:10" x14ac:dyDescent="0.35">
      <c r="E368" s="4" t="s">
        <v>848</v>
      </c>
      <c r="F368">
        <f t="shared" si="558"/>
        <v>158.61749432808858</v>
      </c>
      <c r="I368" s="5"/>
    </row>
    <row r="369" spans="5:15" x14ac:dyDescent="0.35">
      <c r="E369" s="7" t="s">
        <v>849</v>
      </c>
      <c r="F369" s="8">
        <f t="shared" si="558"/>
        <v>0.73985579240645372</v>
      </c>
      <c r="G369" s="8" t="s">
        <v>25</v>
      </c>
      <c r="H369" s="8">
        <f t="shared" ref="H369" si="559">MAX(F366:F369)</f>
        <v>158.61749432808858</v>
      </c>
      <c r="I369" s="9"/>
      <c r="J369" t="str">
        <f t="shared" ref="J369" si="560">IF(H369&gt;$D$14, "Continúa iterando","Listo. Aquí está la solución")</f>
        <v>Continúa iterando</v>
      </c>
    </row>
    <row r="371" spans="5:15" x14ac:dyDescent="0.35">
      <c r="E371" s="1"/>
      <c r="F371" s="2" t="s">
        <v>0</v>
      </c>
      <c r="G371" s="2">
        <f t="shared" ref="G371" si="561">G334+1</f>
        <v>11</v>
      </c>
      <c r="H371" s="2"/>
      <c r="I371" s="3"/>
    </row>
    <row r="372" spans="5:15" x14ac:dyDescent="0.35">
      <c r="E372" s="4" t="s">
        <v>840</v>
      </c>
      <c r="F372" s="6">
        <f t="shared" ref="F372:F375" si="562">F361</f>
        <v>-291.39480329957843</v>
      </c>
      <c r="I372" s="5"/>
    </row>
    <row r="373" spans="5:15" x14ac:dyDescent="0.35">
      <c r="E373" s="4" t="s">
        <v>1</v>
      </c>
      <c r="F373" s="6">
        <f t="shared" si="562"/>
        <v>-2.3491214253231929</v>
      </c>
      <c r="I373" s="5"/>
    </row>
    <row r="374" spans="5:15" x14ac:dyDescent="0.35">
      <c r="E374" s="4" t="s">
        <v>93</v>
      </c>
      <c r="F374" s="6">
        <f t="shared" si="562"/>
        <v>-639.78400159817193</v>
      </c>
      <c r="I374" s="5"/>
    </row>
    <row r="375" spans="5:15" x14ac:dyDescent="0.35">
      <c r="E375" s="4" t="s">
        <v>2</v>
      </c>
      <c r="F375" s="6">
        <f t="shared" si="562"/>
        <v>6.5868243302993879</v>
      </c>
      <c r="I375" s="5"/>
    </row>
    <row r="376" spans="5:15" x14ac:dyDescent="0.35">
      <c r="E376" s="4"/>
      <c r="I376" s="5"/>
    </row>
    <row r="377" spans="5:15" x14ac:dyDescent="0.35">
      <c r="E377" s="4"/>
      <c r="F377">
        <f t="shared" ref="F377" si="563">2*F372*F373*F374-6*F372*F373^2</f>
        <v>-866244.01300844178</v>
      </c>
      <c r="G377">
        <f t="shared" ref="G377" si="564">F372^2*F374-6*F372^2*F373</f>
        <v>-53127858.935087651</v>
      </c>
      <c r="H377">
        <f t="shared" ref="H377" si="565">F372^2*F373</f>
        <v>-199466.08817239664</v>
      </c>
      <c r="I377" s="5">
        <f t="shared" ref="I377" si="566">12*F375^2</f>
        <v>520.63505709868775</v>
      </c>
      <c r="J377">
        <f t="shared" ref="J377" si="567">F377*(G378*(H379*I380-H380*I379)-H378*(G379*I380-G380*I379)+I378*(G379*H380-G380*H379))</f>
        <v>-4.2413929133501098E+33</v>
      </c>
      <c r="L377">
        <f t="shared" ref="L377" si="568">G378*(H379*I380-H380*I379)-H378*(G379*I380-G380*I379)+I378*(G379*H380-G380*H379)</f>
        <v>4.896302715697703E+27</v>
      </c>
      <c r="M377">
        <f t="shared" ref="M377" si="569">-(G377*(H379*I380-H380*I379)-H377*(G379*I380-G380*I379)+I377*(G379*H380-G380*H379))</f>
        <v>1.0338874788475479E+25</v>
      </c>
      <c r="N377">
        <f t="shared" ref="N377" si="570">G377*(H378*I380-H380*I378)-H377*(G378*I380-G380*I378)+I377*(G378*H380-G380*H378)</f>
        <v>-8.4142350986045581E+27</v>
      </c>
      <c r="O377">
        <f t="shared" ref="O377" si="571">-(G377*(H378*I379-H379*I378)-H377*(G378*I379-G379*I378)+I377*(G378*H379-G379*H378))</f>
        <v>1.334472285368626E+23</v>
      </c>
    </row>
    <row r="378" spans="5:15" x14ac:dyDescent="0.35">
      <c r="E378" s="4" t="s">
        <v>26</v>
      </c>
      <c r="F378">
        <f t="shared" ref="F378" si="572">-1728*F375*F372^2-144*F373*F372+36*F374</f>
        <v>-966580579.18547511</v>
      </c>
      <c r="G378">
        <f t="shared" ref="G378" si="573">-72*F372^2</f>
        <v>-6113587.0600800002</v>
      </c>
      <c r="H378">
        <f t="shared" ref="H378" si="574">36*F372</f>
        <v>-10490.212918784824</v>
      </c>
      <c r="I378" s="5">
        <f t="shared" ref="I378" si="575">-576*F372^3</f>
        <v>14251739990.614876</v>
      </c>
      <c r="J378">
        <f t="shared" ref="J378" si="576">-G377*(F378*(H379*I380-H380*I379)-H378*(F379*I380-F380*I379)+I378*(F379*H380-F380*H379))</f>
        <v>-1.0093607833142454E+34</v>
      </c>
      <c r="L378">
        <f t="shared" ref="L378" si="577">-(F378*(H379*I380-H380*I379)-H378*(F379*I380-F380*I379)+I378*(F379*H380-F380*H379))</f>
        <v>1.8998709971495299E+26</v>
      </c>
      <c r="M378">
        <f t="shared" ref="M378" si="578">F377*(H379*I380-H380*I379)-H377*(F379*I380-F380*I379)+I377*(F379*H380-F380*H379)</f>
        <v>-2.2297730910706929E+23</v>
      </c>
      <c r="N378">
        <f t="shared" ref="N378" si="579">-(F377*(H378*I380-H380*I378)-H377*(F378*I380-F380*I378)+I377*(F378*H380-F380*H378))</f>
        <v>1.8146004116249141E+26</v>
      </c>
      <c r="O378">
        <f t="shared" ref="O378" si="580">F377*(H378*I379-H379*I378)-H377*(F378*I379-F379*I378)+I377*(F378*H379-F379*H378)</f>
        <v>-6.7022591330850156E+21</v>
      </c>
    </row>
    <row r="379" spans="5:15" x14ac:dyDescent="0.35">
      <c r="E379" s="4"/>
      <c r="F379">
        <f t="shared" ref="F379" si="581">0.0625*F373*F374^2*F375</f>
        <v>-395847.87340904033</v>
      </c>
      <c r="G379">
        <f t="shared" ref="G379" si="582">0.0625*F372*F374^2*F375+0.125*F374</f>
        <v>-49102698.494609445</v>
      </c>
      <c r="H379">
        <f t="shared" ref="H379" si="583">0.125*F372*F373*F374*F375+0.125*F373</f>
        <v>-360584.53119674698</v>
      </c>
      <c r="I379" s="5">
        <f t="shared" ref="I379" si="584">0.0625*F372*F373*F374^2</f>
        <v>17511931.004138511</v>
      </c>
      <c r="J379">
        <f t="shared" ref="J379" si="585">H377*(F378*(G379*I380-G380*I379)-G378*(F379*I380-F380*I379)+I378*(F379*G380-F380*G379))</f>
        <v>3.0150948114108999E+33</v>
      </c>
      <c r="L379">
        <f t="shared" ref="L379" si="586">F378*(G379*I380-G380*I379)-G378*(F379*I380-F380*I379)+I378*(F379*G380-F380*G379)</f>
        <v>-1.5115826650217265E+28</v>
      </c>
      <c r="M379">
        <f t="shared" ref="M379" si="587">-(F377*(G379*I380-G380*I379)-G377*(F379*I380-F380*I379)+I377*(F379*G380-F380*G379))</f>
        <v>1.4490032692301276E+25</v>
      </c>
      <c r="N379">
        <f t="shared" ref="N379" si="588">F377*(G378*I380-G380*I378)-G377*(F378*I380-F380*I378)+I377*(F378*G380-F380*G378)</f>
        <v>-1.1791978211540576E+28</v>
      </c>
      <c r="O379">
        <f t="shared" ref="O379" si="589">-(F377*(G378*I379-G379*I378)-G377*(F378*I379-F379*I378)+I377*(F378*G379-F379*G378))</f>
        <v>1.205636147227711E+24</v>
      </c>
    </row>
    <row r="380" spans="5:15" x14ac:dyDescent="0.35">
      <c r="E380" s="4"/>
      <c r="F380">
        <f t="shared" ref="F380" si="590">72*F373*F374*F372^2-20*F373*F374^3</f>
        <v>-3115400655.6986408</v>
      </c>
      <c r="G380">
        <f t="shared" ref="G380" si="591">24*F372^3*F374-20*F372*F374^3</f>
        <v>-1146283539886.9912</v>
      </c>
      <c r="H380">
        <f t="shared" ref="H380" si="592">24*F372^3*F373-60*F372*F373*F374^2</f>
        <v>-15416492607.302605</v>
      </c>
      <c r="I380" s="5">
        <f t="shared" ref="I380" si="593">36*F375</f>
        <v>237.12567589077796</v>
      </c>
      <c r="J380">
        <f t="shared" ref="J380" si="594">-I377*(F378*(G379*H380-G380*H379)-G378*(F379*H380-F380*H379)+H378*(F379*G380-F380*G379))</f>
        <v>1.7292742223307854E+29</v>
      </c>
      <c r="L380">
        <f t="shared" ref="L380" si="595">-(F378*(G379*H380-G380*H379)-G378*(F379*H380-F380*H379)+H378*(F379*G380-F380*G379))</f>
        <v>3.3214709588851161E+26</v>
      </c>
      <c r="M380">
        <f t="shared" ref="M380" si="596">F377*(G379*H380-G380*H379)-G377*(F379*H380-F380*H379)+H377*(F379*G380-F380*G379)</f>
        <v>-9.3152738895492918E+22</v>
      </c>
      <c r="N380">
        <f t="shared" ref="N380" si="597">-(F377*(G378*H380-G380*H378)-G377*(F378*H380-F380*H378)+H377*(F378*G380-F380*G378))</f>
        <v>-5.7060054203695146E+26</v>
      </c>
      <c r="O380">
        <f t="shared" ref="O380" si="598">F377*(G378*H379-G379*H378)-G377*(F378*H379-F379*H378)+H377*(F378*G379-F379*G378)</f>
        <v>9.0486615718471957E+21</v>
      </c>
    </row>
    <row r="381" spans="5:15" x14ac:dyDescent="0.35">
      <c r="E381" s="4"/>
      <c r="I381" s="5"/>
    </row>
    <row r="382" spans="5:15" x14ac:dyDescent="0.35">
      <c r="E382" s="4" t="s">
        <v>6</v>
      </c>
      <c r="F382">
        <f t="shared" ref="F382" si="599">MDETERM(F377:I380)</f>
        <v>-1.1319733007659451E+34</v>
      </c>
      <c r="G382" t="str">
        <f t="shared" ref="G382" si="600">IF(F382&lt;&gt;0,"Continuar", "Agregar otros valores")</f>
        <v>Continuar</v>
      </c>
      <c r="I382" s="5"/>
      <c r="J382">
        <f t="shared" ref="J382" si="601">MDETERM(F377:I380)</f>
        <v>-1.1319733007659451E+34</v>
      </c>
    </row>
    <row r="383" spans="5:15" x14ac:dyDescent="0.35">
      <c r="E383" s="4"/>
      <c r="I383" s="5"/>
    </row>
    <row r="384" spans="5:15" x14ac:dyDescent="0.35">
      <c r="E384" s="4"/>
      <c r="F384" cm="1">
        <f t="array" ref="F384:I387">MINVERSE(F377:I380)</f>
        <v>-4.3254577757131327E-7</v>
      </c>
      <c r="G384">
        <v>-9.1334970369705021E-10</v>
      </c>
      <c r="H384">
        <v>7.4332451948390574E-7</v>
      </c>
      <c r="I384" s="5">
        <v>-1.1788902480876969E-11</v>
      </c>
      <c r="L384">
        <f t="shared" ref="L384" si="602">L377/J382</f>
        <v>-4.3254577757131194E-7</v>
      </c>
      <c r="M384">
        <f t="shared" ref="M384" si="603">M377/J382</f>
        <v>-9.1334970369705021E-10</v>
      </c>
      <c r="N384">
        <f t="shared" ref="N384" si="604">N377/J382</f>
        <v>7.4332451948390478E-7</v>
      </c>
      <c r="O384">
        <f t="shared" ref="O384" si="605">O377/J382</f>
        <v>-1.1788902480877074E-11</v>
      </c>
    </row>
    <row r="385" spans="5:15" x14ac:dyDescent="0.35">
      <c r="E385" s="4" t="s">
        <v>9</v>
      </c>
      <c r="F385">
        <v>-1.6783708554468472E-8</v>
      </c>
      <c r="G385">
        <v>1.9698106744760911E-11</v>
      </c>
      <c r="H385">
        <v>-1.6030417063698171E-8</v>
      </c>
      <c r="I385" s="5">
        <v>5.9208632646635308E-13</v>
      </c>
      <c r="L385">
        <f t="shared" ref="L385" si="606">L378/J382</f>
        <v>-1.6783708554468465E-8</v>
      </c>
      <c r="M385">
        <f t="shared" ref="M385" si="607">M378/J382</f>
        <v>1.9698106744760908E-11</v>
      </c>
      <c r="N385">
        <f t="shared" ref="N385" si="608">N378/J382</f>
        <v>-1.6030417063698164E-8</v>
      </c>
      <c r="O385">
        <f t="shared" ref="O385" si="609">O378/J382</f>
        <v>5.9208632646635389E-13</v>
      </c>
    </row>
    <row r="386" spans="5:15" x14ac:dyDescent="0.35">
      <c r="E386" s="4"/>
      <c r="F386">
        <v>1.3353518709309848E-6</v>
      </c>
      <c r="G386">
        <v>-1.2800684152617962E-9</v>
      </c>
      <c r="H386">
        <v>1.0417187581687294E-6</v>
      </c>
      <c r="I386" s="5">
        <v>-1.0650747207658723E-10</v>
      </c>
      <c r="L386">
        <f t="shared" ref="L386" si="610">L379/J382</f>
        <v>1.3353518709309841E-6</v>
      </c>
      <c r="M386">
        <f t="shared" ref="M386" si="611">M379/J382</f>
        <v>-1.2800684152617958E-9</v>
      </c>
      <c r="N386">
        <f t="shared" ref="N386" si="612">N379/J382</f>
        <v>1.0417187581687292E-6</v>
      </c>
      <c r="O386">
        <f t="shared" ref="O386" si="613">O379/J382</f>
        <v>-1.0650747207658716E-10</v>
      </c>
    </row>
    <row r="387" spans="5:15" x14ac:dyDescent="0.35">
      <c r="E387" s="4"/>
      <c r="F387">
        <v>-2.9342308309194757E-8</v>
      </c>
      <c r="G387">
        <v>8.2292346323417339E-12</v>
      </c>
      <c r="H387">
        <v>5.0407597215487158E-8</v>
      </c>
      <c r="I387" s="5">
        <v>-7.9937058283304889E-13</v>
      </c>
      <c r="L387">
        <f t="shared" ref="L387" si="614">L380/J382</f>
        <v>-2.9342308309194718E-8</v>
      </c>
      <c r="M387">
        <f t="shared" ref="M387" si="615">M380/J382</f>
        <v>8.2292346323417258E-12</v>
      </c>
      <c r="N387">
        <f t="shared" ref="N387" si="616">N380/J382</f>
        <v>5.0407597215487059E-8</v>
      </c>
      <c r="O387">
        <f t="shared" ref="O387" si="617">O380/J382</f>
        <v>-7.9937058283304526E-13</v>
      </c>
    </row>
    <row r="388" spans="5:15" x14ac:dyDescent="0.35">
      <c r="E388" s="4"/>
      <c r="I388" s="5"/>
    </row>
    <row r="389" spans="5:15" x14ac:dyDescent="0.35">
      <c r="E389" s="4" t="s">
        <v>61</v>
      </c>
      <c r="F389">
        <f t="shared" ref="F389" si="618">F372^2*F373*F374-3*F372^2*F373^2+4*F375^3-1401/2</f>
        <v>126209944.50056995</v>
      </c>
      <c r="I389" s="5"/>
    </row>
    <row r="390" spans="5:15" x14ac:dyDescent="0.35">
      <c r="E390" s="4" t="s">
        <v>62</v>
      </c>
      <c r="F390">
        <f t="shared" ref="F390" si="619">-72*F372^2*F373-576*F372^3*F375+36*F372*F374-9</f>
        <v>93894780739.03006</v>
      </c>
      <c r="I390" s="5"/>
    </row>
    <row r="391" spans="5:15" x14ac:dyDescent="0.35">
      <c r="E391" s="4" t="s">
        <v>63</v>
      </c>
      <c r="F391">
        <f t="shared" ref="F391" si="620">((F372*F373*(F374^2)*F375)/16)+((F373*F374)/8)+9/4</f>
        <v>115348203.32487194</v>
      </c>
      <c r="I391" s="5"/>
    </row>
    <row r="392" spans="5:15" x14ac:dyDescent="0.35">
      <c r="E392" s="4" t="s">
        <v>64</v>
      </c>
      <c r="F392">
        <f t="shared" ref="F392" si="621">24*F372^3*F373*F374-20*F372*F373*F374^3+18*F375^2-607</f>
        <v>2692759223217.7964</v>
      </c>
      <c r="I392" s="5"/>
    </row>
    <row r="393" spans="5:15" x14ac:dyDescent="0.35">
      <c r="E393" s="4"/>
      <c r="I393" s="5"/>
    </row>
    <row r="394" spans="5:15" x14ac:dyDescent="0.35">
      <c r="E394" s="4"/>
      <c r="F394">
        <f t="shared" ref="F394:F397" si="622">F372</f>
        <v>-291.39480329957843</v>
      </c>
      <c r="G394" t="s">
        <v>16</v>
      </c>
      <c r="H394" cm="1">
        <f t="array" ref="H394:H397">MMULT(F384:I387,F389:F392)</f>
        <v>-86.353876825128253</v>
      </c>
      <c r="I394" s="5"/>
      <c r="J394">
        <f t="shared" ref="J394" si="623">F384*F389+G384*F390+H384*F391+I384*F392</f>
        <v>-86.353876825128253</v>
      </c>
    </row>
    <row r="395" spans="5:15" x14ac:dyDescent="0.35">
      <c r="E395" s="4"/>
      <c r="F395">
        <f t="shared" si="622"/>
        <v>-2.3491214253231929</v>
      </c>
      <c r="G395" t="s">
        <v>16</v>
      </c>
      <c r="H395">
        <v>-0.52345540171240978</v>
      </c>
      <c r="I395" s="5"/>
      <c r="J395">
        <f t="shared" ref="J395" si="624">F385*F389+G385*F390+H385*F391+I385*F392</f>
        <v>-0.52345540171240978</v>
      </c>
    </row>
    <row r="396" spans="5:15" x14ac:dyDescent="0.35">
      <c r="E396" s="4"/>
      <c r="F396">
        <f t="shared" si="622"/>
        <v>-639.78400159817193</v>
      </c>
      <c r="G396" t="s">
        <v>16</v>
      </c>
      <c r="H396">
        <v>-118.29564831429468</v>
      </c>
      <c r="I396" s="5"/>
      <c r="J396">
        <f t="shared" ref="J396" si="625">F386*F389+G386*F390+H386*F391+I386*F392</f>
        <v>-118.29564831429468</v>
      </c>
    </row>
    <row r="397" spans="5:15" x14ac:dyDescent="0.35">
      <c r="E397" s="4"/>
      <c r="F397">
        <f t="shared" si="622"/>
        <v>6.5868243302993879</v>
      </c>
      <c r="G397" t="s">
        <v>16</v>
      </c>
      <c r="H397">
        <v>0.73130434126925969</v>
      </c>
      <c r="I397" s="5"/>
      <c r="J397">
        <f t="shared" ref="J397" si="626">F387*F389+G387*F390+H387*F391+I387*F392</f>
        <v>0.73130434126925969</v>
      </c>
    </row>
    <row r="398" spans="5:15" x14ac:dyDescent="0.35">
      <c r="E398" s="4" t="s">
        <v>844</v>
      </c>
      <c r="F398">
        <f t="shared" ref="F398:F401" si="627">F394-H394</f>
        <v>-205.04092647445017</v>
      </c>
      <c r="I398" s="5"/>
    </row>
    <row r="399" spans="5:15" x14ac:dyDescent="0.35">
      <c r="E399" s="4" t="s">
        <v>99</v>
      </c>
      <c r="F399">
        <f t="shared" si="627"/>
        <v>-1.8256660236107831</v>
      </c>
      <c r="I399" s="5"/>
    </row>
    <row r="400" spans="5:15" x14ac:dyDescent="0.35">
      <c r="E400" s="4" t="s">
        <v>100</v>
      </c>
      <c r="F400">
        <f t="shared" si="627"/>
        <v>-521.48835328387725</v>
      </c>
      <c r="I400" s="5"/>
    </row>
    <row r="401" spans="5:15" x14ac:dyDescent="0.35">
      <c r="E401" s="4" t="s">
        <v>101</v>
      </c>
      <c r="F401">
        <f t="shared" si="627"/>
        <v>5.8555199890301282</v>
      </c>
      <c r="I401" s="5"/>
    </row>
    <row r="402" spans="5:15" x14ac:dyDescent="0.35">
      <c r="E402" s="4"/>
      <c r="I402" s="5"/>
    </row>
    <row r="403" spans="5:15" x14ac:dyDescent="0.35">
      <c r="E403" s="4" t="s">
        <v>846</v>
      </c>
      <c r="F403">
        <f>ABS(F398-F372)</f>
        <v>86.353876825128253</v>
      </c>
      <c r="I403" s="5"/>
    </row>
    <row r="404" spans="5:15" x14ac:dyDescent="0.35">
      <c r="E404" s="4" t="s">
        <v>847</v>
      </c>
      <c r="F404">
        <f t="shared" ref="F404:F406" si="628">ABS(F399-F373)</f>
        <v>0.52345540171240978</v>
      </c>
      <c r="I404" s="5"/>
    </row>
    <row r="405" spans="5:15" x14ac:dyDescent="0.35">
      <c r="E405" s="4" t="s">
        <v>848</v>
      </c>
      <c r="F405">
        <f t="shared" si="628"/>
        <v>118.29564831429468</v>
      </c>
      <c r="I405" s="5"/>
    </row>
    <row r="406" spans="5:15" x14ac:dyDescent="0.35">
      <c r="E406" s="7" t="s">
        <v>849</v>
      </c>
      <c r="F406" s="8">
        <f t="shared" si="628"/>
        <v>0.73130434126925969</v>
      </c>
      <c r="G406" s="8" t="s">
        <v>25</v>
      </c>
      <c r="H406" s="8">
        <f t="shared" ref="H406" si="629">MAX(F403:F406)</f>
        <v>118.29564831429468</v>
      </c>
      <c r="I406" s="9"/>
      <c r="J406" t="str">
        <f t="shared" ref="J406" si="630">IF(H406&gt;$D$14, "Continúa iterando","Listo. Aquí está la solución")</f>
        <v>Continúa iterando</v>
      </c>
    </row>
    <row r="408" spans="5:15" x14ac:dyDescent="0.35">
      <c r="E408" s="1"/>
      <c r="F408" s="2" t="s">
        <v>0</v>
      </c>
      <c r="G408" s="2">
        <f t="shared" ref="G408" si="631">G371+1</f>
        <v>12</v>
      </c>
      <c r="H408" s="2"/>
      <c r="I408" s="3"/>
    </row>
    <row r="409" spans="5:15" x14ac:dyDescent="0.35">
      <c r="E409" s="4" t="s">
        <v>840</v>
      </c>
      <c r="F409" s="6">
        <f t="shared" ref="F409:F412" si="632">F398</f>
        <v>-205.04092647445017</v>
      </c>
      <c r="I409" s="5"/>
    </row>
    <row r="410" spans="5:15" x14ac:dyDescent="0.35">
      <c r="E410" s="4" t="s">
        <v>1</v>
      </c>
      <c r="F410" s="6">
        <f t="shared" si="632"/>
        <v>-1.8256660236107831</v>
      </c>
      <c r="I410" s="5"/>
    </row>
    <row r="411" spans="5:15" x14ac:dyDescent="0.35">
      <c r="E411" s="4" t="s">
        <v>93</v>
      </c>
      <c r="F411" s="6">
        <f t="shared" si="632"/>
        <v>-521.48835328387725</v>
      </c>
      <c r="I411" s="5"/>
    </row>
    <row r="412" spans="5:15" x14ac:dyDescent="0.35">
      <c r="E412" s="4" t="s">
        <v>2</v>
      </c>
      <c r="F412" s="6">
        <f t="shared" si="632"/>
        <v>5.8555199890301282</v>
      </c>
      <c r="I412" s="5"/>
    </row>
    <row r="413" spans="5:15" x14ac:dyDescent="0.35">
      <c r="E413" s="4"/>
      <c r="I413" s="5"/>
    </row>
    <row r="414" spans="5:15" x14ac:dyDescent="0.35">
      <c r="E414" s="4"/>
      <c r="F414">
        <f t="shared" ref="F414" si="633">2*F409*F410*F411-6*F409*F410^2</f>
        <v>-386323.51434313547</v>
      </c>
      <c r="G414">
        <f t="shared" ref="G414" si="634">F409^2*F411-6*F409^2*F410</f>
        <v>-21463773.906277079</v>
      </c>
      <c r="H414">
        <f t="shared" ref="H414" si="635">F409^2*F410</f>
        <v>-76754.252110477144</v>
      </c>
      <c r="I414" s="5">
        <f t="shared" ref="I414" si="636">12*F412^2</f>
        <v>411.44537210317674</v>
      </c>
      <c r="J414">
        <f t="shared" ref="J414" si="637">F414*(G415*(H416*I417-H417*I416)-H415*(G416*I417-G417*I416)+I415*(G416*H417-G417*H416))</f>
        <v>-9.4450365616886987E+31</v>
      </c>
      <c r="L414">
        <f t="shared" ref="L414" si="638">G415*(H416*I417-H417*I416)-H415*(G416*I417-G417*I416)+I415*(G416*H417-G417*H416)</f>
        <v>2.4448515844933908E+26</v>
      </c>
      <c r="M414">
        <f t="shared" ref="M414" si="639">-(G414*(H416*I417-H417*I416)-H414*(G416*I417-G417*I416)+I414*(G416*H417-G417*H416))</f>
        <v>5.5121484283048533E+23</v>
      </c>
      <c r="N414">
        <f t="shared" ref="N414" si="640">G414*(H415*I417-H417*I415)-H414*(G415*I417-G417*I415)+I414*(G415*H417-G417*H415)</f>
        <v>-4.3017967016631667E+26</v>
      </c>
      <c r="O414">
        <f t="shared" ref="O414" si="641">-(G414*(H415*I416-H416*I415)-H414*(G415*I416-G416*I415)+I414*(G415*H416-G416*H415))</f>
        <v>7.4509213064087827E+21</v>
      </c>
    </row>
    <row r="415" spans="5:15" x14ac:dyDescent="0.35">
      <c r="E415" s="4" t="s">
        <v>26</v>
      </c>
      <c r="F415">
        <f t="shared" ref="F415" si="642">-1728*F412*F409^2-144*F410*F409+36*F411</f>
        <v>-425465656.38524097</v>
      </c>
      <c r="G415">
        <f t="shared" ref="G415" si="643">-72*F409^2</f>
        <v>-3027008.2701240638</v>
      </c>
      <c r="H415">
        <f t="shared" ref="H415" si="644">36*F409</f>
        <v>-7381.4733530802059</v>
      </c>
      <c r="I415" s="5">
        <f t="shared" ref="I415" si="645">-576*F409^3</f>
        <v>4965284641.216486</v>
      </c>
      <c r="J415">
        <f t="shared" ref="J415" si="646">-G414*(F415*(H416*I417-H417*I416)-H415*(F416*I417-F417*I416)+I415*(F416*H417-F417*H416))</f>
        <v>-2.569532604788815E+32</v>
      </c>
      <c r="L415">
        <f t="shared" ref="L415" si="647">-(F415*(H416*I417-H417*I416)-H415*(F416*I417-F417*I416)+I415*(F416*H417-F417*H416))</f>
        <v>1.1971485611099153E+25</v>
      </c>
      <c r="M415">
        <f t="shared" ref="M415" si="648">F414*(H416*I417-H417*I416)-H414*(F416*I417-F417*I416)+I414*(F416*H417-F417*H416)</f>
        <v>-1.2963457630302078E+22</v>
      </c>
      <c r="N415">
        <f t="shared" ref="N415" si="649">-(F414*(H415*I417-H417*I415)-H414*(F415*I417-F417*I415)+I414*(F415*H417-F417*H415))</f>
        <v>1.0115809333767087E+25</v>
      </c>
      <c r="O415">
        <f t="shared" ref="O415" si="650">F414*(H415*I416-H416*I415)-H414*(F415*I416-F416*I415)+I414*(F415*H416-F416*H415)</f>
        <v>-4.1256726543761408E+20</v>
      </c>
    </row>
    <row r="416" spans="5:15" x14ac:dyDescent="0.35">
      <c r="E416" s="4"/>
      <c r="F416">
        <f t="shared" ref="F416" si="651">0.0625*F410*F411^2*F412</f>
        <v>-181700.46781584292</v>
      </c>
      <c r="G416">
        <f t="shared" ref="G416" si="652">0.0625*F409*F411^2*F412+0.125*F411</f>
        <v>-20406882.084633783</v>
      </c>
      <c r="H416">
        <f t="shared" ref="H416" si="653">0.125*F409*F410*F411*F412+0.125*F410</f>
        <v>-142883.69637085163</v>
      </c>
      <c r="I416" s="5">
        <f t="shared" ref="I416" si="654">0.0625*F409*F410*F411^2</f>
        <v>6362548.8994312705</v>
      </c>
      <c r="J416">
        <f t="shared" ref="J416" si="655">H414*(F415*(G416*I417-G417*I416)-G415*(F416*I417-F417*I416)+I415*(F416*G417-F417*G416))</f>
        <v>8.3475418339265892E+31</v>
      </c>
      <c r="L416">
        <f t="shared" ref="L416" si="656">F415*(G416*I417-G417*I416)-G415*(F416*I417-F417*I416)+I415*(F416*G417-F417*G416)</f>
        <v>-1.0875673470065808E+27</v>
      </c>
      <c r="M416">
        <f t="shared" ref="M416" si="657">-(F414*(G416*I417-G417*I416)-G414*(F416*I417-F417*I416)+I414*(F416*G417-F417*G416))</f>
        <v>8.5069812373632957E+23</v>
      </c>
      <c r="N416">
        <f t="shared" ref="N416" si="658">F414*(G415*I417-G417*I415)-G414*(F415*I417-F417*I415)+I414*(F415*G417-F417*G415)</f>
        <v>-6.638080015920753E+26</v>
      </c>
      <c r="O416">
        <f t="shared" ref="O416" si="659">-(F414*(G415*I416-G416*I415)-G414*(F415*I416-F416*I415)+I414*(F415*G416-F416*G415))</f>
        <v>7.787252004257873E+22</v>
      </c>
    </row>
    <row r="417" spans="5:15" x14ac:dyDescent="0.35">
      <c r="E417" s="4"/>
      <c r="F417">
        <f t="shared" ref="F417" si="660">72*F410*F411*F409^2-20*F410*F411^3</f>
        <v>-2296371406.892386</v>
      </c>
      <c r="G417">
        <f t="shared" ref="G417" si="661">24*F409^3*F411-20*F409*F411^3</f>
        <v>-473684120777.13562</v>
      </c>
      <c r="H417">
        <f t="shared" ref="H417" si="662">24*F409^3*F410-60*F409*F410*F411^2</f>
        <v>-5730340632.327961</v>
      </c>
      <c r="I417" s="5">
        <f t="shared" ref="I417" si="663">36*F412</f>
        <v>210.79871960508461</v>
      </c>
      <c r="J417">
        <f t="shared" ref="J417" si="664">-I414*(F415*(G416*H417-G417*H416)-G415*(F416*H417-F417*H416)+H415*(F416*G417-F417*G416))</f>
        <v>8.621896498093634E+27</v>
      </c>
      <c r="L417">
        <f t="shared" ref="L417" si="665">-(F415*(G416*H417-G417*H416)-G415*(F416*H417-F417*H416)+H415*(F416*G417-F417*G416))</f>
        <v>2.0955142730178895E+25</v>
      </c>
      <c r="M417">
        <f t="shared" ref="M417" si="666">F414*(G416*H417-G417*H416)-G414*(F416*H417-F417*H416)+H414*(F416*G417-F417*G416)</f>
        <v>-6.7326577325039189E+21</v>
      </c>
      <c r="N417">
        <f t="shared" ref="N417" si="667">-(F414*(G415*H417-G417*H415)-G414*(F415*H417-F417*H415)+H414*(F415*G417-F417*G415))</f>
        <v>-3.6856085440577373E+25</v>
      </c>
      <c r="O417">
        <f t="shared" ref="O417" si="668">F414*(G415*H416-G416*H415)-G414*(F415*H416-F416*H415)+H414*(F415*G416-F416*G415)</f>
        <v>6.3831931555421408E+20</v>
      </c>
    </row>
    <row r="418" spans="5:15" x14ac:dyDescent="0.35">
      <c r="E418" s="4"/>
      <c r="I418" s="5"/>
    </row>
    <row r="419" spans="5:15" x14ac:dyDescent="0.35">
      <c r="E419" s="4" t="s">
        <v>6</v>
      </c>
      <c r="F419">
        <f t="shared" ref="F419" si="669">MDETERM(F414:I417)</f>
        <v>-2.6791958586000457E+32</v>
      </c>
      <c r="G419" t="str">
        <f t="shared" ref="G419" si="670">IF(F419&lt;&gt;0,"Continuar", "Agregar otros valores")</f>
        <v>Continuar</v>
      </c>
      <c r="I419" s="5"/>
      <c r="J419">
        <f t="shared" ref="J419" si="671">MDETERM(F414:I417)</f>
        <v>-2.6791958586000457E+32</v>
      </c>
    </row>
    <row r="420" spans="5:15" x14ac:dyDescent="0.35">
      <c r="E420" s="4"/>
      <c r="I420" s="5"/>
    </row>
    <row r="421" spans="5:15" x14ac:dyDescent="0.35">
      <c r="E421" s="4"/>
      <c r="F421" cm="1">
        <f t="array" ref="F421:I424">MINVERSE(F414:I417)</f>
        <v>-9.1253186162018387E-7</v>
      </c>
      <c r="G421">
        <v>-2.0573891268946305E-9</v>
      </c>
      <c r="H421">
        <v>1.6056297966625621E-6</v>
      </c>
      <c r="I421" s="5">
        <v>-2.781028972738905E-11</v>
      </c>
      <c r="L421">
        <f t="shared" ref="L421" si="672">L414/J419</f>
        <v>-9.1253186162018535E-7</v>
      </c>
      <c r="M421">
        <f t="shared" ref="M421" si="673">M414/J419</f>
        <v>-2.0573891268946289E-9</v>
      </c>
      <c r="N421">
        <f t="shared" ref="N421" si="674">N414/J419</f>
        <v>1.6056297966625608E-6</v>
      </c>
      <c r="O421">
        <f t="shared" ref="O421" si="675">O414/J419</f>
        <v>-2.7810289727388934E-11</v>
      </c>
    </row>
    <row r="422" spans="5:15" x14ac:dyDescent="0.35">
      <c r="E422" s="4" t="s">
        <v>9</v>
      </c>
      <c r="F422">
        <v>-4.4683129725926753E-8</v>
      </c>
      <c r="G422">
        <v>4.8385628802352079E-11</v>
      </c>
      <c r="H422">
        <v>-3.7756886273528646E-8</v>
      </c>
      <c r="I422" s="5">
        <v>1.539892143806135E-12</v>
      </c>
      <c r="L422">
        <f t="shared" ref="L422" si="676">L415/J419</f>
        <v>-4.4683129725926746E-8</v>
      </c>
      <c r="M422">
        <f t="shared" ref="M422" si="677">M415/J419</f>
        <v>4.8385628802352079E-11</v>
      </c>
      <c r="N422">
        <f t="shared" ref="N422" si="678">N415/J419</f>
        <v>-3.7756886273528652E-8</v>
      </c>
      <c r="O422">
        <f t="shared" ref="O422" si="679">O415/J419</f>
        <v>1.5398921438061342E-12</v>
      </c>
    </row>
    <row r="423" spans="5:15" x14ac:dyDescent="0.35">
      <c r="E423" s="4"/>
      <c r="F423">
        <v>4.0593051214063341E-6</v>
      </c>
      <c r="G423">
        <v>-3.1751994577240151E-9</v>
      </c>
      <c r="H423">
        <v>2.4776389507370066E-6</v>
      </c>
      <c r="I423" s="5">
        <v>-2.9065631686691731E-10</v>
      </c>
      <c r="L423">
        <f t="shared" ref="L423" si="680">L416/J419</f>
        <v>4.0593051214063349E-6</v>
      </c>
      <c r="M423">
        <f t="shared" ref="M423" si="681">M416/J419</f>
        <v>-3.1751994577240163E-9</v>
      </c>
      <c r="N423">
        <f t="shared" ref="N423" si="682">N416/J419</f>
        <v>2.4776389507370074E-6</v>
      </c>
      <c r="O423">
        <f t="shared" ref="O423" si="683">O416/J419</f>
        <v>-2.9065631686691726E-10</v>
      </c>
    </row>
    <row r="424" spans="5:15" x14ac:dyDescent="0.35">
      <c r="E424" s="4"/>
      <c r="F424">
        <v>-7.8214299499285371E-8</v>
      </c>
      <c r="G424">
        <v>2.5129397355898878E-11</v>
      </c>
      <c r="H424">
        <v>1.3756398332085994E-7</v>
      </c>
      <c r="I424" s="5">
        <v>-2.3825033675878913E-12</v>
      </c>
      <c r="L424">
        <f t="shared" ref="L424" si="684">L417/J419</f>
        <v>-7.8214299499285358E-8</v>
      </c>
      <c r="M424">
        <f t="shared" ref="M424" si="685">M417/J419</f>
        <v>2.5129397355898868E-11</v>
      </c>
      <c r="N424">
        <f t="shared" ref="N424" si="686">N417/J419</f>
        <v>1.3756398332085994E-7</v>
      </c>
      <c r="O424">
        <f t="shared" ref="O424" si="687">O417/J419</f>
        <v>-2.3825033675878913E-12</v>
      </c>
    </row>
    <row r="425" spans="5:15" x14ac:dyDescent="0.35">
      <c r="E425" s="4"/>
      <c r="I425" s="5"/>
    </row>
    <row r="426" spans="5:15" x14ac:dyDescent="0.35">
      <c r="E426" s="4" t="s">
        <v>65</v>
      </c>
      <c r="F426">
        <f t="shared" ref="F426" si="688">F409^2*F410*F411-3*F409^2*F410^2+4*F412^3-1401/2</f>
        <v>39606168.225424603</v>
      </c>
      <c r="I426" s="5"/>
    </row>
    <row r="427" spans="5:15" x14ac:dyDescent="0.35">
      <c r="E427" s="4" t="s">
        <v>66</v>
      </c>
      <c r="F427">
        <f t="shared" ref="F427" si="689">-72*F409^2*F410-576*F409^3*F412+36*F409*F411-9</f>
        <v>29083699117.40308</v>
      </c>
      <c r="I427" s="5"/>
    </row>
    <row r="428" spans="5:15" x14ac:dyDescent="0.35">
      <c r="E428" s="4" t="s">
        <v>67</v>
      </c>
      <c r="F428">
        <f t="shared" ref="F428" si="690">((F409*F410*(F411^2)*F412)/16)+((F410*F411)/8)+9/4</f>
        <v>37256153.519747481</v>
      </c>
      <c r="I428" s="5"/>
    </row>
    <row r="429" spans="5:15" x14ac:dyDescent="0.35">
      <c r="E429" s="4" t="s">
        <v>68</v>
      </c>
      <c r="F429">
        <f t="shared" ref="F429" si="691">24*F409^3*F410*F411-20*F409*F410*F411^3+18*F412^2-607</f>
        <v>864789005236.93115</v>
      </c>
      <c r="I429" s="5"/>
    </row>
    <row r="430" spans="5:15" x14ac:dyDescent="0.35">
      <c r="E430" s="4"/>
      <c r="I430" s="5"/>
    </row>
    <row r="431" spans="5:15" x14ac:dyDescent="0.35">
      <c r="E431" s="4"/>
      <c r="F431">
        <f t="shared" ref="F431:F434" si="692">F409</f>
        <v>-205.04092647445017</v>
      </c>
      <c r="G431" t="s">
        <v>16</v>
      </c>
      <c r="H431" cm="1">
        <f t="array" ref="H431:H434">MMULT(F421:I424,F426:F429)</f>
        <v>-60.208819344767221</v>
      </c>
      <c r="I431" s="5"/>
      <c r="J431">
        <f t="shared" ref="J431" si="693">F421*F426+G421*F427+H421*F428+I421*F429</f>
        <v>-60.208819344767221</v>
      </c>
    </row>
    <row r="432" spans="5:15" x14ac:dyDescent="0.35">
      <c r="E432" s="4"/>
      <c r="F432">
        <f t="shared" si="692"/>
        <v>-1.8256660236107831</v>
      </c>
      <c r="G432" t="s">
        <v>16</v>
      </c>
      <c r="H432">
        <v>-0.43748903928952232</v>
      </c>
      <c r="I432" s="5"/>
      <c r="J432">
        <f t="shared" ref="J432" si="694">F422*F426+G422*F427+H422*F428+I422*F429</f>
        <v>-0.43748903928952232</v>
      </c>
    </row>
    <row r="433" spans="5:10" x14ac:dyDescent="0.35">
      <c r="E433" s="4"/>
      <c r="F433">
        <f t="shared" si="692"/>
        <v>-521.48835328387725</v>
      </c>
      <c r="G433" t="s">
        <v>16</v>
      </c>
      <c r="H433">
        <v>-90.622114163447463</v>
      </c>
      <c r="I433" s="5"/>
      <c r="J433">
        <f t="shared" ref="J433" si="695">F423*F426+G423*F427+H423*F428+I423*F429</f>
        <v>-90.622114163447463</v>
      </c>
    </row>
    <row r="434" spans="5:10" x14ac:dyDescent="0.35">
      <c r="E434" s="4"/>
      <c r="F434">
        <f t="shared" si="692"/>
        <v>5.8555199890301282</v>
      </c>
      <c r="G434" t="s">
        <v>16</v>
      </c>
      <c r="H434">
        <v>0.69782929225815682</v>
      </c>
      <c r="I434" s="5"/>
      <c r="J434">
        <f t="shared" ref="J434" si="696">F424*F426+G424*F427+H424*F428+I424*F429</f>
        <v>0.69782929225815682</v>
      </c>
    </row>
    <row r="435" spans="5:10" x14ac:dyDescent="0.35">
      <c r="E435" s="4" t="s">
        <v>844</v>
      </c>
      <c r="F435">
        <f t="shared" ref="F435:F438" si="697">F431-H431</f>
        <v>-144.83210712968295</v>
      </c>
      <c r="I435" s="5"/>
    </row>
    <row r="436" spans="5:10" x14ac:dyDescent="0.35">
      <c r="E436" s="4" t="s">
        <v>99</v>
      </c>
      <c r="F436">
        <f t="shared" si="697"/>
        <v>-1.3881769843212608</v>
      </c>
      <c r="I436" s="5"/>
    </row>
    <row r="437" spans="5:10" x14ac:dyDescent="0.35">
      <c r="E437" s="4" t="s">
        <v>100</v>
      </c>
      <c r="F437">
        <f t="shared" si="697"/>
        <v>-430.86623912042978</v>
      </c>
      <c r="I437" s="5"/>
    </row>
    <row r="438" spans="5:10" x14ac:dyDescent="0.35">
      <c r="E438" s="4" t="s">
        <v>101</v>
      </c>
      <c r="F438">
        <f t="shared" si="697"/>
        <v>5.1576906967719713</v>
      </c>
      <c r="I438" s="5"/>
    </row>
    <row r="439" spans="5:10" x14ac:dyDescent="0.35">
      <c r="E439" s="4"/>
      <c r="I439" s="5"/>
    </row>
    <row r="440" spans="5:10" x14ac:dyDescent="0.35">
      <c r="E440" s="4" t="s">
        <v>846</v>
      </c>
      <c r="F440">
        <f t="shared" ref="F440:F443" si="698">ABS(F435-F409)</f>
        <v>60.208819344767221</v>
      </c>
      <c r="I440" s="5"/>
    </row>
    <row r="441" spans="5:10" x14ac:dyDescent="0.35">
      <c r="E441" s="4" t="s">
        <v>847</v>
      </c>
      <c r="F441">
        <f t="shared" si="698"/>
        <v>0.43748903928952232</v>
      </c>
      <c r="I441" s="5"/>
    </row>
    <row r="442" spans="5:10" x14ac:dyDescent="0.35">
      <c r="E442" s="4" t="s">
        <v>848</v>
      </c>
      <c r="F442">
        <f t="shared" si="698"/>
        <v>90.622114163447463</v>
      </c>
      <c r="I442" s="5"/>
    </row>
    <row r="443" spans="5:10" x14ac:dyDescent="0.35">
      <c r="E443" s="7" t="s">
        <v>849</v>
      </c>
      <c r="F443" s="8">
        <f t="shared" si="698"/>
        <v>0.69782929225815682</v>
      </c>
      <c r="G443" s="8" t="s">
        <v>25</v>
      </c>
      <c r="H443" s="8">
        <f t="shared" ref="H443" si="699">MAX(F440:F443)</f>
        <v>90.622114163447463</v>
      </c>
      <c r="I443" s="9"/>
      <c r="J443" t="str">
        <f t="shared" ref="J443" si="700">IF(H443&gt;$D$14, "Continúa iterando","Listo. Aquí está la solución")</f>
        <v>Continúa iterando</v>
      </c>
    </row>
    <row r="445" spans="5:10" x14ac:dyDescent="0.35">
      <c r="E445" s="1"/>
      <c r="F445" s="2" t="s">
        <v>0</v>
      </c>
      <c r="G445" s="2">
        <f t="shared" ref="G445" si="701">G408+1</f>
        <v>13</v>
      </c>
      <c r="H445" s="2"/>
      <c r="I445" s="3"/>
    </row>
    <row r="446" spans="5:10" x14ac:dyDescent="0.35">
      <c r="E446" s="4" t="s">
        <v>840</v>
      </c>
      <c r="F446" s="6">
        <f t="shared" ref="F446:F449" si="702">F435</f>
        <v>-144.83210712968295</v>
      </c>
      <c r="I446" s="5"/>
    </row>
    <row r="447" spans="5:10" x14ac:dyDescent="0.35">
      <c r="E447" s="4" t="s">
        <v>1</v>
      </c>
      <c r="F447" s="6">
        <f t="shared" si="702"/>
        <v>-1.3881769843212608</v>
      </c>
      <c r="I447" s="5"/>
    </row>
    <row r="448" spans="5:10" x14ac:dyDescent="0.35">
      <c r="E448" s="4" t="s">
        <v>93</v>
      </c>
      <c r="F448" s="6">
        <f t="shared" si="702"/>
        <v>-430.86623912042978</v>
      </c>
      <c r="I448" s="5"/>
    </row>
    <row r="449" spans="5:15" x14ac:dyDescent="0.35">
      <c r="E449" s="4" t="s">
        <v>2</v>
      </c>
      <c r="F449" s="6">
        <f t="shared" si="702"/>
        <v>5.1576906967719713</v>
      </c>
      <c r="I449" s="5"/>
    </row>
    <row r="450" spans="5:15" x14ac:dyDescent="0.35">
      <c r="E450" s="4"/>
      <c r="I450" s="5"/>
    </row>
    <row r="451" spans="5:15" x14ac:dyDescent="0.35">
      <c r="E451" s="4"/>
      <c r="F451">
        <f t="shared" ref="F451" si="703">2*F446*F447*F448-6*F446*F447^2</f>
        <v>-171578.97374717103</v>
      </c>
      <c r="G451">
        <f t="shared" ref="G451" si="704">F446^2*F448-6*F446^2*F447</f>
        <v>-8863283.1773651</v>
      </c>
      <c r="H451">
        <f t="shared" ref="H451" si="705">F446^2*F447</f>
        <v>-29118.871369971748</v>
      </c>
      <c r="I451" s="5">
        <f t="shared" ref="I451" si="706">12*F449^2</f>
        <v>319.22127988281773</v>
      </c>
      <c r="J451">
        <f t="shared" ref="J451" si="707">F451*(G452*(H453*I454-H454*I453)-H452*(G453*I454-G454*I453)+I452*(G453*H454-G454*H453))</f>
        <v>-2.2051833573422661E+30</v>
      </c>
      <c r="L451">
        <f t="shared" ref="L451" si="708">G452*(H453*I454-H454*I453)-H452*(G453*I454-G454*I453)+I452*(G453*H454-G454*H453)</f>
        <v>1.2852293665025054E+25</v>
      </c>
      <c r="M451">
        <f t="shared" ref="M451" si="709">-(G451*(H453*I454-H454*I453)-H451*(G453*I454-G454*I453)+I451*(G453*H454-G454*H453))</f>
        <v>3.0603754366298397E+22</v>
      </c>
      <c r="N451">
        <f t="shared" ref="N451" si="710">G451*(H452*I454-H454*I452)-H451*(G452*I454-G454*I452)+I451*(G452*H454-G454*H452)</f>
        <v>-2.2958862698299407E+25</v>
      </c>
      <c r="O451">
        <f t="shared" ref="O451" si="711">-(G451*(H452*I453-H453*I452)-H451*(G452*I453-G453*I452)+I451*(G452*H453-G453*H452))</f>
        <v>4.2456813857659499E+20</v>
      </c>
    </row>
    <row r="452" spans="5:15" x14ac:dyDescent="0.35">
      <c r="E452" s="4" t="s">
        <v>26</v>
      </c>
      <c r="F452">
        <f t="shared" ref="F452" si="712">-1728*F449*F446^2-144*F447*F446+36*F448</f>
        <v>-186995866.62675759</v>
      </c>
      <c r="G452">
        <f t="shared" ref="G452" si="713">-72*F446^2</f>
        <v>-1510296.4264049251</v>
      </c>
      <c r="H452">
        <f t="shared" ref="H452" si="714">36*F446</f>
        <v>-5213.9558566685864</v>
      </c>
      <c r="I452" s="5">
        <f t="shared" ref="I452" si="715">-576*F446^3</f>
        <v>1749915310.6132433</v>
      </c>
      <c r="J452">
        <f t="shared" ref="J452" si="716">-G451*(F452*(H453*I454-H454*I453)-H452*(F453*I454-F454*I453)+I452*(F453*H454-F454*H453))</f>
        <v>-6.6532014679142579E+30</v>
      </c>
      <c r="L452">
        <f t="shared" ref="L452" si="717">-(F452*(H453*I454-H454*I453)-H452*(F453*I454-F454*I453)+I452*(F453*H454-F454*H453))</f>
        <v>7.5064751230165925E+23</v>
      </c>
      <c r="M452">
        <f t="shared" ref="M452" si="718">F451*(H453*I454-H454*I453)-H451*(F453*I454-F454*I453)+I451*(F453*H454-F454*H453)</f>
        <v>-7.6632836929568401E+20</v>
      </c>
      <c r="N452">
        <f t="shared" ref="N452" si="719">-(F451*(H452*I454-H454*I452)-H451*(F452*I454-F454*I452)+I451*(F452*H454-F454*H452))</f>
        <v>5.7475093650541747E+23</v>
      </c>
      <c r="O452">
        <f t="shared" ref="O452" si="720">F451*(H452*I453-H453*I452)-H451*(F452*I453-F453*I452)+I451*(F452*H453-F453*H452)</f>
        <v>-2.5232482899218538E+19</v>
      </c>
    </row>
    <row r="453" spans="5:15" x14ac:dyDescent="0.35">
      <c r="E453" s="4"/>
      <c r="F453">
        <f t="shared" ref="F453" si="721">0.0625*F447*F448^2*F449</f>
        <v>-83073.992512130426</v>
      </c>
      <c r="G453">
        <f t="shared" ref="G453" si="722">0.0625*F446*F448^2*F449+0.125*F448</f>
        <v>-8667379.0762456711</v>
      </c>
      <c r="H453">
        <f t="shared" ref="H453" si="723">0.125*F446*F447*F448*F449+0.125*F447</f>
        <v>-55849.438518002171</v>
      </c>
      <c r="I453" s="5">
        <f t="shared" ref="I453" si="724">0.0625*F446*F447*F448^2</f>
        <v>2332784.5911228545</v>
      </c>
      <c r="J453">
        <f t="shared" ref="J453" si="725">H451*(F452*(G453*I454-G454*I453)-G452*(F453*I454-F454*I453)+I452*(F453*G454-F454*G453))</f>
        <v>2.2779343249754292E+30</v>
      </c>
      <c r="L453">
        <f t="shared" ref="L453" si="726">F452*(G453*I454-G454*I453)-G452*(F453*I454-F454*I453)+I452*(F453*G454-F454*G453)</f>
        <v>-7.8228798638277696E+25</v>
      </c>
      <c r="M453">
        <f t="shared" ref="M453" si="727">-(F451*(G453*I454-G454*I453)-G451*(F453*I454-F454*I453)+I451*(F453*G454-F454*G453))</f>
        <v>5.2923343719426861E+22</v>
      </c>
      <c r="N453">
        <f t="shared" ref="N453" si="728">F451*(G452*I454-G454*I452)-G451*(F452*I454-F454*I452)+I451*(F452*G454-F454*G452)</f>
        <v>-3.9689218833242131E+25</v>
      </c>
      <c r="O453">
        <f t="shared" ref="O453" si="729">-(F451*(G452*I453-G453*I452)-G451*(F452*I453-F453*I452)+I451*(F452*G453-F453*G452))</f>
        <v>5.1791209423991032E+21</v>
      </c>
    </row>
    <row r="454" spans="5:15" x14ac:dyDescent="0.35">
      <c r="E454" s="4"/>
      <c r="F454">
        <f t="shared" ref="F454" si="730">72*F447*F448*F446^2-20*F447*F448^3</f>
        <v>-1317426723.2373619</v>
      </c>
      <c r="G454">
        <f t="shared" ref="G454" si="731">24*F446^3*F448-20*F446*F448^3</f>
        <v>-200282167847.29434</v>
      </c>
      <c r="H454">
        <f t="shared" ref="H454" si="732">24*F446^3*F447-60*F446*F447*F448^2</f>
        <v>-2138256867.5319116</v>
      </c>
      <c r="I454" s="5">
        <f t="shared" ref="I454" si="733">36*F449</f>
        <v>185.67686508379097</v>
      </c>
      <c r="J454">
        <f t="shared" ref="J454" si="734">-I451*(F452*(G453*H454-G454*H453)-G452*(F453*H454-F454*H453)+H452*(F453*G454-F454*G453))</f>
        <v>4.3854947004854867E+26</v>
      </c>
      <c r="L454">
        <f t="shared" ref="L454" si="735">-(F452*(G453*H454-G454*H453)-G452*(F453*H454-F454*H453)+H452*(F453*G454-F454*G453))</f>
        <v>1.3738102616765865E+24</v>
      </c>
      <c r="M454">
        <f t="shared" ref="M454" si="736">F451*(G453*H454-G454*H453)-G451*(F453*H454-F454*H453)+H451*(F453*G454-F454*G453)</f>
        <v>-4.9037677358888858E+20</v>
      </c>
      <c r="N454">
        <f t="shared" ref="N454" si="737">-(F451*(G452*H454-G454*H452)-G451*(F452*H454-F454*H452)+H451*(F452*G454-F454*G452))</f>
        <v>-2.4530051794783437E+24</v>
      </c>
      <c r="O454">
        <f t="shared" ref="O454" si="738">F451*(G452*H453-G453*H452)-G451*(F452*H453-F453*H452)+H451*(F452*G453-F453*G452)</f>
        <v>4.5362985118770782E+19</v>
      </c>
    </row>
    <row r="455" spans="5:15" x14ac:dyDescent="0.35">
      <c r="E455" s="4"/>
      <c r="I455" s="5"/>
    </row>
    <row r="456" spans="5:15" x14ac:dyDescent="0.35">
      <c r="E456" s="4" t="s">
        <v>6</v>
      </c>
      <c r="F456">
        <f t="shared" ref="F456" si="739">MDETERM(F451:I454)</f>
        <v>-6.580011950811055E+30</v>
      </c>
      <c r="G456" t="str">
        <f t="shared" ref="G456" si="740">IF(F456&lt;&gt;0,"Continuar", "Agregar otros valores")</f>
        <v>Continuar</v>
      </c>
      <c r="I456" s="5"/>
      <c r="J456">
        <f t="shared" ref="J456" si="741">MDETERM(F451:I454)</f>
        <v>-6.580011950811055E+30</v>
      </c>
    </row>
    <row r="457" spans="5:15" x14ac:dyDescent="0.35">
      <c r="E457" s="4"/>
      <c r="I457" s="5"/>
    </row>
    <row r="458" spans="5:15" x14ac:dyDescent="0.35">
      <c r="E458" s="4"/>
      <c r="F458" cm="1">
        <f t="array" ref="F458:I461">MINVERSE(F451:I454)</f>
        <v>-1.9532325717798843E-6</v>
      </c>
      <c r="G458">
        <v>-4.6510180521064573E-9</v>
      </c>
      <c r="H458">
        <v>3.4891825227565905E-6</v>
      </c>
      <c r="I458" s="5">
        <v>-6.4523916027882332E-11</v>
      </c>
      <c r="L458">
        <f t="shared" ref="L458" si="742">L451/J456</f>
        <v>-1.9532325717798847E-6</v>
      </c>
      <c r="M458">
        <f t="shared" ref="M458" si="743">M451/J456</f>
        <v>-4.6510180521064499E-9</v>
      </c>
      <c r="N458">
        <f t="shared" ref="N458" si="744">N451/J456</f>
        <v>3.4891825227565867E-6</v>
      </c>
      <c r="O458">
        <f t="shared" ref="O458" si="745">O451/J456</f>
        <v>-6.4523916027882371E-11</v>
      </c>
    </row>
    <row r="459" spans="5:15" x14ac:dyDescent="0.35">
      <c r="E459" s="4" t="s">
        <v>9</v>
      </c>
      <c r="F459">
        <v>-1.1407996184705022E-7</v>
      </c>
      <c r="G459">
        <v>1.1646306648443494E-10</v>
      </c>
      <c r="H459">
        <v>-8.7348007997853789E-8</v>
      </c>
      <c r="I459" s="5">
        <v>3.8347168801279086E-12</v>
      </c>
      <c r="L459">
        <f t="shared" ref="L459" si="746">L452/J456</f>
        <v>-1.1407996184705016E-7</v>
      </c>
      <c r="M459">
        <f t="shared" ref="M459" si="747">M452/J456</f>
        <v>1.1646306648443489E-10</v>
      </c>
      <c r="N459">
        <f t="shared" ref="N459" si="748">N452/J456</f>
        <v>-8.7348007997853776E-8</v>
      </c>
      <c r="O459">
        <f t="shared" ref="O459" si="749">O452/J456</f>
        <v>3.834716880127911E-12</v>
      </c>
    </row>
    <row r="460" spans="5:15" x14ac:dyDescent="0.35">
      <c r="E460" s="4"/>
      <c r="F460">
        <v>1.1888853580066101E-5</v>
      </c>
      <c r="G460">
        <v>-8.0430467474916216E-9</v>
      </c>
      <c r="H460">
        <v>6.0317852201393053E-6</v>
      </c>
      <c r="I460" s="5">
        <v>-7.8709901761815553E-10</v>
      </c>
      <c r="L460">
        <f t="shared" ref="L460" si="750">L453/J456</f>
        <v>1.1888853580066094E-5</v>
      </c>
      <c r="M460">
        <f t="shared" ref="M460" si="751">M453/J456</f>
        <v>-8.0430467474916216E-9</v>
      </c>
      <c r="N460">
        <f t="shared" ref="N460" si="752">N453/J456</f>
        <v>6.031785220139307E-6</v>
      </c>
      <c r="O460">
        <f t="shared" ref="O460" si="753">O453/J456</f>
        <v>-7.8709901761815532E-10</v>
      </c>
    </row>
    <row r="461" spans="5:15" x14ac:dyDescent="0.35">
      <c r="E461" s="4"/>
      <c r="F461">
        <v>-2.0878537485137098E-7</v>
      </c>
      <c r="G461">
        <v>7.452521017510368E-11</v>
      </c>
      <c r="H461">
        <v>3.72796462653231E-7</v>
      </c>
      <c r="I461" s="5">
        <v>-6.8940581655295316E-12</v>
      </c>
      <c r="L461">
        <f t="shared" ref="L461" si="754">L454/J456</f>
        <v>-2.087853748513709E-7</v>
      </c>
      <c r="M461">
        <f t="shared" ref="M461" si="755">M454/J456</f>
        <v>7.4525210175103797E-11</v>
      </c>
      <c r="N461">
        <f t="shared" ref="N461" si="756">N454/J456</f>
        <v>3.7279646265323047E-7</v>
      </c>
      <c r="O461">
        <f t="shared" ref="O461" si="757">O454/J456</f>
        <v>-6.8940581655295203E-12</v>
      </c>
    </row>
    <row r="462" spans="5:15" x14ac:dyDescent="0.35">
      <c r="E462" s="4"/>
      <c r="I462" s="5"/>
    </row>
    <row r="463" spans="5:15" x14ac:dyDescent="0.35">
      <c r="E463" s="4" t="s">
        <v>69</v>
      </c>
      <c r="F463">
        <f t="shared" ref="F463" si="758">F446^2*F447*F448-3*F446^2*F447^2+4*F449^3-1401/2</f>
        <v>12424920.468350818</v>
      </c>
      <c r="I463" s="5"/>
    </row>
    <row r="464" spans="5:15" x14ac:dyDescent="0.35">
      <c r="E464" s="4" t="s">
        <v>70</v>
      </c>
      <c r="F464">
        <f t="shared" ref="F464" si="759">-72*F446^2*F447-576*F446^3*F449+36*F446*F448-9</f>
        <v>9029864984.9783001</v>
      </c>
      <c r="I464" s="5"/>
    </row>
    <row r="465" spans="5:10" x14ac:dyDescent="0.35">
      <c r="E465" s="4" t="s">
        <v>71</v>
      </c>
      <c r="F465">
        <f t="shared" ref="F465" si="760">((F446*F447*(F448^2)*F449)/16)+((F447*F448)/8)+9/4</f>
        <v>12031858.398031911</v>
      </c>
      <c r="I465" s="5"/>
    </row>
    <row r="466" spans="5:10" x14ac:dyDescent="0.35">
      <c r="E466" s="4" t="s">
        <v>72</v>
      </c>
      <c r="F466">
        <f t="shared" ref="F466" si="761">24*F446^3*F447*F448-20*F446*F447*F448^3+18*F449^2-607</f>
        <v>278027095647.41357</v>
      </c>
      <c r="I466" s="5"/>
    </row>
    <row r="467" spans="5:10" x14ac:dyDescent="0.35">
      <c r="E467" s="4"/>
      <c r="I467" s="5"/>
    </row>
    <row r="468" spans="5:10" x14ac:dyDescent="0.35">
      <c r="E468" s="4"/>
      <c r="F468">
        <f t="shared" ref="F468:F471" si="762">F446</f>
        <v>-144.83210712968295</v>
      </c>
      <c r="G468" t="s">
        <v>16</v>
      </c>
      <c r="H468" cm="1">
        <f t="array" ref="H468:H471">MMULT(F458:I461,F463:F466)</f>
        <v>-42.224871348110135</v>
      </c>
      <c r="I468" s="5"/>
      <c r="J468">
        <f t="shared" ref="J468" si="763">F458*F463+G458*F464+H458*F465+I458*F466</f>
        <v>-42.224871348110135</v>
      </c>
    </row>
    <row r="469" spans="5:10" x14ac:dyDescent="0.35">
      <c r="E469" s="4"/>
      <c r="F469">
        <f t="shared" si="762"/>
        <v>-1.3881769843212608</v>
      </c>
      <c r="G469" t="s">
        <v>16</v>
      </c>
      <c r="H469">
        <v>-0.35059235365935804</v>
      </c>
      <c r="I469" s="5"/>
      <c r="J469">
        <f t="shared" ref="J469" si="764">F459*F463+G459*F464+H459*F465+I459*F466</f>
        <v>-0.35059235365935804</v>
      </c>
    </row>
    <row r="470" spans="5:10" x14ac:dyDescent="0.35">
      <c r="E470" s="4"/>
      <c r="F470">
        <f t="shared" si="762"/>
        <v>-430.86623912042978</v>
      </c>
      <c r="G470" t="s">
        <v>16</v>
      </c>
      <c r="H470">
        <v>-71.170834204779311</v>
      </c>
      <c r="I470" s="5"/>
      <c r="J470">
        <f t="shared" ref="J470" si="765">F460*F463+G460*F464+H460*F465+I460*F466</f>
        <v>-71.170834204779311</v>
      </c>
    </row>
    <row r="471" spans="5:10" x14ac:dyDescent="0.35">
      <c r="E471" s="4"/>
      <c r="F471">
        <f t="shared" si="762"/>
        <v>5.1576906967719713</v>
      </c>
      <c r="G471" t="s">
        <v>16</v>
      </c>
      <c r="H471">
        <v>0.64751018931957494</v>
      </c>
      <c r="I471" s="5"/>
      <c r="J471">
        <f t="shared" ref="J471" si="766">F461*F463+G461*F464+H461*F465+I461*F466</f>
        <v>0.64751018931957494</v>
      </c>
    </row>
    <row r="472" spans="5:10" x14ac:dyDescent="0.35">
      <c r="E472" s="4" t="s">
        <v>844</v>
      </c>
      <c r="F472">
        <f t="shared" ref="F472:F475" si="767">F468-H468</f>
        <v>-102.60723578157283</v>
      </c>
      <c r="I472" s="5"/>
    </row>
    <row r="473" spans="5:10" x14ac:dyDescent="0.35">
      <c r="E473" s="4" t="s">
        <v>99</v>
      </c>
      <c r="F473">
        <f t="shared" si="767"/>
        <v>-1.0375846306619028</v>
      </c>
      <c r="I473" s="5"/>
    </row>
    <row r="474" spans="5:10" x14ac:dyDescent="0.35">
      <c r="E474" s="4" t="s">
        <v>100</v>
      </c>
      <c r="F474">
        <f t="shared" si="767"/>
        <v>-359.69540491565044</v>
      </c>
      <c r="I474" s="5"/>
    </row>
    <row r="475" spans="5:10" x14ac:dyDescent="0.35">
      <c r="E475" s="4" t="s">
        <v>101</v>
      </c>
      <c r="F475">
        <f t="shared" si="767"/>
        <v>4.5101805074523966</v>
      </c>
      <c r="I475" s="5"/>
    </row>
    <row r="476" spans="5:10" x14ac:dyDescent="0.35">
      <c r="E476" s="4"/>
      <c r="I476" s="5"/>
    </row>
    <row r="477" spans="5:10" x14ac:dyDescent="0.35">
      <c r="E477" s="4" t="s">
        <v>846</v>
      </c>
      <c r="F477">
        <f t="shared" ref="F477:F480" si="768">ABS(F472-F446)</f>
        <v>42.224871348110128</v>
      </c>
      <c r="I477" s="5"/>
    </row>
    <row r="478" spans="5:10" x14ac:dyDescent="0.35">
      <c r="E478" s="4" t="s">
        <v>847</v>
      </c>
      <c r="F478">
        <f t="shared" si="768"/>
        <v>0.35059235365935804</v>
      </c>
      <c r="I478" s="5"/>
    </row>
    <row r="479" spans="5:10" x14ac:dyDescent="0.35">
      <c r="E479" s="4" t="s">
        <v>848</v>
      </c>
      <c r="F479">
        <f t="shared" si="768"/>
        <v>71.170834204779339</v>
      </c>
      <c r="I479" s="5"/>
    </row>
    <row r="480" spans="5:10" x14ac:dyDescent="0.35">
      <c r="E480" s="7" t="s">
        <v>849</v>
      </c>
      <c r="F480" s="8">
        <f t="shared" si="768"/>
        <v>0.64751018931957471</v>
      </c>
      <c r="G480" s="8" t="s">
        <v>25</v>
      </c>
      <c r="H480" s="8">
        <f t="shared" ref="H480" si="769">MAX(F477:F480)</f>
        <v>71.170834204779339</v>
      </c>
      <c r="I480" s="9"/>
      <c r="J480" t="str">
        <f t="shared" ref="J480" si="770">IF(H480&gt;$D$14, "Continúa iterando","Listo. Aquí está la solución")</f>
        <v>Continúa iterando</v>
      </c>
    </row>
    <row r="482" spans="5:15" x14ac:dyDescent="0.35">
      <c r="E482" s="1"/>
      <c r="F482" s="2" t="s">
        <v>0</v>
      </c>
      <c r="G482" s="2">
        <f t="shared" ref="G482" si="771">G445+1</f>
        <v>14</v>
      </c>
      <c r="H482" s="2"/>
      <c r="I482" s="3"/>
    </row>
    <row r="483" spans="5:15" x14ac:dyDescent="0.35">
      <c r="E483" s="4" t="s">
        <v>840</v>
      </c>
      <c r="F483" s="6">
        <f t="shared" ref="F483:F486" si="772">F472</f>
        <v>-102.60723578157283</v>
      </c>
      <c r="I483" s="5"/>
    </row>
    <row r="484" spans="5:15" x14ac:dyDescent="0.35">
      <c r="E484" s="4" t="s">
        <v>1</v>
      </c>
      <c r="F484" s="6">
        <f t="shared" si="772"/>
        <v>-1.0375846306619028</v>
      </c>
      <c r="I484" s="5"/>
    </row>
    <row r="485" spans="5:15" x14ac:dyDescent="0.35">
      <c r="E485" s="4" t="s">
        <v>93</v>
      </c>
      <c r="F485" s="6">
        <f t="shared" si="772"/>
        <v>-359.69540491565044</v>
      </c>
      <c r="I485" s="5"/>
    </row>
    <row r="486" spans="5:15" x14ac:dyDescent="0.35">
      <c r="E486" s="4" t="s">
        <v>2</v>
      </c>
      <c r="F486" s="6">
        <f t="shared" si="772"/>
        <v>4.5101805074523966</v>
      </c>
      <c r="I486" s="5"/>
    </row>
    <row r="487" spans="5:15" x14ac:dyDescent="0.35">
      <c r="E487" s="4"/>
      <c r="I487" s="5"/>
    </row>
    <row r="488" spans="5:15" x14ac:dyDescent="0.35">
      <c r="E488" s="4"/>
      <c r="F488">
        <f t="shared" ref="F488" si="773">2*F483*F484*F485-6*F483*F484^2</f>
        <v>-75926.21023616739</v>
      </c>
      <c r="G488">
        <f t="shared" ref="G488" si="774">F483^2*F485-6*F483^2*F484</f>
        <v>-3721417.6187110096</v>
      </c>
      <c r="H488">
        <f t="shared" ref="H488" si="775">F483^2*F484</f>
        <v>-10923.945028366888</v>
      </c>
      <c r="I488" s="5">
        <f t="shared" ref="I488" si="776">12*F486^2</f>
        <v>244.1007385176427</v>
      </c>
      <c r="J488">
        <f t="shared" ref="J488" si="777">F488*(G489*(H490*I491-H491*I490)-H489*(G490*I491-G491*I490)+I489*(G490*H491-G491*H490))</f>
        <v>-5.3443058586438659E+28</v>
      </c>
      <c r="L488">
        <f t="shared" ref="L488" si="778">G489*(H490*I491-H491*I490)-H489*(G490*I491-G491*I490)+I489*(G490*H491-G491*H490)</f>
        <v>7.0388155052392046E+23</v>
      </c>
      <c r="M488">
        <f t="shared" ref="M488" si="779">-(G488*(H490*I491-H491*I490)-H488*(G490*I491-G491*I490)+I488*(G490*H491-G491*H490))</f>
        <v>1.7508851480974336E+21</v>
      </c>
      <c r="N488">
        <f t="shared" ref="N488" si="780">G488*(H489*I491-H491*I489)-H488*(G489*I491-G491*I489)+I488*(G489*H491-G491*H489)</f>
        <v>-1.2657014546648855E+24</v>
      </c>
      <c r="O488">
        <f t="shared" ref="O488" si="781">-(G488*(H489*I490-H490*I489)-H488*(G489*I490-G490*I489)+I488*(G489*H490-G490*H489))</f>
        <v>2.4551310449070408E+19</v>
      </c>
    </row>
    <row r="489" spans="5:15" x14ac:dyDescent="0.35">
      <c r="E489" s="4" t="s">
        <v>26</v>
      </c>
      <c r="F489">
        <f t="shared" ref="F489" si="782">-1728*F486*F483^2-144*F484*F483+36*F485</f>
        <v>-82081123.648960873</v>
      </c>
      <c r="G489">
        <f t="shared" ref="G489" si="783">-72*F483^2</f>
        <v>-758033.62810094003</v>
      </c>
      <c r="H489">
        <f t="shared" ref="H489" si="784">36*F483</f>
        <v>-3693.8604881366218</v>
      </c>
      <c r="I489" s="5">
        <f t="shared" ref="I489" si="785">-576*F483^3</f>
        <v>622237881.671314</v>
      </c>
      <c r="J489">
        <f t="shared" ref="J489" si="786">-G488*(F489*(H490*I491-H491*I490)-H489*(F490*I491-F491*I490)+I489*(F490*H491-F491*H490))</f>
        <v>-1.7432505452582309E+29</v>
      </c>
      <c r="L489">
        <f t="shared" ref="L489" si="787">-(F489*(H490*I491-H491*I490)-H489*(F490*I491-F491*I490)+I489*(F490*H491-F491*H490))</f>
        <v>4.6843722577474176E+22</v>
      </c>
      <c r="M489">
        <f t="shared" ref="M489" si="788">F488*(H490*I491-H491*I490)-H488*(F490*I491-F491*I490)+I488*(F490*H491-F491*H490)</f>
        <v>-4.5837636896039477E+19</v>
      </c>
      <c r="N489">
        <f t="shared" ref="N489" si="789">-(F488*(H489*I491-H491*I489)-H488*(F489*I491-F491*I489)+I488*(F489*H491-F491*H489))</f>
        <v>3.3117169455889176E+22</v>
      </c>
      <c r="O489">
        <f t="shared" ref="O489" si="790">F488*(H489*I490-H490*I489)-H488*(F489*I490-F490*I489)+I488*(F489*H490-F490*H489)</f>
        <v>-1.5340089095682775E+18</v>
      </c>
    </row>
    <row r="490" spans="5:15" x14ac:dyDescent="0.35">
      <c r="E490" s="4"/>
      <c r="F490">
        <f t="shared" ref="F490" si="791">0.0625*F484*F485^2*F486</f>
        <v>-37841.404811629945</v>
      </c>
      <c r="G490">
        <f t="shared" ref="G490" si="792">0.0625*F483*F485^2*F486+0.125*F485</f>
        <v>-3742199.4147492992</v>
      </c>
      <c r="H490">
        <f t="shared" ref="H490" si="793">0.125*F483*F484*F485*F486+0.125*F484</f>
        <v>-21589.518346084413</v>
      </c>
      <c r="I490" s="5">
        <f t="shared" ref="I490" si="794">0.0625*F483*F484*F485^2</f>
        <v>860897.23890143866</v>
      </c>
      <c r="J490">
        <f t="shared" ref="J490" si="795">H488*(F489*(G490*I491-G491*I490)-G489*(F490*I491-F491*I490)+I489*(F490*G491-F491*G490))</f>
        <v>6.171940130667112E+28</v>
      </c>
      <c r="L490">
        <f t="shared" ref="L490" si="796">F489*(G490*I491-G491*I490)-G489*(F490*I491-F491*I490)+I489*(F490*G491-F491*G490)</f>
        <v>-5.649918701201856E+24</v>
      </c>
      <c r="M490">
        <f t="shared" ref="M490" si="797">-(F488*(G490*I491-G491*I490)-G488*(F490*I491-F491*I490)+I488*(F490*G491-F491*G490))</f>
        <v>3.4451065341854257E+21</v>
      </c>
      <c r="N490">
        <f t="shared" ref="N490" si="798">F488*(G489*I491-G491*I489)-G488*(F489*I491-F491*I489)+I488*(F489*G491-F491*G489)</f>
        <v>-2.4884464753599822E+24</v>
      </c>
      <c r="O490">
        <f t="shared" ref="O490" si="799">-(F488*(G489*I490-G490*I489)-G488*(F489*I490-F490*I489)+I488*(F489*G490-F490*G489))</f>
        <v>3.5201480974659853E+20</v>
      </c>
    </row>
    <row r="491" spans="5:15" x14ac:dyDescent="0.35">
      <c r="E491" s="4"/>
      <c r="F491">
        <f t="shared" ref="F491" si="800">72*F484*F485*F483^2-20*F484*F485^3</f>
        <v>-682826413.77386642</v>
      </c>
      <c r="G491">
        <f t="shared" ref="G491" si="801">24*F483^3*F485-20*F483*F485^3</f>
        <v>-86176369846.190308</v>
      </c>
      <c r="H491">
        <f t="shared" ref="H491" si="802">24*F483^3*F484-60*F483*F484*F485^2</f>
        <v>-799560330.06880701</v>
      </c>
      <c r="I491" s="5">
        <f t="shared" ref="I491" si="803">36*F486</f>
        <v>162.36649826828628</v>
      </c>
      <c r="J491">
        <f t="shared" ref="J491" si="804">-I488*(F489*(G490*H491-G491*H490)-G489*(F490*H491-F491*H490)+H489*(F490*G491-F491*G490))</f>
        <v>2.2670732292576062E+25</v>
      </c>
      <c r="L491">
        <f t="shared" ref="L491" si="805">-(F489*(G490*H491-G491*H490)-G489*(F490*H491-F491*H490)+H489*(F490*G491-F491*G490))</f>
        <v>9.2874492843607303E+22</v>
      </c>
      <c r="M491">
        <f t="shared" ref="M491" si="806">F488*(G490*H491-G491*H490)-G488*(F490*H491-F491*H490)+H488*(F490*G491-F491*G490)</f>
        <v>-3.5892127628893749E+19</v>
      </c>
      <c r="N491">
        <f t="shared" ref="N491" si="807">-(F488*(G489*H491-G491*H489)-G488*(F489*H491-F491*H489)+H488*(F489*G491-F491*G489))</f>
        <v>-1.6693661493255871E+23</v>
      </c>
      <c r="O491">
        <f t="shared" ref="O491" si="808">F488*(G489*H490-G490*H489)-G488*(F489*H490-F490*H489)+H488*(F489*G490-F490*G489)</f>
        <v>3.2388523285640166E+18</v>
      </c>
    </row>
    <row r="492" spans="5:15" x14ac:dyDescent="0.35">
      <c r="E492" s="4"/>
      <c r="I492" s="5"/>
    </row>
    <row r="493" spans="5:15" x14ac:dyDescent="0.35">
      <c r="E493" s="4" t="s">
        <v>6</v>
      </c>
      <c r="F493">
        <f t="shared" ref="F493" si="809">MDETERM(F488:I491)</f>
        <v>-1.6602604107329804E+29</v>
      </c>
      <c r="G493" t="str">
        <f t="shared" ref="G493" si="810">IF(F493&lt;&gt;0,"Continuar", "Agregar otros valores")</f>
        <v>Continuar</v>
      </c>
      <c r="I493" s="5"/>
      <c r="J493">
        <f t="shared" ref="J493" si="811">MDETERM(F488:I491)</f>
        <v>-1.6602604107329804E+29</v>
      </c>
    </row>
    <row r="494" spans="5:15" x14ac:dyDescent="0.35">
      <c r="E494" s="4"/>
      <c r="I494" s="5"/>
    </row>
    <row r="495" spans="5:15" x14ac:dyDescent="0.35">
      <c r="E495" s="4"/>
      <c r="F495" cm="1">
        <f t="array" ref="F495:I498">MINVERSE(F488:I491)</f>
        <v>-4.2395852239418637E-6</v>
      </c>
      <c r="G495">
        <v>-1.0545846523705547E-8</v>
      </c>
      <c r="H495">
        <v>7.623511627950564E-6</v>
      </c>
      <c r="I495" s="5">
        <v>-1.4787626260528226E-10</v>
      </c>
      <c r="L495">
        <f t="shared" ref="L495" si="812">L488/J493</f>
        <v>-4.2395852239418705E-6</v>
      </c>
      <c r="M495">
        <f t="shared" ref="M495" si="813">M488/J493</f>
        <v>-1.0545846523705542E-8</v>
      </c>
      <c r="N495">
        <f t="shared" ref="N495" si="814">N488/J493</f>
        <v>7.623511627950564E-6</v>
      </c>
      <c r="O495">
        <f t="shared" ref="O495" si="815">O488/J493</f>
        <v>-1.4787626260528232E-10</v>
      </c>
    </row>
    <row r="496" spans="5:15" x14ac:dyDescent="0.35">
      <c r="E496" s="4" t="s">
        <v>9</v>
      </c>
      <c r="F496">
        <v>-2.8214683837936826E-7</v>
      </c>
      <c r="G496">
        <v>2.7608703188798462E-10</v>
      </c>
      <c r="H496">
        <v>-1.9946972921716802E-7</v>
      </c>
      <c r="I496" s="5">
        <v>9.2395680801124161E-12</v>
      </c>
      <c r="L496">
        <f t="shared" ref="L496" si="816">L489/J493</f>
        <v>-2.8214683837936826E-7</v>
      </c>
      <c r="M496">
        <f t="shared" ref="M496" si="817">M489/J493</f>
        <v>2.7608703188798462E-10</v>
      </c>
      <c r="N496">
        <f t="shared" ref="N496" si="818">N489/J493</f>
        <v>-1.9946972921716802E-7</v>
      </c>
      <c r="O496">
        <f t="shared" ref="O496" si="819">O489/J493</f>
        <v>9.2395680801124161E-12</v>
      </c>
    </row>
    <row r="497" spans="5:15" x14ac:dyDescent="0.35">
      <c r="E497" s="4"/>
      <c r="F497">
        <v>3.4030316356862952E-5</v>
      </c>
      <c r="G497">
        <v>-2.07503986236982E-8</v>
      </c>
      <c r="H497">
        <v>1.4988290145769179E-5</v>
      </c>
      <c r="I497" s="5">
        <v>-2.1202385328888803E-9</v>
      </c>
      <c r="L497">
        <f t="shared" ref="L497" si="820">L490/J493</f>
        <v>3.4030316356862959E-5</v>
      </c>
      <c r="M497">
        <f t="shared" ref="M497" si="821">M490/J493</f>
        <v>-2.0750398623698207E-8</v>
      </c>
      <c r="N497">
        <f t="shared" ref="N497" si="822">N490/J493</f>
        <v>1.4988290145769181E-5</v>
      </c>
      <c r="O497">
        <f t="shared" ref="O497" si="823">O490/J493</f>
        <v>-2.1202385328888811E-9</v>
      </c>
    </row>
    <row r="498" spans="5:15" x14ac:dyDescent="0.35">
      <c r="E498" s="4"/>
      <c r="F498">
        <v>-5.5939714181707583E-7</v>
      </c>
      <c r="G498">
        <v>2.1618372272725542E-10</v>
      </c>
      <c r="H498">
        <v>1.0054845243154272E-6</v>
      </c>
      <c r="I498" s="5">
        <v>-1.9508098293653266E-11</v>
      </c>
      <c r="L498">
        <f t="shared" ref="L498" si="824">L491/J493</f>
        <v>-5.5939714181707551E-7</v>
      </c>
      <c r="M498">
        <f t="shared" ref="M498" si="825">M491/J493</f>
        <v>2.1618372272725522E-10</v>
      </c>
      <c r="N498">
        <f t="shared" ref="N498" si="826">N491/J493</f>
        <v>1.0054845243154276E-6</v>
      </c>
      <c r="O498">
        <f t="shared" ref="O498" si="827">O491/J493</f>
        <v>-1.9508098293653292E-11</v>
      </c>
    </row>
    <row r="499" spans="5:15" x14ac:dyDescent="0.35">
      <c r="E499" s="4"/>
      <c r="I499" s="5"/>
    </row>
    <row r="500" spans="5:15" x14ac:dyDescent="0.35">
      <c r="E500" s="4" t="s">
        <v>73</v>
      </c>
      <c r="F500">
        <f t="shared" ref="F500" si="828">F483^2*F484*F485-3*F483^2*F484^2+4*F486^3-1401/2</f>
        <v>3894955.7573160864</v>
      </c>
      <c r="I500" s="5"/>
    </row>
    <row r="501" spans="5:15" x14ac:dyDescent="0.35">
      <c r="E501" s="4" t="s">
        <v>74</v>
      </c>
      <c r="F501">
        <f t="shared" ref="F501" si="829">-72*F483^2*F484-576*F483^3*F486+36*F483*F485-9</f>
        <v>2808520344.5984559</v>
      </c>
      <c r="I501" s="5"/>
    </row>
    <row r="502" spans="5:15" x14ac:dyDescent="0.35">
      <c r="E502" s="4" t="s">
        <v>75</v>
      </c>
      <c r="F502">
        <f t="shared" ref="F502" si="830">((F483*F484*(F485^2)*F486)/16)+((F484*F485)/8)+9/4</f>
        <v>3882850.8476158404</v>
      </c>
      <c r="I502" s="5"/>
    </row>
    <row r="503" spans="5:15" x14ac:dyDescent="0.35">
      <c r="E503" s="4" t="s">
        <v>76</v>
      </c>
      <c r="F503">
        <f t="shared" ref="F503" si="831">24*F483^3*F484*F485-20*F483*F484*F485^3+18*F486^2-607</f>
        <v>89415276637.794006</v>
      </c>
      <c r="I503" s="5"/>
    </row>
    <row r="504" spans="5:15" x14ac:dyDescent="0.35">
      <c r="E504" s="4"/>
      <c r="I504" s="5"/>
    </row>
    <row r="505" spans="5:15" x14ac:dyDescent="0.35">
      <c r="E505" s="4"/>
      <c r="F505">
        <f t="shared" ref="F505:F508" si="832">F483</f>
        <v>-102.60723578157283</v>
      </c>
      <c r="G505" t="s">
        <v>16</v>
      </c>
      <c r="H505" cm="1">
        <f t="array" ref="H505:H508">MMULT(F495:I498,F500:F503)</f>
        <v>-29.752659732081824</v>
      </c>
      <c r="I505" s="5"/>
      <c r="J505">
        <f t="shared" ref="J505" si="833">F495*F500+G495*F501+H495*F502+I495*F503</f>
        <v>-29.752659732081824</v>
      </c>
    </row>
    <row r="506" spans="5:15" x14ac:dyDescent="0.35">
      <c r="E506" s="4"/>
      <c r="F506">
        <f t="shared" si="832"/>
        <v>-1.0375846306619028</v>
      </c>
      <c r="G506" t="s">
        <v>16</v>
      </c>
      <c r="H506">
        <v>-0.27190607788464427</v>
      </c>
      <c r="I506" s="5"/>
      <c r="J506">
        <f t="shared" ref="J506" si="834">F496*F500+G496*F501+H496*F502+I496*F503</f>
        <v>-0.27190607788464427</v>
      </c>
    </row>
    <row r="507" spans="5:15" x14ac:dyDescent="0.35">
      <c r="E507" s="4"/>
      <c r="F507">
        <f t="shared" si="832"/>
        <v>-359.69540491565044</v>
      </c>
      <c r="G507" t="s">
        <v>16</v>
      </c>
      <c r="H507">
        <v>-57.115759935290782</v>
      </c>
      <c r="I507" s="5"/>
      <c r="J507">
        <f t="shared" ref="J507" si="835">F497*F500+G497*F501+H497*F502+I497*F503</f>
        <v>-57.115759935290782</v>
      </c>
    </row>
    <row r="508" spans="5:15" x14ac:dyDescent="0.35">
      <c r="E508" s="4"/>
      <c r="F508">
        <f t="shared" si="832"/>
        <v>4.5101805074523966</v>
      </c>
      <c r="G508" t="s">
        <v>16</v>
      </c>
      <c r="H508">
        <v>0.58815369720242794</v>
      </c>
      <c r="I508" s="5"/>
      <c r="J508">
        <f t="shared" ref="J508" si="836">F498*F500+G498*F501+H498*F502+I498*F503</f>
        <v>0.58815369720242794</v>
      </c>
    </row>
    <row r="509" spans="5:15" x14ac:dyDescent="0.35">
      <c r="E509" s="4" t="s">
        <v>844</v>
      </c>
      <c r="F509">
        <f t="shared" ref="F509:F512" si="837">F505-H505</f>
        <v>-72.854576049491001</v>
      </c>
      <c r="I509" s="5"/>
    </row>
    <row r="510" spans="5:15" x14ac:dyDescent="0.35">
      <c r="E510" s="4" t="s">
        <v>99</v>
      </c>
      <c r="F510">
        <f t="shared" si="837"/>
        <v>-0.76567855277725849</v>
      </c>
      <c r="I510" s="5"/>
    </row>
    <row r="511" spans="5:15" x14ac:dyDescent="0.35">
      <c r="E511" s="4" t="s">
        <v>100</v>
      </c>
      <c r="F511">
        <f t="shared" si="837"/>
        <v>-302.57964498035966</v>
      </c>
      <c r="I511" s="5"/>
    </row>
    <row r="512" spans="5:15" x14ac:dyDescent="0.35">
      <c r="E512" s="4" t="s">
        <v>101</v>
      </c>
      <c r="F512">
        <f t="shared" si="837"/>
        <v>3.9220268102499687</v>
      </c>
      <c r="I512" s="5"/>
    </row>
    <row r="513" spans="5:15" x14ac:dyDescent="0.35">
      <c r="E513" s="4"/>
      <c r="I513" s="5"/>
    </row>
    <row r="514" spans="5:15" x14ac:dyDescent="0.35">
      <c r="E514" s="4" t="s">
        <v>846</v>
      </c>
      <c r="F514">
        <f t="shared" ref="F514:F517" si="838">ABS(F509-F483)</f>
        <v>29.752659732081824</v>
      </c>
      <c r="I514" s="5"/>
    </row>
    <row r="515" spans="5:15" x14ac:dyDescent="0.35">
      <c r="E515" s="4" t="s">
        <v>847</v>
      </c>
      <c r="F515">
        <f t="shared" si="838"/>
        <v>0.27190607788464427</v>
      </c>
      <c r="I515" s="5"/>
    </row>
    <row r="516" spans="5:15" x14ac:dyDescent="0.35">
      <c r="E516" s="4" t="s">
        <v>848</v>
      </c>
      <c r="F516">
        <f t="shared" si="838"/>
        <v>57.115759935290782</v>
      </c>
      <c r="I516" s="5"/>
    </row>
    <row r="517" spans="5:15" x14ac:dyDescent="0.35">
      <c r="E517" s="7" t="s">
        <v>849</v>
      </c>
      <c r="F517" s="8">
        <f t="shared" si="838"/>
        <v>0.58815369720242794</v>
      </c>
      <c r="G517" s="8" t="s">
        <v>25</v>
      </c>
      <c r="H517" s="8">
        <f t="shared" ref="H517" si="839">MAX(F514:F517)</f>
        <v>57.115759935290782</v>
      </c>
      <c r="I517" s="9"/>
      <c r="J517" t="str">
        <f t="shared" ref="J517" si="840">IF(H517&gt;$D$14, "Continúa iterando","Listo. Aquí está la solución")</f>
        <v>Continúa iterando</v>
      </c>
    </row>
    <row r="519" spans="5:15" x14ac:dyDescent="0.35">
      <c r="E519" s="1"/>
      <c r="F519" s="2" t="s">
        <v>0</v>
      </c>
      <c r="G519" s="2">
        <f t="shared" ref="G519" si="841">G482+1</f>
        <v>15</v>
      </c>
      <c r="H519" s="2"/>
      <c r="I519" s="3"/>
    </row>
    <row r="520" spans="5:15" x14ac:dyDescent="0.35">
      <c r="E520" s="4" t="s">
        <v>840</v>
      </c>
      <c r="F520" s="6">
        <f t="shared" ref="F520:F523" si="842">F509</f>
        <v>-72.854576049491001</v>
      </c>
      <c r="I520" s="5"/>
    </row>
    <row r="521" spans="5:15" x14ac:dyDescent="0.35">
      <c r="E521" s="4" t="s">
        <v>1</v>
      </c>
      <c r="F521" s="6">
        <f t="shared" si="842"/>
        <v>-0.76567855277725849</v>
      </c>
      <c r="I521" s="5"/>
    </row>
    <row r="522" spans="5:15" x14ac:dyDescent="0.35">
      <c r="E522" s="4" t="s">
        <v>93</v>
      </c>
      <c r="F522" s="6">
        <f t="shared" si="842"/>
        <v>-302.57964498035966</v>
      </c>
      <c r="I522" s="5"/>
    </row>
    <row r="523" spans="5:15" x14ac:dyDescent="0.35">
      <c r="E523" s="4" t="s">
        <v>2</v>
      </c>
      <c r="F523" s="6">
        <f t="shared" si="842"/>
        <v>3.9220268102499687</v>
      </c>
      <c r="I523" s="5"/>
    </row>
    <row r="524" spans="5:15" x14ac:dyDescent="0.35">
      <c r="E524" s="4"/>
      <c r="I524" s="5"/>
    </row>
    <row r="525" spans="5:15" x14ac:dyDescent="0.35">
      <c r="E525" s="4"/>
      <c r="F525">
        <f t="shared" ref="F525" si="843">2*F520*F521*F522-6*F520*F521^2</f>
        <v>-33501.441508616423</v>
      </c>
      <c r="G525">
        <f t="shared" ref="G525" si="844">F520^2*F522-6*F520^2*F521</f>
        <v>-1581644.624949848</v>
      </c>
      <c r="H525">
        <f t="shared" ref="H525" si="845">F520^2*F521</f>
        <v>-4064.0603924211741</v>
      </c>
      <c r="I525" s="5">
        <f t="shared" ref="I525" si="846">12*F523^2</f>
        <v>184.58753160383452</v>
      </c>
      <c r="J525">
        <f t="shared" ref="J525" si="847">F525*(G526*(H527*I528-H528*I527)-H526*(G527*I528-G528*I527)+I526*(G527*H528-G528*H527))</f>
        <v>-1.3328100596016853E+27</v>
      </c>
      <c r="L525">
        <f t="shared" ref="L525" si="848">G526*(H527*I528-H528*I527)-H526*(G527*I528-G528*I527)+I526*(G527*H528-G528*H527)</f>
        <v>3.9783663018168713E+22</v>
      </c>
      <c r="M525">
        <f t="shared" ref="M525" si="849">-(G525*(H527*I528-H528*I527)-H525*(G527*I528-G528*I527)+I525*(G527*H528-G528*H527))</f>
        <v>1.023642739889094E+20</v>
      </c>
      <c r="N525">
        <f t="shared" ref="N525" si="850">G525*(H526*I528-H528*I526)-H525*(G526*I528-G528*I526)+I525*(G526*H528-G528*H526)</f>
        <v>-7.1452677343053309E+22</v>
      </c>
      <c r="O525">
        <f t="shared" ref="O525" si="851">-(G525*(H526*I527-H527*I526)-H525*(G526*I527-G527*I526)+I525*(G526*H527-G527*H526))</f>
        <v>1.4342899138264241E+18</v>
      </c>
    </row>
    <row r="526" spans="5:15" x14ac:dyDescent="0.35">
      <c r="E526" s="4" t="s">
        <v>26</v>
      </c>
      <c r="F526">
        <f t="shared" ref="F526" si="852">-1728*F523*F520^2-144*F521*F520+36*F522</f>
        <v>-35991205.784793191</v>
      </c>
      <c r="G526">
        <f t="shared" ref="G526" si="853">-72*F520^2</f>
        <v>-382160.82609727688</v>
      </c>
      <c r="H526">
        <f t="shared" ref="H526" si="854">36*F520</f>
        <v>-2622.7647377816761</v>
      </c>
      <c r="I526" s="5">
        <f t="shared" ref="I526" si="855">-576*F520^3</f>
        <v>222737319.74432293</v>
      </c>
      <c r="J526">
        <f t="shared" ref="J526" si="856">-G525*(F526*(H527*I528-H528*I527)-H526*(F527*I528-F528*I527)+I526*(F527*H528-F528*H527))</f>
        <v>-4.605048504500444E+27</v>
      </c>
      <c r="L526">
        <f t="shared" ref="L526" si="857">-(F526*(H527*I528-H528*I527)-H526*(F527*I528-F528*I527)+I526*(F527*H528-F528*H527))</f>
        <v>2.9115570159424808E+21</v>
      </c>
      <c r="M526">
        <f t="shared" ref="M526" si="858">F525*(H527*I528-H528*I527)-H525*(F527*I528-F528*I527)+I525*(F527*H528-F528*H527)</f>
        <v>-2.7649836800054446E+18</v>
      </c>
      <c r="N526">
        <f t="shared" ref="N526" si="859">-(F525*(H526*I528-H528*I526)-H525*(F526*I528-F528*I526)+I525*(F526*H528-F528*H526))</f>
        <v>1.9277187148024287E+21</v>
      </c>
      <c r="O526">
        <f t="shared" ref="O526" si="860">F525*(H526*I527-H527*I526)-H525*(F526*I527-F527*I526)+I525*(F526*H527-F527*H526)</f>
        <v>-9.279982299052488E+16</v>
      </c>
    </row>
    <row r="527" spans="5:15" x14ac:dyDescent="0.35">
      <c r="E527" s="4"/>
      <c r="F527">
        <f t="shared" ref="F527" si="861">0.0625*F521*F522^2*F523</f>
        <v>-17183.691839838553</v>
      </c>
      <c r="G527">
        <f t="shared" ref="G527" si="862">0.0625*F520*F522^2*F523+0.125*F522</f>
        <v>-1635071.9753852342</v>
      </c>
      <c r="H527">
        <f t="shared" ref="H527" si="863">0.125*F520*F521*F522*F523+0.125*F521</f>
        <v>-8275.0117838187016</v>
      </c>
      <c r="I527" s="5">
        <f t="shared" ref="I527" si="864">0.0625*F520*F521*F522^2</f>
        <v>319199.90467294795</v>
      </c>
      <c r="J527">
        <f t="shared" ref="J527" si="865">H525*(F526*(G527*I528-G528*I527)-G526*(F527*I528-F528*I527)+I526*(F527*G528-F528*G527))</f>
        <v>1.6659982071979856E+27</v>
      </c>
      <c r="L527">
        <f t="shared" ref="L527" si="866">F526*(G527*I528-G528*I527)-G526*(F527*I528-F528*I527)+I526*(F527*G528-F528*G527)</f>
        <v>-4.0993441197498128E+23</v>
      </c>
      <c r="M527">
        <f t="shared" ref="M527" si="867">-(F525*(G527*I528-G528*I527)-G525*(F527*I528-F528*I527)+I525*(F527*G528-F528*G527))</f>
        <v>2.3212855193820961E+20</v>
      </c>
      <c r="N527">
        <f t="shared" ref="N527" si="868">F525*(G526*I528-G528*I526)-G525*(F526*I528-F528*I526)+I525*(F526*G528-F528*G526)</f>
        <v>-1.6174198484775625E+23</v>
      </c>
      <c r="O527">
        <f t="shared" ref="O527" si="869">-(F525*(G526*I527-G527*I526)-G525*(F526*I527-F527*I526)+I525*(F526*G527-F527*G526))</f>
        <v>2.4302878319100649E+19</v>
      </c>
    </row>
    <row r="528" spans="5:15" x14ac:dyDescent="0.35">
      <c r="E528" s="4"/>
      <c r="F528">
        <f t="shared" ref="F528" si="870">72*F521*F522*F520^2-20*F521*F522^3</f>
        <v>-335685821.32062143</v>
      </c>
      <c r="G528">
        <f t="shared" ref="G528" si="871">24*F520^3*F522-20*F520*F522^3</f>
        <v>-37556935582.952072</v>
      </c>
      <c r="H528">
        <f t="shared" ref="H528" si="872">24*F520^3*F521-60*F520*F521*F522^2</f>
        <v>-299325858.95972502</v>
      </c>
      <c r="I528" s="5">
        <f t="shared" ref="I528" si="873">36*F523</f>
        <v>141.19296516899888</v>
      </c>
      <c r="J528">
        <f t="shared" ref="J528" si="874">-I525*(F526*(G527*H528-G528*H527)-G526*(F527*H528-F528*H527)+H526*(F527*G528-F528*G527))</f>
        <v>1.1866480164027569E+24</v>
      </c>
      <c r="L528">
        <f t="shared" ref="L528" si="875">-(F526*(G527*H528-G528*H527)-G526*(F527*H528-F528*H527)+H526*(F527*G528-F528*G527))</f>
        <v>6.4286466485155927E+21</v>
      </c>
      <c r="M528">
        <f t="shared" ref="M528" si="876">F525*(G527*H528-G528*H527)-G525*(F527*H528-F528*H527)+H525*(F527*G528-F528*G527)</f>
        <v>-2.6349778711636378E+18</v>
      </c>
      <c r="N528">
        <f t="shared" ref="N528" si="877">-(F525*(G526*H528-G528*H526)-G525*(F526*H528-F528*H526)+H525*(F526*G528-F528*G526))</f>
        <v>-1.1544340794249612E+22</v>
      </c>
      <c r="O528">
        <f t="shared" ref="O528" si="878">F525*(G526*H527-G527*H526)-G525*(F526*H527-F527*H526)+H525*(F526*G527-F527*G526)</f>
        <v>2.3188794665453792E+17</v>
      </c>
    </row>
    <row r="529" spans="5:15" x14ac:dyDescent="0.35">
      <c r="E529" s="4"/>
      <c r="I529" s="5"/>
    </row>
    <row r="530" spans="5:15" x14ac:dyDescent="0.35">
      <c r="E530" s="4" t="s">
        <v>6</v>
      </c>
      <c r="F530">
        <f t="shared" ref="F530" si="879">MDETERM(F525:I528)</f>
        <v>-4.2706737088877428E+27</v>
      </c>
      <c r="G530" t="str">
        <f t="shared" ref="G530" si="880">IF(F530&lt;&gt;0,"Continuar", "Agregar otros valores")</f>
        <v>Continuar</v>
      </c>
      <c r="I530" s="5"/>
      <c r="J530">
        <f t="shared" ref="J530" si="881">MDETERM(F525:I528)</f>
        <v>-4.2706737088877428E+27</v>
      </c>
    </row>
    <row r="531" spans="5:15" x14ac:dyDescent="0.35">
      <c r="E531" s="4"/>
      <c r="I531" s="5"/>
    </row>
    <row r="532" spans="5:15" x14ac:dyDescent="0.35">
      <c r="E532" s="4"/>
      <c r="F532" cm="1">
        <f t="array" ref="F532:I535">MINVERSE(F525:I528)</f>
        <v>-9.3155473187695344E-6</v>
      </c>
      <c r="G532">
        <v>-2.3969116108280078E-8</v>
      </c>
      <c r="H532">
        <v>1.6731008317107534E-5</v>
      </c>
      <c r="I532" s="5">
        <v>-3.3584628833654692E-10</v>
      </c>
      <c r="L532">
        <f t="shared" ref="L532" si="882">L525/J530</f>
        <v>-9.3155473187695243E-6</v>
      </c>
      <c r="M532">
        <f t="shared" ref="M532" si="883">M525/J530</f>
        <v>-2.3969116108280075E-8</v>
      </c>
      <c r="N532">
        <f t="shared" ref="N532" si="884">N525/J530</f>
        <v>1.6731008317107534E-5</v>
      </c>
      <c r="O532">
        <f t="shared" ref="O532" si="885">O525/J530</f>
        <v>-3.3584628833654713E-10</v>
      </c>
    </row>
    <row r="533" spans="5:15" x14ac:dyDescent="0.35">
      <c r="E533" s="4" t="s">
        <v>9</v>
      </c>
      <c r="F533">
        <v>-6.8175590419919219E-7</v>
      </c>
      <c r="G533">
        <v>6.474350110735944E-10</v>
      </c>
      <c r="H533">
        <v>-4.5138515517835816E-7</v>
      </c>
      <c r="I533" s="5">
        <v>2.1729551194088704E-11</v>
      </c>
      <c r="L533">
        <f t="shared" ref="L533" si="886">L526/J530</f>
        <v>-6.8175590419919219E-7</v>
      </c>
      <c r="M533">
        <f t="shared" ref="M533" si="887">M526/J530</f>
        <v>6.474350110735945E-10</v>
      </c>
      <c r="N533">
        <f t="shared" ref="N533" si="888">N526/J530</f>
        <v>-4.5138515517835827E-7</v>
      </c>
      <c r="O533">
        <f t="shared" ref="O533" si="889">O526/J530</f>
        <v>2.1729551194088704E-11</v>
      </c>
    </row>
    <row r="534" spans="5:15" x14ac:dyDescent="0.35">
      <c r="E534" s="4"/>
      <c r="F534">
        <v>9.5988230410078512E-5</v>
      </c>
      <c r="G534">
        <v>-5.4354082695459595E-8</v>
      </c>
      <c r="H534">
        <v>3.7872709523828355E-5</v>
      </c>
      <c r="I534" s="5">
        <v>-5.6906427359513983E-9</v>
      </c>
      <c r="L534">
        <f t="shared" ref="L534" si="890">L527/J530</f>
        <v>9.5988230410078525E-5</v>
      </c>
      <c r="M534">
        <f t="shared" ref="M534" si="891">M527/J530</f>
        <v>-5.4354082695459622E-8</v>
      </c>
      <c r="N534">
        <f t="shared" ref="N534" si="892">N527/J530</f>
        <v>3.7872709523828368E-5</v>
      </c>
      <c r="O534">
        <f t="shared" ref="O534" si="893">O527/J530</f>
        <v>-5.6906427359513983E-9</v>
      </c>
    </row>
    <row r="535" spans="5:15" x14ac:dyDescent="0.35">
      <c r="E535" s="4"/>
      <c r="F535">
        <v>-1.5053003546341812E-6</v>
      </c>
      <c r="G535">
        <v>6.1699348879778779E-10</v>
      </c>
      <c r="H535">
        <v>2.7031661937142545E-6</v>
      </c>
      <c r="I535" s="5">
        <v>-5.4297743742855771E-11</v>
      </c>
      <c r="L535">
        <f t="shared" ref="L535" si="894">L528/J530</f>
        <v>-1.505300354634181E-6</v>
      </c>
      <c r="M535">
        <f t="shared" ref="M535" si="895">M528/J530</f>
        <v>6.169934887977881E-10</v>
      </c>
      <c r="N535">
        <f t="shared" ref="N535" si="896">N528/J530</f>
        <v>2.7031661937142532E-6</v>
      </c>
      <c r="O535">
        <f t="shared" ref="O535" si="897">O528/J530</f>
        <v>-5.4297743742855732E-11</v>
      </c>
    </row>
    <row r="536" spans="5:15" x14ac:dyDescent="0.35">
      <c r="E536" s="4"/>
      <c r="I536" s="5"/>
    </row>
    <row r="537" spans="5:15" x14ac:dyDescent="0.35">
      <c r="E537" s="4" t="s">
        <v>77</v>
      </c>
      <c r="F537">
        <f t="shared" ref="F537" si="898">F520^2*F521*F522-3*F520^2*F521^2+4*F523^3-1401/2</f>
        <v>1219907.4781611308</v>
      </c>
      <c r="I537" s="5"/>
    </row>
    <row r="538" spans="5:15" x14ac:dyDescent="0.35">
      <c r="E538" s="4" t="s">
        <v>78</v>
      </c>
      <c r="F538">
        <f t="shared" ref="F538" si="899">-72*F520^2*F521-576*F520^3*F523+36*F520*F522-9</f>
        <v>874667938.25193357</v>
      </c>
      <c r="I538" s="5"/>
    </row>
    <row r="539" spans="5:15" x14ac:dyDescent="0.35">
      <c r="E539" s="4" t="s">
        <v>79</v>
      </c>
      <c r="F539">
        <f t="shared" ref="F539" si="900">((F520*F521*(F522^2)*F523)/16)+((F521*F522)/8)+9/4</f>
        <v>1251941.7937996197</v>
      </c>
      <c r="I539" s="5"/>
    </row>
    <row r="540" spans="5:15" x14ac:dyDescent="0.35">
      <c r="E540" s="4" t="s">
        <v>80</v>
      </c>
      <c r="F540">
        <f t="shared" ref="F540" si="901">24*F520^3*F521*F522-20*F520*F521*F522^3+18*F523^2-607</f>
        <v>28756539753.784767</v>
      </c>
      <c r="I540" s="5"/>
    </row>
    <row r="541" spans="5:15" x14ac:dyDescent="0.35">
      <c r="E541" s="4"/>
      <c r="I541" s="5"/>
    </row>
    <row r="542" spans="5:15" x14ac:dyDescent="0.35">
      <c r="E542" s="4"/>
      <c r="F542">
        <f t="shared" ref="F542:F545" si="902">F520</f>
        <v>-72.854576049491001</v>
      </c>
      <c r="G542" t="s">
        <v>16</v>
      </c>
      <c r="H542" cm="1">
        <f t="array" ref="H542:H545">MMULT(F532:I535,F537:F540)</f>
        <v>-21.040651782596385</v>
      </c>
      <c r="I542" s="5"/>
      <c r="J542">
        <f t="shared" ref="J542" si="903">F532*F537+G532*F538+H532*F539+I532*F540</f>
        <v>-21.040651782596385</v>
      </c>
    </row>
    <row r="543" spans="5:15" x14ac:dyDescent="0.35">
      <c r="E543" s="4"/>
      <c r="F543">
        <f t="shared" si="902"/>
        <v>-0.76567855277725849</v>
      </c>
      <c r="G543" t="s">
        <v>16</v>
      </c>
      <c r="H543">
        <v>-0.20562971764903959</v>
      </c>
      <c r="I543" s="5"/>
      <c r="J543">
        <f t="shared" ref="J543" si="904">F533*F537+G533*F538+H533*F539+I533*F540</f>
        <v>-0.20562971764903959</v>
      </c>
    </row>
    <row r="544" spans="5:15" x14ac:dyDescent="0.35">
      <c r="E544" s="4"/>
      <c r="F544">
        <f t="shared" si="902"/>
        <v>-302.57964498035966</v>
      </c>
      <c r="G544" t="s">
        <v>16</v>
      </c>
      <c r="H544">
        <v>-46.673779517763592</v>
      </c>
      <c r="I544" s="5"/>
      <c r="J544">
        <f t="shared" ref="J544" si="905">F534*F537+G534*F538+H534*F539+I534*F540</f>
        <v>-46.673779517763592</v>
      </c>
    </row>
    <row r="545" spans="5:10" x14ac:dyDescent="0.35">
      <c r="E545" s="4"/>
      <c r="F545">
        <f t="shared" si="902"/>
        <v>3.9220268102499687</v>
      </c>
      <c r="G545" t="s">
        <v>16</v>
      </c>
      <c r="H545">
        <v>0.52612877027965244</v>
      </c>
      <c r="I545" s="5"/>
      <c r="J545">
        <f t="shared" ref="J545" si="906">F535*F537+G535*F538+H535*F539+I535*F540</f>
        <v>0.52612877027965244</v>
      </c>
    </row>
    <row r="546" spans="5:10" x14ac:dyDescent="0.35">
      <c r="E546" s="4" t="s">
        <v>844</v>
      </c>
      <c r="F546">
        <f t="shared" ref="F546:F549" si="907">F542-H542</f>
        <v>-51.813924266894617</v>
      </c>
      <c r="I546" s="5"/>
    </row>
    <row r="547" spans="5:10" x14ac:dyDescent="0.35">
      <c r="E547" s="4" t="s">
        <v>99</v>
      </c>
      <c r="F547">
        <f t="shared" si="907"/>
        <v>-0.5600488351282189</v>
      </c>
      <c r="I547" s="5"/>
    </row>
    <row r="548" spans="5:10" x14ac:dyDescent="0.35">
      <c r="E548" s="4" t="s">
        <v>100</v>
      </c>
      <c r="F548">
        <f t="shared" si="907"/>
        <v>-255.90586546259607</v>
      </c>
      <c r="I548" s="5"/>
    </row>
    <row r="549" spans="5:10" x14ac:dyDescent="0.35">
      <c r="E549" s="4" t="s">
        <v>101</v>
      </c>
      <c r="F549">
        <f t="shared" si="907"/>
        <v>3.3958980399703163</v>
      </c>
      <c r="I549" s="5"/>
    </row>
    <row r="550" spans="5:10" x14ac:dyDescent="0.35">
      <c r="E550" s="4"/>
      <c r="I550" s="5"/>
    </row>
    <row r="551" spans="5:10" x14ac:dyDescent="0.35">
      <c r="E551" s="4" t="s">
        <v>846</v>
      </c>
      <c r="F551">
        <f t="shared" ref="F551:F554" si="908">ABS(F546-F520)</f>
        <v>21.040651782596385</v>
      </c>
      <c r="I551" s="5"/>
    </row>
    <row r="552" spans="5:10" x14ac:dyDescent="0.35">
      <c r="E552" s="4" t="s">
        <v>847</v>
      </c>
      <c r="F552">
        <f t="shared" si="908"/>
        <v>0.20562971764903959</v>
      </c>
      <c r="I552" s="5"/>
    </row>
    <row r="553" spans="5:10" x14ac:dyDescent="0.35">
      <c r="E553" s="4" t="s">
        <v>848</v>
      </c>
      <c r="F553">
        <f t="shared" si="908"/>
        <v>46.673779517763592</v>
      </c>
      <c r="I553" s="5"/>
    </row>
    <row r="554" spans="5:10" x14ac:dyDescent="0.35">
      <c r="E554" s="7" t="s">
        <v>849</v>
      </c>
      <c r="F554" s="8">
        <f t="shared" si="908"/>
        <v>0.52612877027965244</v>
      </c>
      <c r="G554" s="8" t="s">
        <v>25</v>
      </c>
      <c r="H554" s="8">
        <f t="shared" ref="H554" si="909">MAX(F551:F554)</f>
        <v>46.673779517763592</v>
      </c>
      <c r="I554" s="9"/>
      <c r="J554" t="str">
        <f t="shared" ref="J554" si="910">IF(H554&gt;$D$14, "Continúa iterando","Listo. Aquí está la solución")</f>
        <v>Continúa iterando</v>
      </c>
    </row>
    <row r="556" spans="5:10" x14ac:dyDescent="0.35">
      <c r="E556" s="1"/>
      <c r="F556" s="2" t="s">
        <v>0</v>
      </c>
      <c r="G556" s="2">
        <f t="shared" ref="G556" si="911">G519+1</f>
        <v>16</v>
      </c>
      <c r="H556" s="2"/>
      <c r="I556" s="3"/>
    </row>
    <row r="557" spans="5:10" x14ac:dyDescent="0.35">
      <c r="E557" s="4" t="s">
        <v>840</v>
      </c>
      <c r="F557" s="6">
        <f t="shared" ref="F557:F560" si="912">F546</f>
        <v>-51.813924266894617</v>
      </c>
      <c r="I557" s="5"/>
    </row>
    <row r="558" spans="5:10" x14ac:dyDescent="0.35">
      <c r="E558" s="4" t="s">
        <v>1</v>
      </c>
      <c r="F558" s="6">
        <f t="shared" si="912"/>
        <v>-0.5600488351282189</v>
      </c>
      <c r="I558" s="5"/>
    </row>
    <row r="559" spans="5:10" x14ac:dyDescent="0.35">
      <c r="E559" s="4" t="s">
        <v>93</v>
      </c>
      <c r="F559" s="6">
        <f t="shared" si="912"/>
        <v>-255.90586546259607</v>
      </c>
      <c r="I559" s="5"/>
    </row>
    <row r="560" spans="5:10" x14ac:dyDescent="0.35">
      <c r="E560" s="4" t="s">
        <v>2</v>
      </c>
      <c r="F560" s="6">
        <f t="shared" si="912"/>
        <v>3.3958980399703163</v>
      </c>
      <c r="I560" s="5"/>
    </row>
    <row r="561" spans="5:15" x14ac:dyDescent="0.35">
      <c r="E561" s="4"/>
      <c r="I561" s="5"/>
    </row>
    <row r="562" spans="5:15" x14ac:dyDescent="0.35">
      <c r="E562" s="4"/>
      <c r="F562">
        <f t="shared" ref="F562" si="913">2*F557*F558*F559-6*F557*F558^2</f>
        <v>-14754.410561421158</v>
      </c>
      <c r="G562">
        <f t="shared" ref="G562" si="914">F557^2*F559-6*F557^2*F558</f>
        <v>-678004.7414289118</v>
      </c>
      <c r="H562">
        <f t="shared" ref="H562" si="915">F557^2*F558</f>
        <v>-1503.5534456700973</v>
      </c>
      <c r="I562" s="5">
        <f t="shared" ref="I562" si="916">12*F560^2</f>
        <v>138.38548197449083</v>
      </c>
      <c r="J562">
        <f t="shared" ref="J562" si="917">F562*(G563*(H564*I565-H565*I564)-H563*(G564*I565-G565*I564)+I563*(G564*H565-G565*H564))</f>
        <v>-3.3969202951906412E+25</v>
      </c>
      <c r="L562">
        <f t="shared" ref="L562" si="918">G563*(H564*I565-H565*I564)-H563*(G564*I565-G565*I564)+I563*(G564*H565-G565*H564)</f>
        <v>2.3023083714863405E+21</v>
      </c>
      <c r="M562">
        <f t="shared" ref="M562" si="919">-(G562*(H564*I565-H565*I564)-H562*(G564*I565-G565*I564)+I562*(G564*H565-G565*H564))</f>
        <v>6.0785318860051732E+18</v>
      </c>
      <c r="N562">
        <f t="shared" ref="N562" si="920">G562*(H563*I565-H565*I563)-H562*(G563*I565-G565*I563)+I562*(G563*H565-G565*H563)</f>
        <v>-4.1032859120669405E+21</v>
      </c>
      <c r="O562">
        <f t="shared" ref="O562" si="921">-(G562*(H563*I564-H564*I563)-H562*(G563*I564-G564*I563)+I562*(G563*H564-G564*H563))</f>
        <v>8.4366437967931088E+16</v>
      </c>
    </row>
    <row r="563" spans="5:15" x14ac:dyDescent="0.35">
      <c r="E563" s="4" t="s">
        <v>26</v>
      </c>
      <c r="F563">
        <f t="shared" ref="F563" si="922">-1728*F560*F557^2-144*F558*F557+36*F559</f>
        <v>-15767409.797880452</v>
      </c>
      <c r="G563">
        <f t="shared" ref="G563" si="923">-72*F557^2</f>
        <v>-193297.15785135532</v>
      </c>
      <c r="H563">
        <f t="shared" ref="H563" si="924">36*F557</f>
        <v>-1865.3012736082062</v>
      </c>
      <c r="I563" s="5">
        <f t="shared" ref="I563" si="925">-576*F557^3</f>
        <v>80123874.383328781</v>
      </c>
      <c r="J563">
        <f t="shared" ref="J563" si="926">-G562*(F563*(H564*I565-H565*I564)-H563*(F564*I565-F565*I564)+I563*(F564*H565-F565*H564))</f>
        <v>-1.2235075262935396E+26</v>
      </c>
      <c r="L563">
        <f t="shared" ref="L563" si="927">-(F563*(H564*I565-H565*I564)-H563*(F564*I565-F565*I564)+I563*(F564*H565-F565*H564))</f>
        <v>1.8045707522855476E+20</v>
      </c>
      <c r="M563">
        <f t="shared" ref="M563" si="928">F562*(H564*I565-H565*I564)-H562*(F564*I565-F565*I564)+I562*(F564*H565-F565*H564)</f>
        <v>-1.6790859478654109E+17</v>
      </c>
      <c r="N563">
        <f t="shared" ref="N563" si="929">-(F562*(H563*I565-H565*I563)-H562*(F563*I565-F565*I563)+I562*(F563*H565-F565*H563))</f>
        <v>1.1306159635741439E+20</v>
      </c>
      <c r="O563">
        <f t="shared" ref="O563" si="930">F562*(H563*I564-H564*I563)-H562*(F563*I564-F564*I563)+I562*(F563*H564-F564*H563)</f>
        <v>-5594392630487120</v>
      </c>
    </row>
    <row r="564" spans="5:15" x14ac:dyDescent="0.35">
      <c r="E564" s="4"/>
      <c r="F564">
        <f t="shared" ref="F564" si="931">0.0625*F558*F559^2*F560</f>
        <v>-7784.3264094040442</v>
      </c>
      <c r="G564">
        <f t="shared" ref="G564" si="932">0.0625*F557*F559^2*F560+0.125*F559</f>
        <v>-720212.93272761791</v>
      </c>
      <c r="H564">
        <f t="shared" ref="H564" si="933">0.125*F557*F558*F559*F560+0.125*F558</f>
        <v>-3152.2955193144558</v>
      </c>
      <c r="I564" s="5">
        <f t="shared" ref="I564" si="934">0.0625*F557*F558*F559^2</f>
        <v>118771.67520882767</v>
      </c>
      <c r="J564">
        <f t="shared" ref="J564" si="935">H562*(F563*(G564*I565-G565*I564)-G563*(F564*I565-F565*I564)+I563*(F564*G565-F565*G564))</f>
        <v>4.4887173980646887E+25</v>
      </c>
      <c r="L564">
        <f t="shared" ref="L564" si="936">F563*(G564*I565-G565*I564)-G563*(F564*I565-F565*I564)+I563*(F564*G565-F565*G564)</f>
        <v>-2.9854059468196533E+22</v>
      </c>
      <c r="M564">
        <f t="shared" ref="M564" si="937">-(F562*(G564*I565-G565*I564)-G562*(F564*I565-F565*I564)+I562*(F564*G565-F565*G564))</f>
        <v>1.6049210599107172E+19</v>
      </c>
      <c r="N564">
        <f t="shared" ref="N564" si="938">F562*(G563*I565-G565*I563)-G562*(F563*I565-F565*I563)+I562*(F563*G565-F565*G563)</f>
        <v>-1.0792082966875478E+22</v>
      </c>
      <c r="O564">
        <f t="shared" ref="O564" si="939">-(F562*(G563*I564-G564*I563)-G562*(F563*I564-F564*I563)+I562*(F563*G564-F564*G563))</f>
        <v>1.6963472677161915E+18</v>
      </c>
    </row>
    <row r="565" spans="5:15" x14ac:dyDescent="0.35">
      <c r="E565" s="4"/>
      <c r="F565">
        <f t="shared" ref="F565" si="940">72*F558*F559*F557^2-20*F558*F559^3</f>
        <v>-160010672.04075915</v>
      </c>
      <c r="G565">
        <f t="shared" ref="G565" si="941">24*F557^3*F559-20*F557*F559^3</f>
        <v>-16512355612.814823</v>
      </c>
      <c r="H565">
        <f t="shared" ref="H565" si="942">24*F557^3*F558-60*F557*F558*F559^2</f>
        <v>-112151088.09571025</v>
      </c>
      <c r="I565" s="5">
        <f t="shared" ref="I565" si="943">36*F560</f>
        <v>122.25232943893138</v>
      </c>
      <c r="J565">
        <f t="shared" ref="J565" si="944">-I562*(F563*(G564*H565-G565*H564)-G563*(F564*H565-F565*H564)+H563*(F564*G565-F565*G564))</f>
        <v>6.2661886284882984E+22</v>
      </c>
      <c r="L565">
        <f t="shared" ref="L565" si="945">-(F563*(G564*H565-G565*H564)-G563*(F564*H565-F565*H564)+H563*(F564*G565-F565*G564))</f>
        <v>4.5280679295848179E+20</v>
      </c>
      <c r="M565">
        <f t="shared" ref="M565" si="946">F562*(G564*H565-G565*H564)-G562*(F564*H565-F565*H564)+H562*(F564*G565-F565*G564)</f>
        <v>-1.9382407876438458E+17</v>
      </c>
      <c r="N565">
        <f t="shared" ref="N565" si="947">-(F562*(G563*H565-G565*H563)-G562*(F563*H565-F565*H563)+H562*(F563*G565-F565*G563))</f>
        <v>-8.0745554296055529E+20</v>
      </c>
      <c r="O565">
        <f t="shared" ref="O565" si="948">F562*(G563*H564-G564*H563)-G562*(F563*H564-F564*H563)+H562*(F563*G564-F564*G563)</f>
        <v>1.6628289999773386E+16</v>
      </c>
    </row>
    <row r="566" spans="5:15" x14ac:dyDescent="0.35">
      <c r="E566" s="4"/>
      <c r="I566" s="5"/>
    </row>
    <row r="567" spans="5:15" x14ac:dyDescent="0.35">
      <c r="E567" s="4" t="s">
        <v>6</v>
      </c>
      <c r="F567">
        <f t="shared" ref="F567" si="949">MDETERM(F562:I565)</f>
        <v>-1.113701197143286E+26</v>
      </c>
      <c r="G567" t="str">
        <f t="shared" ref="G567" si="950">IF(F567&lt;&gt;0,"Continuar", "Agregar otros valores")</f>
        <v>Continuar</v>
      </c>
      <c r="I567" s="5"/>
      <c r="J567">
        <f t="shared" ref="J567" si="951">MDETERM(F562:I565)</f>
        <v>-1.113701197143286E+26</v>
      </c>
    </row>
    <row r="568" spans="5:15" x14ac:dyDescent="0.35">
      <c r="E568" s="4"/>
      <c r="I568" s="5"/>
    </row>
    <row r="569" spans="5:15" x14ac:dyDescent="0.35">
      <c r="E569" s="4"/>
      <c r="F569" cm="1">
        <f t="array" ref="F569:I572">MINVERSE(F562:I565)</f>
        <v>-2.0672585944882781E-5</v>
      </c>
      <c r="G569">
        <v>-5.4579557798779364E-8</v>
      </c>
      <c r="H569">
        <v>3.6843687719759375E-5</v>
      </c>
      <c r="I569" s="5">
        <v>-7.5753207578780227E-10</v>
      </c>
      <c r="L569">
        <f t="shared" ref="L569" si="952">L562/J567</f>
        <v>-2.0672585944882767E-5</v>
      </c>
      <c r="M569">
        <f t="shared" ref="M569" si="953">M562/J567</f>
        <v>-5.4579557798779344E-8</v>
      </c>
      <c r="N569">
        <f t="shared" ref="N569" si="954">N562/J567</f>
        <v>3.6843687719759375E-5</v>
      </c>
      <c r="O569">
        <f t="shared" ref="O569" si="955">O562/J567</f>
        <v>-7.5753207578779959E-10</v>
      </c>
    </row>
    <row r="570" spans="5:15" x14ac:dyDescent="0.35">
      <c r="E570" s="4" t="s">
        <v>9</v>
      </c>
      <c r="F570">
        <v>-1.6203365471047219E-6</v>
      </c>
      <c r="G570">
        <v>1.5076628741823866E-9</v>
      </c>
      <c r="H570">
        <v>-1.015187885650339E-6</v>
      </c>
      <c r="I570" s="5">
        <v>5.0232437972025982E-11</v>
      </c>
      <c r="L570">
        <f t="shared" ref="L570" si="956">L563/J567</f>
        <v>-1.6203365471047222E-6</v>
      </c>
      <c r="M570">
        <f t="shared" ref="M570" si="957">M563/J567</f>
        <v>1.5076628741823862E-9</v>
      </c>
      <c r="N570">
        <f t="shared" ref="N570" si="958">N563/J567</f>
        <v>-1.015187885650339E-6</v>
      </c>
      <c r="O570">
        <f t="shared" ref="O570" si="959">O563/J567</f>
        <v>5.0232437972025988E-11</v>
      </c>
    </row>
    <row r="571" spans="5:15" x14ac:dyDescent="0.35">
      <c r="E571" s="4"/>
      <c r="F571">
        <v>2.6806166272222827E-4</v>
      </c>
      <c r="G571">
        <v>-1.4410697088477968E-7</v>
      </c>
      <c r="H571">
        <v>9.6902858635313093E-5</v>
      </c>
      <c r="I571" s="5">
        <v>-1.5231619325429742E-8</v>
      </c>
      <c r="L571">
        <f t="shared" ref="L571" si="960">L564/J567</f>
        <v>2.6806166272222822E-4</v>
      </c>
      <c r="M571">
        <f t="shared" ref="M571" si="961">M564/J567</f>
        <v>-1.4410697088477963E-7</v>
      </c>
      <c r="N571">
        <f t="shared" ref="N571" si="962">N564/J567</f>
        <v>9.6902858635313066E-5</v>
      </c>
      <c r="O571">
        <f t="shared" ref="O571" si="963">O564/J567</f>
        <v>-1.5231619325429742E-8</v>
      </c>
    </row>
    <row r="572" spans="5:15" x14ac:dyDescent="0.35">
      <c r="E572" s="4"/>
      <c r="F572">
        <v>-4.065783480523858E-6</v>
      </c>
      <c r="G572">
        <v>1.7403597954420403E-9</v>
      </c>
      <c r="H572">
        <v>7.2501991111415709E-6</v>
      </c>
      <c r="I572" s="5">
        <v>-1.4930656483467935E-10</v>
      </c>
      <c r="L572">
        <f t="shared" ref="L572" si="964">L565/J567</f>
        <v>-4.0657834805238589E-6</v>
      </c>
      <c r="M572">
        <f t="shared" ref="M572" si="965">M565/J567</f>
        <v>1.7403597954420412E-9</v>
      </c>
      <c r="N572">
        <f t="shared" ref="N572" si="966">N565/J567</f>
        <v>7.2501991111415683E-6</v>
      </c>
      <c r="O572">
        <f t="shared" ref="O572" si="967">O565/J567</f>
        <v>-1.4930656483467919E-10</v>
      </c>
    </row>
    <row r="573" spans="5:15" x14ac:dyDescent="0.35">
      <c r="E573" s="4"/>
      <c r="I573" s="5"/>
    </row>
    <row r="574" spans="5:15" x14ac:dyDescent="0.35">
      <c r="E574" s="4" t="s">
        <v>81</v>
      </c>
      <c r="F574">
        <f t="shared" ref="F574" si="968">F557^2*F558*F559-3*F557^2*F558^2+4*F560^3-1401/2</f>
        <v>381698.1033784055</v>
      </c>
      <c r="I574" s="5"/>
    </row>
    <row r="575" spans="5:15" x14ac:dyDescent="0.35">
      <c r="E575" s="4" t="s">
        <v>82</v>
      </c>
      <c r="F575">
        <f t="shared" ref="F575" si="969">-72*F557^2*F558-576*F557^3*F560+36*F557*F559-9</f>
        <v>272678096.35803348</v>
      </c>
      <c r="I575" s="5"/>
    </row>
    <row r="576" spans="5:15" x14ac:dyDescent="0.35">
      <c r="E576" s="4" t="s">
        <v>83</v>
      </c>
      <c r="F576">
        <f t="shared" ref="F576" si="970">((F557*F558*(F559^2)*F560)/16)+((F558*F559)/8)+9/4</f>
        <v>403356.66401838075</v>
      </c>
      <c r="I576" s="5"/>
    </row>
    <row r="577" spans="5:10" x14ac:dyDescent="0.35">
      <c r="E577" s="4" t="s">
        <v>84</v>
      </c>
      <c r="F577">
        <f t="shared" ref="F577" si="971">24*F557^3*F558*F559-20*F557*F558*F559^3+18*F560^2-607</f>
        <v>9247725126.7580719</v>
      </c>
      <c r="I577" s="5"/>
    </row>
    <row r="578" spans="5:10" x14ac:dyDescent="0.35">
      <c r="E578" s="4"/>
      <c r="I578" s="5"/>
    </row>
    <row r="579" spans="5:10" x14ac:dyDescent="0.35">
      <c r="E579" s="4"/>
      <c r="F579">
        <f t="shared" ref="F579:F582" si="972">F557</f>
        <v>-51.813924266894617</v>
      </c>
      <c r="G579" t="s">
        <v>16</v>
      </c>
      <c r="H579" cm="1">
        <f t="array" ref="H579:H582">MMULT(F569:I572,F574:F577)</f>
        <v>-14.917638210534195</v>
      </c>
      <c r="I579" s="5"/>
      <c r="J579">
        <f t="shared" ref="J579" si="973">F569*F574+G569*F575+H569*F576+I569*F577</f>
        <v>-14.917638210534195</v>
      </c>
    </row>
    <row r="580" spans="5:10" x14ac:dyDescent="0.35">
      <c r="E580" s="4"/>
      <c r="F580">
        <f t="shared" si="972"/>
        <v>-0.5600488351282189</v>
      </c>
      <c r="G580" t="s">
        <v>16</v>
      </c>
      <c r="H580">
        <v>-0.15231976447842543</v>
      </c>
      <c r="I580" s="5"/>
      <c r="J580">
        <f t="shared" ref="J580" si="974">F570*F574+G570*F575+H570*F576+I570*F577</f>
        <v>-0.15231976447842543</v>
      </c>
    </row>
    <row r="581" spans="5:10" x14ac:dyDescent="0.35">
      <c r="E581" s="4"/>
      <c r="F581">
        <f t="shared" si="972"/>
        <v>-255.90586546259607</v>
      </c>
      <c r="G581" t="s">
        <v>16</v>
      </c>
      <c r="H581">
        <v>-38.747601207253751</v>
      </c>
      <c r="I581" s="5"/>
      <c r="J581">
        <f t="shared" ref="J581" si="975">F571*F574+G571*F575+H571*F576+I571*F577</f>
        <v>-38.747601207253751</v>
      </c>
    </row>
    <row r="582" spans="5:10" x14ac:dyDescent="0.35">
      <c r="E582" s="4"/>
      <c r="F582">
        <f t="shared" si="972"/>
        <v>3.3958980399703163</v>
      </c>
      <c r="G582" t="s">
        <v>16</v>
      </c>
      <c r="H582">
        <v>0.46632620846347939</v>
      </c>
      <c r="I582" s="5"/>
      <c r="J582">
        <f t="shared" ref="J582" si="976">F572*F574+G572*F575+H572*F576+I572*F577</f>
        <v>0.46632620846347939</v>
      </c>
    </row>
    <row r="583" spans="5:10" x14ac:dyDescent="0.35">
      <c r="E583" s="4" t="s">
        <v>844</v>
      </c>
      <c r="F583">
        <f t="shared" ref="F583:F586" si="977">F579-H579</f>
        <v>-36.896286056360424</v>
      </c>
      <c r="I583" s="5"/>
    </row>
    <row r="584" spans="5:10" x14ac:dyDescent="0.35">
      <c r="E584" s="4" t="s">
        <v>99</v>
      </c>
      <c r="F584">
        <f t="shared" si="977"/>
        <v>-0.40772907064979347</v>
      </c>
      <c r="I584" s="5"/>
    </row>
    <row r="585" spans="5:10" x14ac:dyDescent="0.35">
      <c r="E585" s="4" t="s">
        <v>100</v>
      </c>
      <c r="F585">
        <f t="shared" si="977"/>
        <v>-217.15826425534232</v>
      </c>
      <c r="I585" s="5"/>
    </row>
    <row r="586" spans="5:10" x14ac:dyDescent="0.35">
      <c r="E586" s="4" t="s">
        <v>101</v>
      </c>
      <c r="F586">
        <f t="shared" si="977"/>
        <v>2.9295718315068369</v>
      </c>
      <c r="I586" s="5"/>
    </row>
    <row r="587" spans="5:10" x14ac:dyDescent="0.35">
      <c r="E587" s="4"/>
      <c r="I587" s="5"/>
    </row>
    <row r="588" spans="5:10" x14ac:dyDescent="0.35">
      <c r="E588" s="4" t="s">
        <v>846</v>
      </c>
      <c r="F588">
        <f t="shared" ref="F588:F591" si="978">ABS(F583-F557)</f>
        <v>14.917638210534193</v>
      </c>
      <c r="I588" s="5"/>
    </row>
    <row r="589" spans="5:10" x14ac:dyDescent="0.35">
      <c r="E589" s="4" t="s">
        <v>847</v>
      </c>
      <c r="F589">
        <f t="shared" si="978"/>
        <v>0.15231976447842543</v>
      </c>
      <c r="I589" s="5"/>
    </row>
    <row r="590" spans="5:10" x14ac:dyDescent="0.35">
      <c r="E590" s="4" t="s">
        <v>848</v>
      </c>
      <c r="F590">
        <f t="shared" si="978"/>
        <v>38.747601207253751</v>
      </c>
      <c r="I590" s="5"/>
    </row>
    <row r="591" spans="5:10" x14ac:dyDescent="0.35">
      <c r="E591" s="7" t="s">
        <v>849</v>
      </c>
      <c r="F591" s="8">
        <f t="shared" si="978"/>
        <v>0.46632620846347939</v>
      </c>
      <c r="G591" s="8" t="s">
        <v>25</v>
      </c>
      <c r="H591" s="8">
        <f t="shared" ref="H591" si="979">MAX(F588:F591)</f>
        <v>38.747601207253751</v>
      </c>
      <c r="I591" s="9"/>
      <c r="J591" t="str">
        <f t="shared" ref="J591" si="980">IF(H591&gt;$D$14, "Continúa iterando","Listo. Aquí está la solución")</f>
        <v>Continúa iterando</v>
      </c>
    </row>
    <row r="593" spans="5:15" x14ac:dyDescent="0.35">
      <c r="E593" s="1"/>
      <c r="F593" s="2" t="s">
        <v>0</v>
      </c>
      <c r="G593" s="2">
        <f t="shared" ref="G593" si="981">G556+1</f>
        <v>17</v>
      </c>
      <c r="H593" s="2"/>
      <c r="I593" s="3"/>
    </row>
    <row r="594" spans="5:15" x14ac:dyDescent="0.35">
      <c r="E594" s="4" t="s">
        <v>840</v>
      </c>
      <c r="F594" s="6">
        <f t="shared" ref="F594:F597" si="982">F583</f>
        <v>-36.896286056360424</v>
      </c>
      <c r="I594" s="5"/>
    </row>
    <row r="595" spans="5:15" x14ac:dyDescent="0.35">
      <c r="E595" s="4" t="s">
        <v>1</v>
      </c>
      <c r="F595" s="6">
        <f t="shared" si="982"/>
        <v>-0.40772907064979347</v>
      </c>
      <c r="I595" s="5"/>
    </row>
    <row r="596" spans="5:15" x14ac:dyDescent="0.35">
      <c r="E596" s="4" t="s">
        <v>93</v>
      </c>
      <c r="F596" s="6">
        <f t="shared" si="982"/>
        <v>-217.15826425534232</v>
      </c>
      <c r="I596" s="5"/>
    </row>
    <row r="597" spans="5:15" x14ac:dyDescent="0.35">
      <c r="E597" s="4" t="s">
        <v>2</v>
      </c>
      <c r="F597" s="6">
        <f t="shared" si="982"/>
        <v>2.9295718315068369</v>
      </c>
      <c r="I597" s="5"/>
    </row>
    <row r="598" spans="5:15" x14ac:dyDescent="0.35">
      <c r="E598" s="4"/>
      <c r="I598" s="5"/>
    </row>
    <row r="599" spans="5:15" x14ac:dyDescent="0.35">
      <c r="E599" s="4"/>
      <c r="F599">
        <f t="shared" ref="F599" si="983">2*F594*F595*F596-6*F594*F595^2</f>
        <v>-6496.9200377880006</v>
      </c>
      <c r="G599">
        <f t="shared" ref="G599" si="984">F594^2*F596-6*F594^2*F595</f>
        <v>-292295.0090991045</v>
      </c>
      <c r="H599">
        <f t="shared" ref="H599" si="985">F594^2*F595</f>
        <v>-555.05623144162678</v>
      </c>
      <c r="I599" s="5">
        <f t="shared" ref="I599" si="986">12*F597^2</f>
        <v>102.98869339149988</v>
      </c>
      <c r="J599">
        <f t="shared" ref="J599" si="987">F599*(G600*(H601*I602-H602*I601)-H600*(G601*I602-G602*I601)+I600*(G601*H602-G602*H601))</f>
        <v>-8.8081995147265296E+23</v>
      </c>
      <c r="L599">
        <f t="shared" ref="L599" si="988">G600*(H601*I602-H602*I601)-H600*(G601*I602-G602*I601)+I600*(G601*H602-G602*H601)</f>
        <v>1.355750026704261E+20</v>
      </c>
      <c r="M599">
        <f t="shared" ref="M599" si="989">-(G599*(H601*I602-H602*I601)-H599*(G601*I602-G602*I601)+I599*(G601*H602-G602*H601))</f>
        <v>3.6526502484179686E+17</v>
      </c>
      <c r="N599">
        <f t="shared" ref="N599" si="990">G599*(H600*I602-H602*I600)-H599*(G600*I602-G602*I600)+I599*(G600*H602-G602*H600)</f>
        <v>-2.3865191410824226E+20</v>
      </c>
      <c r="O599">
        <f t="shared" ref="O599" si="991">-(G599*(H600*I601-H601*I600)-H599*(G600*I601-G601*I600)+I599*(G600*H601-G601*H600))</f>
        <v>4985915743909024</v>
      </c>
    </row>
    <row r="600" spans="5:15" x14ac:dyDescent="0.35">
      <c r="E600" s="4" t="s">
        <v>26</v>
      </c>
      <c r="F600">
        <f t="shared" ref="F600" si="992">-1728*F597*F594^2-144*F595*F594+36*F596</f>
        <v>-6901475.0104766255</v>
      </c>
      <c r="G600">
        <f t="shared" ref="G600" si="993">-72*F594^2</f>
        <v>-98016.186582199924</v>
      </c>
      <c r="H600">
        <f t="shared" ref="H600" si="994">36*F594</f>
        <v>-1328.2662980289751</v>
      </c>
      <c r="I600" s="5">
        <f t="shared" ref="I600" si="995">-576*F594^3</f>
        <v>28931466.066323556</v>
      </c>
      <c r="J600">
        <f t="shared" ref="J600" si="996">-G599*(F600*(H601*I602-H602*I601)-H600*(F601*I602-F602*I601)+I600*(F601*H602-F602*H601))</f>
        <v>-3.2664299432726008E+24</v>
      </c>
      <c r="L600">
        <f t="shared" ref="L600" si="997">-(F600*(H601*I602-H602*I601)-H600*(F601*I602-F602*I601)+I600*(F601*H602-F602*H601))</f>
        <v>1.117511364063386E+19</v>
      </c>
      <c r="M600">
        <f t="shared" ref="M600" si="998">F599*(H601*I602-H602*I601)-H599*(F601*I602-F602*I601)+I599*(F601*H602-F602*H601)</f>
        <v>-1.0272520211420644E+16</v>
      </c>
      <c r="N600">
        <f t="shared" ref="N600" si="999">-(F599*(H600*I602-H602*I600)-H599*(F600*I602-F602*I600)+I599*(F600*H602-F602*H600))</f>
        <v>6.6769073046169446E+18</v>
      </c>
      <c r="O600">
        <f t="shared" ref="O600" si="1000">F599*(H600*I601-H601*I600)-H599*(F600*I601-F601*I600)+I599*(F600*H601-F601*H600)</f>
        <v>-336957929054292</v>
      </c>
    </row>
    <row r="601" spans="5:15" x14ac:dyDescent="0.35">
      <c r="E601" s="4"/>
      <c r="F601">
        <f t="shared" ref="F601" si="1001">0.0625*F595*F596^2*F597</f>
        <v>-3520.5342125049456</v>
      </c>
      <c r="G601">
        <f t="shared" ref="G601" si="1002">0.0625*F594*F596^2*F597+0.125*F596</f>
        <v>-318607.90520998492</v>
      </c>
      <c r="H601">
        <f t="shared" ref="H601" si="1003">0.125*F594*F595*F596*F597+0.125*F595</f>
        <v>-1196.3640589945419</v>
      </c>
      <c r="I601" s="5">
        <f t="shared" ref="I601" si="1004">0.0625*F594*F595*F596^2</f>
        <v>44339.120133120014</v>
      </c>
      <c r="J601">
        <f t="shared" ref="J601" si="1005">H599*(F600*(G601*I602-G602*I601)-G600*(F601*I602-F602*I601)+I600*(F601*G602-F602*G601))</f>
        <v>1.2093243635597233E+24</v>
      </c>
      <c r="L601">
        <f t="shared" ref="L601" si="1006">F600*(G601*I602-G602*I601)-G600*(F601*I602-F602*I601)+I600*(F601*G602-F602*G601)</f>
        <v>-2.1787420716254107E+21</v>
      </c>
      <c r="M601">
        <f t="shared" ref="M601" si="1007">-(F599*(G601*I602-G602*I601)-G599*(F601*I602-F602*I601)+I599*(F601*G602-F602*G601))</f>
        <v>1.1314848342775736E+18</v>
      </c>
      <c r="N601">
        <f t="shared" ref="N601" si="1008">F599*(G600*I602-G602*I600)-G599*(F600*I602-F602*I600)+I599*(F600*G602-F602*G600)</f>
        <v>-7.3323831806105708E+20</v>
      </c>
      <c r="O601">
        <f t="shared" ref="O601" si="1009">-(F599*(G600*I601-G601*I600)-G599*(F600*I601-F601*I600)+I599*(F600*G601-F601*G600))</f>
        <v>1.1930496286084595E+17</v>
      </c>
    </row>
    <row r="602" spans="5:15" x14ac:dyDescent="0.35">
      <c r="E602" s="4"/>
      <c r="F602">
        <f t="shared" ref="F602" si="1010">72*F595*F596*F594^2-20*F595*F596^3</f>
        <v>-74829991.011198238</v>
      </c>
      <c r="G602">
        <f t="shared" ref="G602" si="1011">24*F594^3*F596-20*F594*F596^3</f>
        <v>-7295086754.890377</v>
      </c>
      <c r="H602">
        <f t="shared" ref="H602" si="1012">24*F594^3*F595-60*F594*F595*F596^2</f>
        <v>-42074047.003971957</v>
      </c>
      <c r="I602" s="5">
        <f t="shared" ref="I602" si="1013">36*F597</f>
        <v>105.46458593424613</v>
      </c>
      <c r="J602">
        <f t="shared" ref="J602" si="1014">-I599*(F600*(G601*H602-G602*H601)-G600*(F601*H602-F602*H601)+H600*(F601*G602-F602*G601))</f>
        <v>3.3243367646475033E+21</v>
      </c>
      <c r="L602">
        <f t="shared" ref="L602" si="1015">-(F600*(G601*H602-G602*H601)-G600*(F601*H602-F602*H601)+H600*(F601*G602-F602*G601))</f>
        <v>3.2278657541662487E+19</v>
      </c>
      <c r="M602">
        <f t="shared" ref="M602" si="1016">F599*(G601*H602-G602*H601)-G599*(F601*H602-F602*H601)+H599*(F601*G602-F602*G601)</f>
        <v>-1.4283331249525608E+16</v>
      </c>
      <c r="N602">
        <f t="shared" ref="N602" si="1017">-(F599*(G600*H602-G602*H600)-G599*(F600*H602-F602*H600)+H599*(F600*G602-F602*G600))</f>
        <v>-5.6940415960881447E+19</v>
      </c>
      <c r="O602">
        <f t="shared" ref="O602" si="1018">F599*(G600*H601-G601*H600)-G599*(F600*H601-F601*H600)+H599*(F600*G601-F601*G600)</f>
        <v>1193704261715273.5</v>
      </c>
    </row>
    <row r="603" spans="5:15" x14ac:dyDescent="0.35">
      <c r="E603" s="4"/>
      <c r="I603" s="5"/>
    </row>
    <row r="604" spans="5:15" x14ac:dyDescent="0.35">
      <c r="E604" s="4" t="s">
        <v>6</v>
      </c>
      <c r="F604">
        <f t="shared" ref="F604" si="1019">MDETERM(F599:I602)</f>
        <v>-2.9346011944208823E+24</v>
      </c>
      <c r="G604" t="str">
        <f t="shared" ref="G604" si="1020">IF(F604&lt;&gt;0,"Continuar", "Agregar otros valores")</f>
        <v>Continuar</v>
      </c>
      <c r="I604" s="5"/>
      <c r="J604">
        <f t="shared" ref="J604" si="1021">MDETERM(F599:I602)</f>
        <v>-2.9346011944208823E+24</v>
      </c>
    </row>
    <row r="605" spans="5:15" x14ac:dyDescent="0.35">
      <c r="E605" s="4"/>
      <c r="I605" s="5"/>
    </row>
    <row r="606" spans="5:15" x14ac:dyDescent="0.35">
      <c r="E606" s="4"/>
      <c r="F606" cm="1">
        <f t="array" ref="F606:I609">MINVERSE(F599:I602)</f>
        <v>-4.6198782624424265E-5</v>
      </c>
      <c r="G606">
        <v>-1.2446836917269039E-7</v>
      </c>
      <c r="H606">
        <v>8.1323457020993282E-5</v>
      </c>
      <c r="I606" s="5">
        <v>-1.6990096485301005E-9</v>
      </c>
      <c r="L606">
        <f t="shared" ref="L606" si="1022">L599/J604</f>
        <v>-4.6198782624424245E-5</v>
      </c>
      <c r="M606">
        <f t="shared" ref="M606" si="1023">M599/J604</f>
        <v>-1.244683691726905E-7</v>
      </c>
      <c r="N606">
        <f t="shared" ref="N606" si="1024">N599/J604</f>
        <v>8.1323457020993309E-5</v>
      </c>
      <c r="O606">
        <f t="shared" ref="O606" si="1025">O599/J604</f>
        <v>-1.6990096485300963E-9</v>
      </c>
    </row>
    <row r="607" spans="5:15" x14ac:dyDescent="0.35">
      <c r="E607" s="4" t="s">
        <v>9</v>
      </c>
      <c r="F607">
        <v>-3.8080518953919286E-6</v>
      </c>
      <c r="G607">
        <v>3.5004825292616402E-9</v>
      </c>
      <c r="H607">
        <v>-2.2752349850162766E-6</v>
      </c>
      <c r="I607" s="5">
        <v>1.1482239211750465E-10</v>
      </c>
      <c r="L607">
        <f t="shared" ref="L607" si="1026">L600/J604</f>
        <v>-3.808051895391929E-6</v>
      </c>
      <c r="M607">
        <f t="shared" ref="M607" si="1027">M600/J604</f>
        <v>3.5004825292616414E-9</v>
      </c>
      <c r="N607">
        <f t="shared" ref="N607" si="1028">N600/J604</f>
        <v>-2.275234985016277E-6</v>
      </c>
      <c r="O607">
        <f t="shared" ref="O607" si="1029">O600/J604</f>
        <v>1.1482239211750463E-10</v>
      </c>
    </row>
    <row r="608" spans="5:15" x14ac:dyDescent="0.35">
      <c r="E608" s="4"/>
      <c r="F608">
        <v>7.4243208098174508E-4</v>
      </c>
      <c r="G608">
        <v>-3.8556681447165501E-7</v>
      </c>
      <c r="H608">
        <v>2.4985961276614117E-4</v>
      </c>
      <c r="I608" s="5">
        <v>-4.0654574491301442E-8</v>
      </c>
      <c r="L608">
        <f t="shared" ref="L608" si="1030">L601/J604</f>
        <v>7.4243208098174519E-4</v>
      </c>
      <c r="M608">
        <f t="shared" ref="M608" si="1031">M601/J604</f>
        <v>-3.8556681447165506E-7</v>
      </c>
      <c r="N608">
        <f t="shared" ref="N608" si="1032">N601/J604</f>
        <v>2.4985961276614122E-4</v>
      </c>
      <c r="O608">
        <f t="shared" ref="O608" si="1033">O601/J604</f>
        <v>-4.0654574491301442E-8</v>
      </c>
    </row>
    <row r="609" spans="5:15" x14ac:dyDescent="0.35">
      <c r="E609" s="4"/>
      <c r="F609">
        <v>-1.0999333607247578E-5</v>
      </c>
      <c r="G609">
        <v>4.8672137381666628E-9</v>
      </c>
      <c r="H609">
        <v>1.9403118920940167E-5</v>
      </c>
      <c r="I609" s="5">
        <v>-4.0676881887211225E-10</v>
      </c>
      <c r="L609">
        <f t="shared" ref="L609" si="1034">L602/J604</f>
        <v>-1.0999333607247576E-5</v>
      </c>
      <c r="M609">
        <f t="shared" ref="M609" si="1035">M602/J604</f>
        <v>4.8672137381666604E-9</v>
      </c>
      <c r="N609">
        <f t="shared" ref="N609" si="1036">N602/J604</f>
        <v>1.940311892094017E-5</v>
      </c>
      <c r="O609">
        <f t="shared" ref="O609" si="1037">O602/J604</f>
        <v>-4.0676881887211271E-10</v>
      </c>
    </row>
    <row r="610" spans="5:15" x14ac:dyDescent="0.35">
      <c r="E610" s="4"/>
      <c r="I610" s="5"/>
    </row>
    <row r="611" spans="5:15" x14ac:dyDescent="0.35">
      <c r="E611" s="4" t="s">
        <v>85</v>
      </c>
      <c r="F611">
        <f t="shared" ref="F611" si="1038">F594^2*F595*F596-3*F594^2*F595^2+4*F597^3-1401/2</f>
        <v>119256.18102480416</v>
      </c>
      <c r="I611" s="5"/>
    </row>
    <row r="612" spans="5:15" x14ac:dyDescent="0.35">
      <c r="E612" s="4" t="s">
        <v>86</v>
      </c>
      <c r="F612">
        <f t="shared" ref="F612" si="1039">-72*F594^2*F595-576*F594^3*F597+36*F594*F596-9</f>
        <v>85085207.084510028</v>
      </c>
      <c r="I612" s="5"/>
    </row>
    <row r="613" spans="5:15" x14ac:dyDescent="0.35">
      <c r="E613" s="4" t="s">
        <v>87</v>
      </c>
      <c r="F613">
        <f t="shared" ref="F613" si="1040">((F594*F595*(F596^2)*F597)/16)+((F595*F596)/8)+9/4</f>
        <v>129907.95509294466</v>
      </c>
      <c r="I613" s="5"/>
    </row>
    <row r="614" spans="5:15" x14ac:dyDescent="0.35">
      <c r="E614" s="4" t="s">
        <v>88</v>
      </c>
      <c r="F614">
        <f t="shared" ref="F614" si="1041">24*F594^3*F595*F596-20*F594*F595*F596^3+18*F597^2-607</f>
        <v>2974418490.3641109</v>
      </c>
      <c r="I614" s="5"/>
    </row>
    <row r="615" spans="5:15" x14ac:dyDescent="0.35">
      <c r="E615" s="4"/>
      <c r="I615" s="5"/>
    </row>
    <row r="616" spans="5:15" x14ac:dyDescent="0.35">
      <c r="E616" s="4"/>
      <c r="F616">
        <f t="shared" ref="F616:F619" si="1042">F594</f>
        <v>-36.896286056360424</v>
      </c>
      <c r="G616" t="s">
        <v>16</v>
      </c>
      <c r="H616" cm="1">
        <f t="array" ref="H616:H619">MMULT(F606:I609,F611:F614)</f>
        <v>-10.588909061522273</v>
      </c>
      <c r="I616" s="5"/>
      <c r="J616">
        <f t="shared" ref="J616" si="1043">F606*F611+G606*F612+H606*F613+I606*F614</f>
        <v>-10.588909061522273</v>
      </c>
    </row>
    <row r="617" spans="5:15" x14ac:dyDescent="0.35">
      <c r="E617" s="4"/>
      <c r="F617">
        <f t="shared" si="1042"/>
        <v>-0.40772907064979347</v>
      </c>
      <c r="G617" t="s">
        <v>16</v>
      </c>
      <c r="H617">
        <v>-0.11033572332801928</v>
      </c>
      <c r="I617" s="5"/>
      <c r="J617">
        <f t="shared" ref="J617" si="1044">F607*F611+G607*F612+H607*F613+I607*F614</f>
        <v>-0.11033572332801928</v>
      </c>
    </row>
    <row r="618" spans="5:15" x14ac:dyDescent="0.35">
      <c r="E618" s="4"/>
      <c r="F618">
        <f t="shared" si="1042"/>
        <v>-217.15826425534232</v>
      </c>
      <c r="G618" t="s">
        <v>16</v>
      </c>
      <c r="H618">
        <v>-32.73138433610228</v>
      </c>
      <c r="I618" s="5"/>
      <c r="J618">
        <f t="shared" ref="J618" si="1045">F608*F611+G608*F612+H608*F613+I608*F614</f>
        <v>-32.73138433610228</v>
      </c>
    </row>
    <row r="619" spans="5:15" x14ac:dyDescent="0.35">
      <c r="E619" s="4"/>
      <c r="F619">
        <f t="shared" si="1042"/>
        <v>2.9295718315068369</v>
      </c>
      <c r="G619" t="s">
        <v>16</v>
      </c>
      <c r="H619">
        <v>0.41310817430613267</v>
      </c>
      <c r="I619" s="5"/>
      <c r="J619">
        <f t="shared" ref="J619" si="1046">F609*F611+G609*F612+H609*F613+I609*F614</f>
        <v>0.41310817430613267</v>
      </c>
    </row>
    <row r="620" spans="5:15" x14ac:dyDescent="0.35">
      <c r="E620" s="4" t="s">
        <v>844</v>
      </c>
      <c r="F620">
        <f t="shared" ref="F620:F623" si="1047">F616-H616</f>
        <v>-26.307376994838151</v>
      </c>
      <c r="I620" s="5"/>
    </row>
    <row r="621" spans="5:15" x14ac:dyDescent="0.35">
      <c r="E621" s="4" t="s">
        <v>99</v>
      </c>
      <c r="F621">
        <f t="shared" si="1047"/>
        <v>-0.29739334732177419</v>
      </c>
      <c r="I621" s="5"/>
    </row>
    <row r="622" spans="5:15" x14ac:dyDescent="0.35">
      <c r="E622" s="4" t="s">
        <v>100</v>
      </c>
      <c r="F622">
        <f t="shared" si="1047"/>
        <v>-184.42687991924004</v>
      </c>
      <c r="I622" s="5"/>
    </row>
    <row r="623" spans="5:15" x14ac:dyDescent="0.35">
      <c r="E623" s="4" t="s">
        <v>101</v>
      </c>
      <c r="F623">
        <f t="shared" si="1047"/>
        <v>2.5164636572007044</v>
      </c>
      <c r="I623" s="5"/>
    </row>
    <row r="624" spans="5:15" x14ac:dyDescent="0.35">
      <c r="E624" s="4"/>
      <c r="I624" s="5"/>
    </row>
    <row r="625" spans="5:15" x14ac:dyDescent="0.35">
      <c r="E625" s="4" t="s">
        <v>846</v>
      </c>
      <c r="F625">
        <f t="shared" ref="F625:F628" si="1048">ABS(F620-F594)</f>
        <v>10.588909061522273</v>
      </c>
      <c r="I625" s="5"/>
    </row>
    <row r="626" spans="5:15" x14ac:dyDescent="0.35">
      <c r="E626" s="4" t="s">
        <v>847</v>
      </c>
      <c r="F626">
        <f t="shared" si="1048"/>
        <v>0.11033572332801928</v>
      </c>
      <c r="I626" s="5"/>
    </row>
    <row r="627" spans="5:15" x14ac:dyDescent="0.35">
      <c r="E627" s="4" t="s">
        <v>848</v>
      </c>
      <c r="F627">
        <f t="shared" si="1048"/>
        <v>32.73138433610228</v>
      </c>
      <c r="I627" s="5"/>
    </row>
    <row r="628" spans="5:15" x14ac:dyDescent="0.35">
      <c r="E628" s="7" t="s">
        <v>849</v>
      </c>
      <c r="F628" s="8">
        <f t="shared" si="1048"/>
        <v>0.41310817430613245</v>
      </c>
      <c r="G628" s="8" t="s">
        <v>25</v>
      </c>
      <c r="H628" s="8">
        <f t="shared" ref="H628" si="1049">MAX(F625:F628)</f>
        <v>32.73138433610228</v>
      </c>
      <c r="I628" s="9"/>
      <c r="J628" t="str">
        <f t="shared" ref="J628" si="1050">IF(H628&gt;$D$14, "Continúa iterando","Listo. Aquí está la solución")</f>
        <v>Continúa iterando</v>
      </c>
    </row>
    <row r="630" spans="5:15" x14ac:dyDescent="0.35">
      <c r="E630" s="1"/>
      <c r="F630" s="2" t="s">
        <v>0</v>
      </c>
      <c r="G630" s="2">
        <f t="shared" ref="G630" si="1051">G593+1</f>
        <v>18</v>
      </c>
      <c r="H630" s="2"/>
      <c r="I630" s="3"/>
    </row>
    <row r="631" spans="5:15" x14ac:dyDescent="0.35">
      <c r="E631" s="4" t="s">
        <v>840</v>
      </c>
      <c r="F631" s="6">
        <f t="shared" ref="F631:F634" si="1052">F620</f>
        <v>-26.307376994838151</v>
      </c>
      <c r="I631" s="5"/>
    </row>
    <row r="632" spans="5:15" x14ac:dyDescent="0.35">
      <c r="E632" s="4" t="s">
        <v>1</v>
      </c>
      <c r="F632" s="6">
        <f t="shared" si="1052"/>
        <v>-0.29739334732177419</v>
      </c>
      <c r="I632" s="5"/>
    </row>
    <row r="633" spans="5:15" x14ac:dyDescent="0.35">
      <c r="E633" s="4" t="s">
        <v>93</v>
      </c>
      <c r="F633" s="6">
        <f t="shared" si="1052"/>
        <v>-184.42687991924004</v>
      </c>
      <c r="I633" s="5"/>
    </row>
    <row r="634" spans="5:15" x14ac:dyDescent="0.35">
      <c r="E634" s="4" t="s">
        <v>2</v>
      </c>
      <c r="F634" s="6">
        <f t="shared" si="1052"/>
        <v>2.5164636572007044</v>
      </c>
      <c r="I634" s="5"/>
    </row>
    <row r="635" spans="5:15" x14ac:dyDescent="0.35">
      <c r="E635" s="4"/>
      <c r="I635" s="5"/>
    </row>
    <row r="636" spans="5:15" x14ac:dyDescent="0.35">
      <c r="E636" s="4"/>
      <c r="F636">
        <f t="shared" ref="F636" si="1053">2*F631*F632*F633-6*F631*F632^2</f>
        <v>-2871.8184362961306</v>
      </c>
      <c r="G636">
        <f t="shared" ref="G636" si="1054">F631^2*F633-6*F631^2*F632</f>
        <v>-126402.88524821107</v>
      </c>
      <c r="H636">
        <f t="shared" ref="H636" si="1055">F631^2*F632</f>
        <v>-205.81941811245338</v>
      </c>
      <c r="I636" s="5">
        <f t="shared" ref="I636" si="1056">12*F634^2</f>
        <v>75.991072056143338</v>
      </c>
      <c r="J636">
        <f t="shared" ref="J636" si="1057">F636*(G637*(H638*I639-H639*I638)-H637*(G638*I639-G639*I638)+I637*(G638*H639-G639*H638))</f>
        <v>-2.3223900853306028E+22</v>
      </c>
      <c r="L636">
        <f t="shared" ref="L636" si="1058">G637*(H638*I639-H639*I638)-H637*(G638*I639-G639*I638)+I637*(G638*H639-G639*H638)</f>
        <v>8.0868276907012905E+18</v>
      </c>
      <c r="M636">
        <f t="shared" ref="M636" si="1059">-(G636*(H638*I639-H639*I638)-H636*(G638*I639-G639*I638)+I636*(G638*H639-G639*H638))</f>
        <v>2.2212524830785072E+16</v>
      </c>
      <c r="N636">
        <f t="shared" ref="N636" si="1060">G636*(H637*I639-H639*I637)-H636*(G637*I639-G639*I637)+I636*(G637*H639-G639*H637)</f>
        <v>-1.4043004863261442E+19</v>
      </c>
      <c r="O636">
        <f t="shared" ref="O636" si="1061">-(G636*(H637*I638-H638*I637)-H636*(G637*I638-G638*I637)+I636*(G637*H638-G638*H637))</f>
        <v>296074817952417.38</v>
      </c>
    </row>
    <row r="637" spans="5:15" x14ac:dyDescent="0.35">
      <c r="E637" s="4" t="s">
        <v>26</v>
      </c>
      <c r="F637">
        <f t="shared" ref="F637" si="1062">-1728*F634*F631^2-144*F632*F631+36*F633</f>
        <v>-3017232.3636549735</v>
      </c>
      <c r="G637">
        <f t="shared" ref="G637" si="1063">-72*F631^2</f>
        <v>-49829.622073094855</v>
      </c>
      <c r="H637">
        <f t="shared" ref="H637" si="1064">36*F631</f>
        <v>-947.06557181417338</v>
      </c>
      <c r="I637" s="5">
        <f t="shared" ref="I637" si="1065">-576*F631^3</f>
        <v>10487093.227097718</v>
      </c>
      <c r="J637">
        <f t="shared" ref="J637" si="1066">-G636*(F637*(H638*I639-H639*I638)-H637*(F638*I639-F639*I638)+I637*(F638*H639-F639*H638))</f>
        <v>-8.7791382172237826E+22</v>
      </c>
      <c r="L637">
        <f t="shared" ref="L637" si="1067">-(F637*(H638*I639-H639*I638)-H637*(F638*I639-F639*I638)+I637*(F638*H639-F639*H638))</f>
        <v>6.9453622043394227E+17</v>
      </c>
      <c r="M637">
        <f t="shared" ref="M637" si="1068">F636*(H638*I639-H639*I638)-H636*(F638*I639-F639*I638)+I636*(F638*H639-F639*H638)</f>
        <v>-637317503350112.13</v>
      </c>
      <c r="N637">
        <f t="shared" ref="N637" si="1069">-(F636*(H637*I639-H639*I637)-H636*(F637*I639-F639*I637)+I636*(F637*H639-F639*H637))</f>
        <v>3.9868576580899213E+17</v>
      </c>
      <c r="O637">
        <f t="shared" ref="O637" si="1070">F636*(H637*I638-H638*I637)-H636*(F637*I638-F638*I637)+I636*(F637*H638-F638*H637)</f>
        <v>-20415660894540.008</v>
      </c>
    </row>
    <row r="638" spans="5:15" x14ac:dyDescent="0.35">
      <c r="E638" s="4"/>
      <c r="F638">
        <f t="shared" ref="F638" si="1071">0.0625*F632*F633^2*F634</f>
        <v>-1590.9274207638475</v>
      </c>
      <c r="G638">
        <f t="shared" ref="G638" si="1072">0.0625*F631*F633^2*F634+0.125*F633</f>
        <v>-140756.28699273727</v>
      </c>
      <c r="H638">
        <f t="shared" ref="H638" si="1073">0.125*F631*F632*F633*F634+0.125*F632</f>
        <v>-453.90948874411475</v>
      </c>
      <c r="I638" s="5">
        <f t="shared" ref="I638" si="1074">0.0625*F631*F632*F633^2</f>
        <v>16631.723374863734</v>
      </c>
      <c r="J638">
        <f t="shared" ref="J638" si="1075">H636*(F637*(G638*I639-G639*I638)-G637*(F638*I639-F639*I638)+I637*(F638*G639-F639*G638))</f>
        <v>3.2698876750649673E+22</v>
      </c>
      <c r="L638">
        <f t="shared" ref="L638" si="1076">F637*(G638*I639-G639*I638)-G637*(F638*I639-F639*I638)+I637*(F638*G639-F639*G638)</f>
        <v>-1.5887168008989324E+20</v>
      </c>
      <c r="M638">
        <f t="shared" ref="M638" si="1077">-(F636*(G638*I639-G639*I638)-G636*(F638*I639-F639*I638)+I636*(F638*G639-F639*G638))</f>
        <v>8.1081666169678704E+16</v>
      </c>
      <c r="N638">
        <f t="shared" ref="N638" si="1078">F636*(G637*I639-G639*I637)-G636*(F637*I639-F639*I637)+I636*(F637*G639-F639*G637)</f>
        <v>-5.0400004162657903E+19</v>
      </c>
      <c r="O638">
        <f t="shared" ref="O638" si="1079">-(F636*(G637*I638-G638*I637)-G636*(F637*I638-F638*I637)+I636*(F637*G638-F638*G637))</f>
        <v>8438703481350202</v>
      </c>
    </row>
    <row r="639" spans="5:15" x14ac:dyDescent="0.35">
      <c r="E639" s="4"/>
      <c r="F639">
        <f t="shared" ref="F639" si="1080">72*F632*F633*F631^2-20*F632*F633^3</f>
        <v>-34577721.790453382</v>
      </c>
      <c r="G639">
        <f t="shared" ref="G639" si="1081">24*F631^3*F633-20*F631*F633^3</f>
        <v>-3219915949.0810404</v>
      </c>
      <c r="H639">
        <f t="shared" ref="H639" si="1082">24*F631^3*F632-60*F631*F632*F633^2</f>
        <v>-15836504.783265766</v>
      </c>
      <c r="I639" s="5">
        <f t="shared" ref="I639" si="1083">36*F634</f>
        <v>90.592691659225352</v>
      </c>
      <c r="J639">
        <f t="shared" ref="J639" si="1084">-I636*(F637*(G638*H639-G639*H638)-G637*(F638*H639-F639*H638)+H637*(F638*G639-F639*G638))</f>
        <v>1.7596544621859448E+20</v>
      </c>
      <c r="L639">
        <f t="shared" ref="L639" si="1085">-(F637*(G638*H639-G639*H638)-G637*(F638*H639-F639*H638)+H637*(F638*G639-F639*G638))</f>
        <v>2.3156068398217697E+18</v>
      </c>
      <c r="M639">
        <f t="shared" ref="M639" si="1086">F636*(G638*H639-G639*H638)-G636*(F638*H639-F639*H638)+H636*(F638*G639-F639*G638)</f>
        <v>-1056065720663382.1</v>
      </c>
      <c r="N639">
        <f t="shared" ref="N639" si="1087">-(F636*(G637*H639-G639*H637)-G636*(F637*H639-F639*H637)+H636*(F637*G639-F639*G637))</f>
        <v>-4.0429577182137784E+18</v>
      </c>
      <c r="O639">
        <f t="shared" ref="O639" si="1088">F636*(G637*H638-G638*H637)-G636*(F637*H638-F638*H637)+H636*(F637*G638-F638*G637)</f>
        <v>85848500071895.781</v>
      </c>
    </row>
    <row r="640" spans="5:15" x14ac:dyDescent="0.35">
      <c r="E640" s="4"/>
      <c r="I640" s="5"/>
    </row>
    <row r="641" spans="5:15" x14ac:dyDescent="0.35">
      <c r="E641" s="4" t="s">
        <v>6</v>
      </c>
      <c r="F641">
        <f t="shared" ref="F641" si="1089">MDETERM(F636:I639)</f>
        <v>-7.8140440828675543E+22</v>
      </c>
      <c r="G641" t="str">
        <f t="shared" ref="G641" si="1090">IF(F641&lt;&gt;0,"Continuar", "Agregar otros valores")</f>
        <v>Continuar</v>
      </c>
      <c r="I641" s="5"/>
      <c r="J641">
        <f t="shared" ref="J641" si="1091">MDETERM(F636:I639)</f>
        <v>-7.8140440828675543E+22</v>
      </c>
    </row>
    <row r="642" spans="5:15" x14ac:dyDescent="0.35">
      <c r="E642" s="4"/>
      <c r="I642" s="5"/>
    </row>
    <row r="643" spans="5:15" x14ac:dyDescent="0.35">
      <c r="E643" s="4"/>
      <c r="F643" cm="1">
        <f t="array" ref="F643:I646">MINVERSE(F636:I639)</f>
        <v>-1.0349094022174531E-4</v>
      </c>
      <c r="G643">
        <v>-2.8426413512929185E-7</v>
      </c>
      <c r="H643">
        <v>1.7971494291990235E-4</v>
      </c>
      <c r="I643" s="5">
        <v>-3.7890088002135461E-9</v>
      </c>
      <c r="L643">
        <f t="shared" ref="L643" si="1092">L636/J641</f>
        <v>-1.0349094022174535E-4</v>
      </c>
      <c r="M643">
        <f t="shared" ref="M643" si="1093">M636/J641</f>
        <v>-2.8426413512929201E-7</v>
      </c>
      <c r="N643">
        <f t="shared" ref="N643" si="1094">N636/J641</f>
        <v>1.7971494291990248E-4</v>
      </c>
      <c r="O643">
        <f t="shared" ref="O643" si="1095">O636/J641</f>
        <v>-3.7890088002135445E-9</v>
      </c>
    </row>
    <row r="644" spans="5:15" x14ac:dyDescent="0.35">
      <c r="E644" s="4" t="s">
        <v>9</v>
      </c>
      <c r="F644">
        <v>-8.8883069134038595E-6</v>
      </c>
      <c r="G644">
        <v>8.1560520594891823E-9</v>
      </c>
      <c r="H644">
        <v>-5.1021693962940183E-6</v>
      </c>
      <c r="I644" s="5">
        <v>2.6126882159907127E-10</v>
      </c>
      <c r="L644">
        <f t="shared" ref="L644" si="1096">L637/J641</f>
        <v>-8.8883069134038628E-6</v>
      </c>
      <c r="M644">
        <f t="shared" ref="M644" si="1097">M637/J641</f>
        <v>8.1560520594891873E-9</v>
      </c>
      <c r="N644">
        <f t="shared" ref="N644" si="1098">N637/J641</f>
        <v>-5.1021693962940208E-6</v>
      </c>
      <c r="O644">
        <f t="shared" ref="O644" si="1099">O637/J641</f>
        <v>2.6126882159907116E-10</v>
      </c>
    </row>
    <row r="645" spans="5:15" x14ac:dyDescent="0.35">
      <c r="E645" s="4"/>
      <c r="F645">
        <v>2.0331556669640821E-3</v>
      </c>
      <c r="G645">
        <v>-1.037640245048679E-6</v>
      </c>
      <c r="H645">
        <v>6.4499257526791896E-4</v>
      </c>
      <c r="I645" s="5">
        <v>-1.0799406033365262E-7</v>
      </c>
      <c r="L645">
        <f t="shared" ref="L645" si="1100">L638/J641</f>
        <v>2.0331556669640825E-3</v>
      </c>
      <c r="M645">
        <f t="shared" ref="M645" si="1101">M638/J641</f>
        <v>-1.0376402450486792E-6</v>
      </c>
      <c r="N645">
        <f t="shared" ref="N645" si="1102">N638/J641</f>
        <v>6.4499257526791929E-4</v>
      </c>
      <c r="O645">
        <f t="shared" ref="O645" si="1103">O638/J641</f>
        <v>-1.0799406033365266E-7</v>
      </c>
    </row>
    <row r="646" spans="5:15" x14ac:dyDescent="0.35">
      <c r="E646" s="4"/>
      <c r="F646">
        <v>-2.963391062636546E-5</v>
      </c>
      <c r="G646">
        <v>1.3514970090568433E-8</v>
      </c>
      <c r="H646">
        <v>5.1739632837214747E-5</v>
      </c>
      <c r="I646" s="5">
        <v>-1.0986436621226677E-9</v>
      </c>
      <c r="L646">
        <f t="shared" ref="L646" si="1104">L639/J641</f>
        <v>-2.963391062636546E-5</v>
      </c>
      <c r="M646">
        <f t="shared" ref="M646" si="1105">M639/J641</f>
        <v>1.351497009056843E-8</v>
      </c>
      <c r="N646">
        <f t="shared" ref="N646" si="1106">N639/J641</f>
        <v>5.1739632837214767E-5</v>
      </c>
      <c r="O646">
        <f t="shared" ref="O646" si="1107">O639/J641</f>
        <v>-1.0986436621226685E-9</v>
      </c>
    </row>
    <row r="647" spans="5:15" x14ac:dyDescent="0.35">
      <c r="E647" s="4"/>
      <c r="I647" s="5"/>
    </row>
    <row r="648" spans="5:15" x14ac:dyDescent="0.35">
      <c r="E648" s="4" t="s">
        <v>89</v>
      </c>
      <c r="F648">
        <f t="shared" ref="F648" si="1108">F631^2*F632*F633-3*F631^2*F632^2+4*F634^3-1401/2</f>
        <v>37138.248055884782</v>
      </c>
      <c r="I648" s="5"/>
    </row>
    <row r="649" spans="5:15" x14ac:dyDescent="0.35">
      <c r="E649" s="4" t="s">
        <v>90</v>
      </c>
      <c r="F649">
        <f t="shared" ref="F649" si="1109">-72*F631^2*F632-576*F631^3*F634+36*F631*F633-9</f>
        <v>26579863.322259773</v>
      </c>
      <c r="I649" s="5"/>
    </row>
    <row r="650" spans="5:15" x14ac:dyDescent="0.35">
      <c r="E650" s="4" t="s">
        <v>91</v>
      </c>
      <c r="F650">
        <f t="shared" ref="F650" si="1110">((F631*F632*(F633^2)*F634)/16)+((F632*F633)/8)+9/4</f>
        <v>41862.233345354442</v>
      </c>
      <c r="I650" s="5"/>
    </row>
    <row r="651" spans="5:15" x14ac:dyDescent="0.35">
      <c r="E651" s="4" t="s">
        <v>92</v>
      </c>
      <c r="F651">
        <f t="shared" ref="F651" si="1111">24*F631^3*F632*F633-20*F631*F632*F633^3+18*F634^2-607</f>
        <v>957581089.17858613</v>
      </c>
      <c r="I651" s="5"/>
    </row>
    <row r="652" spans="5:15" x14ac:dyDescent="0.35">
      <c r="E652" s="4"/>
      <c r="I652" s="5"/>
    </row>
    <row r="653" spans="5:15" x14ac:dyDescent="0.35">
      <c r="E653" s="4"/>
      <c r="F653">
        <f t="shared" ref="F653:F656" si="1112">F631</f>
        <v>-26.307376994838151</v>
      </c>
      <c r="G653" t="s">
        <v>16</v>
      </c>
      <c r="H653" cm="1">
        <f t="array" ref="H653:H656">MMULT(F643:I646,F648:F651)</f>
        <v>-7.5041883663046089</v>
      </c>
      <c r="I653" s="5"/>
      <c r="J653">
        <f t="shared" ref="J653" si="1113">F643*F648+G643*F649+H643*F650+I643*F651</f>
        <v>-7.5041883663046089</v>
      </c>
    </row>
    <row r="654" spans="5:15" x14ac:dyDescent="0.35">
      <c r="E654" s="4"/>
      <c r="F654">
        <f t="shared" si="1112"/>
        <v>-0.29739334732177419</v>
      </c>
      <c r="G654" t="s">
        <v>16</v>
      </c>
      <c r="H654">
        <v>-7.6711521036312347E-2</v>
      </c>
      <c r="I654" s="5"/>
      <c r="J654">
        <f t="shared" ref="J654" si="1114">F644*F648+G644*F649+H644*F650+I644*F651</f>
        <v>-7.6711521036312347E-2</v>
      </c>
    </row>
    <row r="655" spans="5:15" x14ac:dyDescent="0.35">
      <c r="E655" s="4"/>
      <c r="F655">
        <f t="shared" si="1112"/>
        <v>-184.42687991924004</v>
      </c>
      <c r="G655" t="s">
        <v>16</v>
      </c>
      <c r="H655">
        <v>-28.484736622360387</v>
      </c>
      <c r="I655" s="5"/>
      <c r="J655">
        <f t="shared" ref="J655" si="1115">F645*F648+G645*F649+H645*F650+I645*F651</f>
        <v>-28.484736622360387</v>
      </c>
    </row>
    <row r="656" spans="5:15" x14ac:dyDescent="0.35">
      <c r="E656" s="4"/>
      <c r="F656">
        <f t="shared" si="1112"/>
        <v>2.5164636572007044</v>
      </c>
      <c r="G656" t="s">
        <v>16</v>
      </c>
      <c r="H656">
        <v>0.37257072254372936</v>
      </c>
      <c r="I656" s="5"/>
      <c r="J656">
        <f t="shared" ref="J656" si="1116">F646*F648+G646*F649+H646*F650+I646*F651</f>
        <v>0.37257072254372936</v>
      </c>
    </row>
    <row r="657" spans="5:10" x14ac:dyDescent="0.35">
      <c r="E657" s="4" t="s">
        <v>844</v>
      </c>
      <c r="F657">
        <f t="shared" ref="F657:F660" si="1117">F653-H653</f>
        <v>-18.80318862853354</v>
      </c>
      <c r="I657" s="5"/>
    </row>
    <row r="658" spans="5:10" x14ac:dyDescent="0.35">
      <c r="E658" s="4" t="s">
        <v>99</v>
      </c>
      <c r="F658">
        <f t="shared" si="1117"/>
        <v>-0.22068182628546185</v>
      </c>
      <c r="I658" s="5"/>
    </row>
    <row r="659" spans="5:10" x14ac:dyDescent="0.35">
      <c r="E659" s="4" t="s">
        <v>100</v>
      </c>
      <c r="F659">
        <f t="shared" si="1117"/>
        <v>-155.94214329687964</v>
      </c>
      <c r="I659" s="5"/>
    </row>
    <row r="660" spans="5:10" x14ac:dyDescent="0.35">
      <c r="E660" s="4" t="s">
        <v>101</v>
      </c>
      <c r="F660">
        <f t="shared" si="1117"/>
        <v>2.1438929346569751</v>
      </c>
      <c r="I660" s="5"/>
    </row>
    <row r="661" spans="5:10" x14ac:dyDescent="0.35">
      <c r="E661" s="4"/>
      <c r="I661" s="5"/>
    </row>
    <row r="662" spans="5:10" x14ac:dyDescent="0.35">
      <c r="E662" s="4" t="s">
        <v>846</v>
      </c>
      <c r="F662">
        <f t="shared" ref="F662:F665" si="1118">ABS(F657-F631)</f>
        <v>7.5041883663046107</v>
      </c>
      <c r="I662" s="5"/>
    </row>
    <row r="663" spans="5:10" x14ac:dyDescent="0.35">
      <c r="E663" s="4" t="s">
        <v>847</v>
      </c>
      <c r="F663">
        <f t="shared" si="1118"/>
        <v>7.6711521036312347E-2</v>
      </c>
      <c r="I663" s="5"/>
    </row>
    <row r="664" spans="5:10" x14ac:dyDescent="0.35">
      <c r="E664" s="4" t="s">
        <v>848</v>
      </c>
      <c r="F664">
        <f t="shared" si="1118"/>
        <v>28.484736622360401</v>
      </c>
      <c r="I664" s="5"/>
    </row>
    <row r="665" spans="5:10" x14ac:dyDescent="0.35">
      <c r="E665" s="7" t="s">
        <v>849</v>
      </c>
      <c r="F665" s="8">
        <f t="shared" si="1118"/>
        <v>0.37257072254372936</v>
      </c>
      <c r="G665" s="8" t="s">
        <v>25</v>
      </c>
      <c r="H665" s="8">
        <f t="shared" ref="H665" si="1119">MAX(F662:F665)</f>
        <v>28.484736622360401</v>
      </c>
      <c r="I665" s="9"/>
      <c r="J665" t="str">
        <f t="shared" ref="J665" si="1120">IF(H665&gt;$D$14, "Continúa iterando","Listo. Aquí está la solución")</f>
        <v>Continúa iterando</v>
      </c>
    </row>
    <row r="667" spans="5:10" x14ac:dyDescent="0.35">
      <c r="E667" s="1"/>
      <c r="F667" s="2" t="s">
        <v>0</v>
      </c>
      <c r="G667" s="2">
        <f t="shared" ref="G667" si="1121">G630+1</f>
        <v>19</v>
      </c>
      <c r="H667" s="2"/>
      <c r="I667" s="3"/>
    </row>
    <row r="668" spans="5:10" x14ac:dyDescent="0.35">
      <c r="E668" s="4" t="s">
        <v>840</v>
      </c>
      <c r="F668" s="6">
        <f t="shared" ref="F668:F671" si="1122">F657</f>
        <v>-18.80318862853354</v>
      </c>
      <c r="I668" s="5"/>
    </row>
    <row r="669" spans="5:10" x14ac:dyDescent="0.35">
      <c r="E669" s="4" t="s">
        <v>1</v>
      </c>
      <c r="F669" s="6">
        <f t="shared" si="1122"/>
        <v>-0.22068182628546185</v>
      </c>
      <c r="I669" s="5"/>
    </row>
    <row r="670" spans="5:10" x14ac:dyDescent="0.35">
      <c r="E670" s="4" t="s">
        <v>93</v>
      </c>
      <c r="F670" s="6">
        <f t="shared" si="1122"/>
        <v>-155.94214329687964</v>
      </c>
      <c r="I670" s="5"/>
    </row>
    <row r="671" spans="5:10" x14ac:dyDescent="0.35">
      <c r="E671" s="4" t="s">
        <v>2</v>
      </c>
      <c r="F671" s="6">
        <f t="shared" si="1122"/>
        <v>2.1438929346569751</v>
      </c>
      <c r="I671" s="5"/>
    </row>
    <row r="672" spans="5:10" x14ac:dyDescent="0.35">
      <c r="E672" s="4"/>
      <c r="I672" s="5"/>
    </row>
    <row r="673" spans="5:15" x14ac:dyDescent="0.35">
      <c r="E673" s="4"/>
      <c r="F673">
        <f t="shared" ref="F673" si="1123">2*F668*F669*F670-6*F668*F669^2</f>
        <v>-1288.6763661455309</v>
      </c>
      <c r="G673">
        <f t="shared" ref="G673" si="1124">F668^2*F670-6*F668^2*F669</f>
        <v>-54666.743525270482</v>
      </c>
      <c r="H673">
        <f t="shared" ref="H673" si="1125">F668^2*F669</f>
        <v>-78.024245007125018</v>
      </c>
      <c r="I673" s="5">
        <f t="shared" ref="I673" si="1126">12*F671^2</f>
        <v>55.155322983265165</v>
      </c>
      <c r="J673">
        <f t="shared" ref="J673" si="1127">F673*(G674*(H675*I676-H676*I675)-H674*(G675*I676-G676*I675)+I674*(G675*H676-G676*H675))</f>
        <v>-6.276768899290594E+20</v>
      </c>
      <c r="L673">
        <f t="shared" ref="L673" si="1128">G674*(H675*I676-H676*I675)-H674*(G675*I676-G676*I675)+I674*(G675*H676-G676*H675)</f>
        <v>4.8707100278905517E+17</v>
      </c>
      <c r="M673">
        <f t="shared" ref="M673" si="1129">-(G673*(H675*I676-H676*I675)-H673*(G675*I676-G676*I675)+I673*(G675*H676-G676*H675))</f>
        <v>1378798297000238.3</v>
      </c>
      <c r="N673">
        <f t="shared" ref="N673" si="1130">G673*(H674*I676-H676*I674)-H673*(G674*I676-G676*I674)+I673*(G674*H676-G676*H674)</f>
        <v>-8.4142791927984307E+17</v>
      </c>
      <c r="O673">
        <f t="shared" ref="O673" si="1131">-(G673*(H674*I675-H675*I674)-H673*(G674*I675-G675*I674)+I673*(G674*H675-G675*H674))</f>
        <v>17776054461986.215</v>
      </c>
    </row>
    <row r="674" spans="5:15" x14ac:dyDescent="0.35">
      <c r="E674" s="4" t="s">
        <v>26</v>
      </c>
      <c r="F674">
        <f t="shared" ref="F674" si="1132">-1728*F671*F668^2-144*F669*F668+36*F670</f>
        <v>-1316026.07766461</v>
      </c>
      <c r="G674">
        <f t="shared" ref="G674" si="1133">-72*F668^2</f>
        <v>-25456.312987215337</v>
      </c>
      <c r="H674">
        <f t="shared" ref="H674" si="1134">36*F668</f>
        <v>-676.91479062720748</v>
      </c>
      <c r="I674" s="5">
        <f t="shared" ref="I674" si="1135">-576*F668^3</f>
        <v>3829278.839084785</v>
      </c>
      <c r="J674">
        <f t="shared" ref="J674" si="1136">-G673*(F674*(H675*I676-H676*I675)-H674*(F675*I676-F676*I675)+I674*(F675*H676-F676*H675))</f>
        <v>-2.397189379156543E+21</v>
      </c>
      <c r="L674">
        <f t="shared" ref="L674" si="1137">-(F674*(H675*I676-H676*I675)-H674*(F675*I676-F676*I675)+I674*(F675*H676-F676*H675))</f>
        <v>4.3850963576208048E+16</v>
      </c>
      <c r="M674">
        <f t="shared" ref="M674" si="1138">F673*(H675*I676-H676*I675)-H673*(F675*I676-F676*I675)+I673*(F675*H676-F676*H675)</f>
        <v>-41028615450443.156</v>
      </c>
      <c r="N674">
        <f t="shared" ref="N674" si="1139">-(F673*(H674*I676-H676*I674)-H673*(F674*I676-F676*I674)+I673*(F674*H676-F676*H674))</f>
        <v>2.4527955155853252E+16</v>
      </c>
      <c r="O674">
        <f t="shared" ref="O674" si="1140">F673*(H674*I675-H675*I674)-H673*(F674*I675-F675*I674)+I673*(F674*H675-F675*H674)</f>
        <v>-1270544442935.1804</v>
      </c>
    </row>
    <row r="675" spans="5:15" x14ac:dyDescent="0.35">
      <c r="E675" s="4"/>
      <c r="F675">
        <f t="shared" ref="F675" si="1141">0.0625*F669*F670^2*F671</f>
        <v>-719.07911896050371</v>
      </c>
      <c r="G675">
        <f t="shared" ref="G675" si="1142">0.0625*F668*F670^2*F671+0.125*F670</f>
        <v>-61288.608309687923</v>
      </c>
      <c r="H675">
        <f t="shared" ref="H675" si="1143">0.125*F668*F669*F670*F671+0.125*F669</f>
        <v>-173.43780041191414</v>
      </c>
      <c r="I675" s="5">
        <f t="shared" ref="I675" si="1144">0.0625*F668*F669*F670^2</f>
        <v>6306.7423256457678</v>
      </c>
      <c r="J675">
        <f t="shared" ref="J675" si="1145">H673*(F674*(G675*I676-G676*I675)-G674*(F675*I676-F676*I675)+I674*(F675*G676-F676*G675))</f>
        <v>8.9661970644783111E+20</v>
      </c>
      <c r="L675">
        <f t="shared" ref="L675" si="1146">F674*(G675*I676-G676*I675)-G674*(F675*I676-F676*I675)+I674*(F675*G676-F676*G675)</f>
        <v>-1.1491552483025674E+19</v>
      </c>
      <c r="M675">
        <f t="shared" ref="M675" si="1147">-(F673*(G675*I676-G676*I675)-G673*(F675*I676-F676*I675)+I673*(F675*G676-F676*G675))</f>
        <v>5917797712490184</v>
      </c>
      <c r="N675">
        <f t="shared" ref="N675" si="1148">F673*(G674*I676-G676*I674)-G673*(F674*I676-F676*I674)+I673*(F674*G676-F676*G674)</f>
        <v>-3.4926309832058476E+18</v>
      </c>
      <c r="O675">
        <f t="shared" ref="O675" si="1149">-(F673*(G674*I675-G675*I674)-G673*(F674*I675-F675*I674)+I673*(F674*G675-F675*G674))</f>
        <v>600983622651414.13</v>
      </c>
    </row>
    <row r="676" spans="5:15" x14ac:dyDescent="0.35">
      <c r="E676" s="4"/>
      <c r="F676">
        <f t="shared" ref="F676" si="1150">72*F669*F670*F668^2-20*F669*F670^3</f>
        <v>-15861320.731866218</v>
      </c>
      <c r="G676">
        <f t="shared" ref="G676" si="1151">24*F668^3*F670-20*F668*F670^3</f>
        <v>-1401225536.8469775</v>
      </c>
      <c r="H676">
        <f t="shared" ref="H676" si="1152">24*F668^3*F669-60*F668*F669*F670^2</f>
        <v>-6019262.1223047087</v>
      </c>
      <c r="I676" s="5">
        <f t="shared" ref="I676" si="1153">36*F671</f>
        <v>77.180145647651102</v>
      </c>
      <c r="J676">
        <f t="shared" ref="J676" si="1154">-I673*(F674*(G675*H676-G676*H675)-G674*(F675*H676-F676*H675)+H674*(F675*G676-F676*G675))</f>
        <v>9.1367037126785249E+18</v>
      </c>
      <c r="L676">
        <f t="shared" ref="L676" si="1155">-(F674*(G675*H676-G676*H675)-G674*(F675*H676-F676*H675)+H674*(F675*G676-F676*G675))</f>
        <v>1.6565406960722029E+17</v>
      </c>
      <c r="M676">
        <f t="shared" ref="M676" si="1156">F673*(G675*H676-G676*H675)-G673*(F675*H676-F676*H675)+H673*(F675*G676-F676*G675)</f>
        <v>-78765206030837.438</v>
      </c>
      <c r="N676">
        <f t="shared" ref="N676" si="1157">-(F673*(G674*H676-G676*H674)-G673*(F674*H676-F676*H674)+H673*(F674*G676-F676*G674))</f>
        <v>-2.8963179572991674E+17</v>
      </c>
      <c r="O676">
        <f t="shared" ref="O676" si="1158">F673*(G674*H675-G675*H674)-G673*(F674*H675-F675*H674)+H673*(F674*G675-F675*G674)</f>
        <v>6206970961073.9287</v>
      </c>
    </row>
    <row r="677" spans="5:15" x14ac:dyDescent="0.35">
      <c r="E677" s="4"/>
      <c r="I677" s="5"/>
    </row>
    <row r="678" spans="5:15" x14ac:dyDescent="0.35">
      <c r="E678" s="4" t="s">
        <v>6</v>
      </c>
      <c r="F678">
        <f t="shared" ref="F678" si="1159">MDETERM(F673:I676)</f>
        <v>-2.1191098589250938E+21</v>
      </c>
      <c r="G678" t="str">
        <f t="shared" ref="G678" si="1160">IF(F678&lt;&gt;0,"Continuar", "Agregar otros valores")</f>
        <v>Continuar</v>
      </c>
      <c r="I678" s="5"/>
      <c r="J678">
        <f t="shared" ref="J678" si="1161">MDETERM(F673:I676)</f>
        <v>-2.1191098589250938E+21</v>
      </c>
    </row>
    <row r="679" spans="5:15" x14ac:dyDescent="0.35">
      <c r="E679" s="4"/>
      <c r="I679" s="5"/>
    </row>
    <row r="680" spans="5:15" x14ac:dyDescent="0.35">
      <c r="E680" s="4"/>
      <c r="F680" cm="1">
        <f t="array" ref="F680:I683">MINVERSE(F673:I676)</f>
        <v>-2.2984698067334748E-4</v>
      </c>
      <c r="G680">
        <v>-6.5064974861644359E-7</v>
      </c>
      <c r="H680">
        <v>3.9706668143512535E-4</v>
      </c>
      <c r="I680" s="5">
        <v>-8.3884534759340083E-9</v>
      </c>
      <c r="L680">
        <f t="shared" ref="L680" si="1162">L673/J678</f>
        <v>-2.2984698067334702E-4</v>
      </c>
      <c r="M680">
        <f t="shared" ref="M680" si="1163">M673/J678</f>
        <v>-6.5064974861644295E-7</v>
      </c>
      <c r="N680">
        <f t="shared" ref="N680" si="1164">N673/J678</f>
        <v>3.9706668143512508E-4</v>
      </c>
      <c r="O680">
        <f t="shared" ref="O680" si="1165">O673/J678</f>
        <v>-8.3884534759340017E-9</v>
      </c>
    </row>
    <row r="681" spans="5:15" x14ac:dyDescent="0.35">
      <c r="E681" s="4" t="s">
        <v>9</v>
      </c>
      <c r="F681">
        <v>-2.0693105358138998E-5</v>
      </c>
      <c r="G681">
        <v>1.9361249855755332E-8</v>
      </c>
      <c r="H681">
        <v>-1.15746501072365E-5</v>
      </c>
      <c r="I681" s="5">
        <v>5.9956516061874059E-10</v>
      </c>
      <c r="L681">
        <f t="shared" ref="L681" si="1166">L674/J678</f>
        <v>-2.0693105358139005E-5</v>
      </c>
      <c r="M681">
        <f t="shared" ref="M681" si="1167">M674/J678</f>
        <v>1.9361249855755322E-8</v>
      </c>
      <c r="N681">
        <f t="shared" ref="N681" si="1168">N674/J678</f>
        <v>-1.1574650107236495E-5</v>
      </c>
      <c r="O681">
        <f t="shared" ref="O681" si="1169">O674/J678</f>
        <v>5.9956516061874048E-10</v>
      </c>
    </row>
    <row r="682" spans="5:15" x14ac:dyDescent="0.35">
      <c r="E682" s="4"/>
      <c r="F682">
        <v>5.4228205463848376E-3</v>
      </c>
      <c r="G682">
        <v>-2.7925865606099125E-6</v>
      </c>
      <c r="H682">
        <v>1.6481594705889694E-3</v>
      </c>
      <c r="I682" s="5">
        <v>-2.8360191904173373E-7</v>
      </c>
      <c r="L682">
        <f t="shared" ref="L682" si="1170">L675/J678</f>
        <v>5.4228205463848376E-3</v>
      </c>
      <c r="M682">
        <f t="shared" ref="M682" si="1171">M675/J678</f>
        <v>-2.7925865606099121E-6</v>
      </c>
      <c r="N682">
        <f t="shared" ref="N682" si="1172">N675/J678</f>
        <v>1.648159470588969E-3</v>
      </c>
      <c r="O682">
        <f t="shared" ref="O682" si="1173">O675/J678</f>
        <v>-2.8360191904173368E-7</v>
      </c>
    </row>
    <row r="683" spans="5:15" x14ac:dyDescent="0.35">
      <c r="E683" s="4"/>
      <c r="F683">
        <v>-7.8171534575959827E-5</v>
      </c>
      <c r="G683">
        <v>3.7169005513848453E-8</v>
      </c>
      <c r="H683">
        <v>1.366761588645673E-4</v>
      </c>
      <c r="I683" s="5">
        <v>-2.9290463327948397E-9</v>
      </c>
      <c r="L683">
        <f t="shared" ref="L683" si="1174">L676/J678</f>
        <v>-7.8171534575959814E-5</v>
      </c>
      <c r="M683">
        <f t="shared" ref="M683" si="1175">M676/J678</f>
        <v>3.716900551384846E-8</v>
      </c>
      <c r="N683">
        <f t="shared" ref="N683" si="1176">N676/J678</f>
        <v>1.3667615886456722E-4</v>
      </c>
      <c r="O683">
        <f t="shared" ref="O683" si="1177">O676/J678</f>
        <v>-2.929046332794836E-9</v>
      </c>
    </row>
    <row r="684" spans="5:15" x14ac:dyDescent="0.35">
      <c r="E684" s="4"/>
      <c r="I684" s="5"/>
    </row>
    <row r="685" spans="5:15" x14ac:dyDescent="0.35">
      <c r="E685" s="4" t="s">
        <v>107</v>
      </c>
      <c r="F685">
        <f t="shared" ref="F685" si="1178">F668^2*F669*F670-3*F668^2*F669^2+4*F671^3-1401/2</f>
        <v>11454.528099301298</v>
      </c>
      <c r="I685" s="5"/>
    </row>
    <row r="686" spans="5:15" x14ac:dyDescent="0.35">
      <c r="E686" s="4" t="s">
        <v>108</v>
      </c>
      <c r="F686">
        <f t="shared" ref="F686" si="1179">-72*F668^2*F669-576*F668^3*F671+36*F668*F670-9</f>
        <v>8320732.1368656121</v>
      </c>
      <c r="I686" s="5"/>
    </row>
    <row r="687" spans="5:15" x14ac:dyDescent="0.35">
      <c r="E687" s="4" t="s">
        <v>109</v>
      </c>
      <c r="F687">
        <f t="shared" ref="F687" si="1180">((F668*F669*(F670^2)*F671)/16)+((F669*F670)/8)+9/4</f>
        <v>13527.532012276264</v>
      </c>
      <c r="I687" s="5"/>
    </row>
    <row r="688" spans="5:15" x14ac:dyDescent="0.35">
      <c r="E688" s="4" t="s">
        <v>110</v>
      </c>
      <c r="F688">
        <f t="shared" ref="F688" si="1181">24*F668^3*F669*F670-20*F668*F669*F670^3+18*F671^2-607</f>
        <v>309224486.24220222</v>
      </c>
      <c r="I688" s="5"/>
    </row>
    <row r="689" spans="5:10" x14ac:dyDescent="0.35">
      <c r="E689" s="4"/>
      <c r="I689" s="5"/>
    </row>
    <row r="690" spans="5:10" x14ac:dyDescent="0.35">
      <c r="E690" s="4"/>
      <c r="F690">
        <f t="shared" ref="F690:F693" si="1182">F668</f>
        <v>-18.80318862853354</v>
      </c>
      <c r="G690" t="s">
        <v>16</v>
      </c>
      <c r="H690" cm="1">
        <f t="array" ref="H690:H693">MMULT(F680:I683,F685:F688)</f>
        <v>-5.2692539441591446</v>
      </c>
      <c r="I690" s="5"/>
      <c r="J690">
        <f t="shared" ref="J690" si="1183">F680*F685+G680*F686+H680*F687+I680*F688</f>
        <v>-5.2692539441591446</v>
      </c>
    </row>
    <row r="691" spans="5:10" x14ac:dyDescent="0.35">
      <c r="E691" s="4"/>
      <c r="F691">
        <f t="shared" si="1182"/>
        <v>-0.22068182628546185</v>
      </c>
      <c r="G691" t="s">
        <v>16</v>
      </c>
      <c r="H691">
        <v>-4.7106203997422463E-2</v>
      </c>
      <c r="I691" s="5"/>
      <c r="J691">
        <f t="shared" ref="J691" si="1184">F681*F685+G681*F686+H681*F687+I681*F688</f>
        <v>-4.7106203997422463E-2</v>
      </c>
    </row>
    <row r="692" spans="5:10" x14ac:dyDescent="0.35">
      <c r="E692" s="4"/>
      <c r="F692">
        <f t="shared" si="1182"/>
        <v>-155.94214329687964</v>
      </c>
      <c r="G692" t="s">
        <v>16</v>
      </c>
      <c r="H692">
        <v>-26.521642127066514</v>
      </c>
      <c r="I692" s="5"/>
      <c r="J692">
        <f t="shared" ref="J692" si="1185">F682*F685+G682*F686+H682*F687+I682*F688</f>
        <v>-26.521642127066514</v>
      </c>
    </row>
    <row r="693" spans="5:10" x14ac:dyDescent="0.35">
      <c r="E693" s="4"/>
      <c r="F693">
        <f t="shared" si="1182"/>
        <v>2.1438929346569751</v>
      </c>
      <c r="G693" t="s">
        <v>16</v>
      </c>
      <c r="H693">
        <v>0.35701356622587865</v>
      </c>
      <c r="I693" s="5"/>
      <c r="J693">
        <f t="shared" ref="J693" si="1186">F683*F685+G683*F686+H683*F687+I683*F688</f>
        <v>0.35701356622587865</v>
      </c>
    </row>
    <row r="694" spans="5:10" x14ac:dyDescent="0.35">
      <c r="E694" s="4" t="s">
        <v>844</v>
      </c>
      <c r="F694">
        <f t="shared" ref="F694:F697" si="1187">F690-H690</f>
        <v>-13.533934684374396</v>
      </c>
      <c r="I694" s="5"/>
    </row>
    <row r="695" spans="5:10" x14ac:dyDescent="0.35">
      <c r="E695" s="4" t="s">
        <v>99</v>
      </c>
      <c r="F695">
        <f t="shared" si="1187"/>
        <v>-0.17357562228803938</v>
      </c>
      <c r="I695" s="5"/>
    </row>
    <row r="696" spans="5:10" x14ac:dyDescent="0.35">
      <c r="E696" s="4" t="s">
        <v>100</v>
      </c>
      <c r="F696">
        <f t="shared" si="1187"/>
        <v>-129.42050116981312</v>
      </c>
      <c r="I696" s="5"/>
    </row>
    <row r="697" spans="5:10" x14ac:dyDescent="0.35">
      <c r="E697" s="4" t="s">
        <v>101</v>
      </c>
      <c r="F697">
        <f t="shared" si="1187"/>
        <v>1.7868793684310964</v>
      </c>
      <c r="I697" s="5"/>
    </row>
    <row r="698" spans="5:10" x14ac:dyDescent="0.35">
      <c r="E698" s="4"/>
      <c r="I698" s="5"/>
    </row>
    <row r="699" spans="5:10" x14ac:dyDescent="0.35">
      <c r="E699" s="4" t="s">
        <v>846</v>
      </c>
      <c r="F699">
        <f t="shared" ref="F699:F702" si="1188">ABS(F694-F668)</f>
        <v>5.2692539441591446</v>
      </c>
      <c r="I699" s="5"/>
    </row>
    <row r="700" spans="5:10" x14ac:dyDescent="0.35">
      <c r="E700" s="4" t="s">
        <v>847</v>
      </c>
      <c r="F700">
        <f t="shared" si="1188"/>
        <v>4.7106203997422463E-2</v>
      </c>
      <c r="I700" s="5"/>
    </row>
    <row r="701" spans="5:10" x14ac:dyDescent="0.35">
      <c r="E701" s="4" t="s">
        <v>848</v>
      </c>
      <c r="F701">
        <f t="shared" si="1188"/>
        <v>26.521642127066514</v>
      </c>
      <c r="I701" s="5"/>
    </row>
    <row r="702" spans="5:10" x14ac:dyDescent="0.35">
      <c r="E702" s="7" t="s">
        <v>849</v>
      </c>
      <c r="F702" s="8">
        <f t="shared" si="1188"/>
        <v>0.35701356622587865</v>
      </c>
      <c r="G702" s="8" t="s">
        <v>25</v>
      </c>
      <c r="H702" s="8">
        <f t="shared" ref="H702" si="1189">MAX(F699:F702)</f>
        <v>26.521642127066514</v>
      </c>
      <c r="I702" s="9"/>
      <c r="J702" t="str">
        <f t="shared" ref="J702" si="1190">IF(H702&gt;$D$14, "Continúa iterando","Listo. Aquí está la solución")</f>
        <v>Continúa iterando</v>
      </c>
    </row>
    <row r="704" spans="5:10" x14ac:dyDescent="0.35">
      <c r="E704" s="1"/>
      <c r="F704" s="2" t="s">
        <v>0</v>
      </c>
      <c r="G704" s="2">
        <f t="shared" ref="G704" si="1191">G667+1</f>
        <v>20</v>
      </c>
      <c r="H704" s="2"/>
      <c r="I704" s="3"/>
    </row>
    <row r="705" spans="5:15" x14ac:dyDescent="0.35">
      <c r="E705" s="4" t="s">
        <v>840</v>
      </c>
      <c r="F705" s="6">
        <f t="shared" ref="F705:F708" si="1192">F694</f>
        <v>-13.533934684374396</v>
      </c>
      <c r="I705" s="5"/>
    </row>
    <row r="706" spans="5:15" x14ac:dyDescent="0.35">
      <c r="E706" s="4" t="s">
        <v>1</v>
      </c>
      <c r="F706" s="6">
        <f t="shared" si="1192"/>
        <v>-0.17357562228803938</v>
      </c>
      <c r="I706" s="5"/>
    </row>
    <row r="707" spans="5:15" x14ac:dyDescent="0.35">
      <c r="E707" s="4" t="s">
        <v>93</v>
      </c>
      <c r="F707" s="6">
        <f t="shared" si="1192"/>
        <v>-129.42050116981312</v>
      </c>
      <c r="I707" s="5"/>
    </row>
    <row r="708" spans="5:15" x14ac:dyDescent="0.35">
      <c r="E708" s="4" t="s">
        <v>2</v>
      </c>
      <c r="F708" s="6">
        <f t="shared" si="1192"/>
        <v>1.7868793684310964</v>
      </c>
      <c r="I708" s="5"/>
    </row>
    <row r="709" spans="5:15" x14ac:dyDescent="0.35">
      <c r="E709" s="4"/>
      <c r="I709" s="5"/>
    </row>
    <row r="710" spans="5:15" x14ac:dyDescent="0.35">
      <c r="E710" s="4"/>
      <c r="F710">
        <f t="shared" ref="F710" si="1193">2*F705*F706*F707-6*F705*F706^2</f>
        <v>-605.61268016580902</v>
      </c>
      <c r="G710">
        <f t="shared" ref="G710" si="1194">F705^2*F707-6*F705^2*F706</f>
        <v>-23514.854798048047</v>
      </c>
      <c r="H710">
        <f t="shared" ref="H710" si="1195">F705^2*F706</f>
        <v>-31.793393362076131</v>
      </c>
      <c r="I710" s="5">
        <f t="shared" ref="I710" si="1196">12*F708^2</f>
        <v>38.31525452789657</v>
      </c>
      <c r="J710">
        <f t="shared" ref="J710" si="1197">F710*(G711*(H712*I713-H713*I712)-H711*(G712*I713-G713*I712)+I711*(G712*H713-G713*H712))</f>
        <v>-1.7850490585555393E+19</v>
      </c>
      <c r="L710">
        <f t="shared" ref="L710" si="1198">G711*(H712*I713-H713*I712)-H711*(G712*I713-G713*I712)+I711*(G712*H713-G713*H712)</f>
        <v>2.9475093851516048E+16</v>
      </c>
      <c r="M710">
        <f t="shared" ref="M710" si="1199">-(G710*(H712*I713-H713*I712)-H710*(G712*I713-G713*I712)+I710*(G712*H713-G713*H712))</f>
        <v>89877789778699.875</v>
      </c>
      <c r="N710">
        <f t="shared" ref="N710" si="1200">G710*(H711*I713-H713*I711)-H710*(G711*I713-G713*I711)+I710*(G711*H713-G713*H711)</f>
        <v>-5.264454832806424E+16</v>
      </c>
      <c r="O710">
        <f t="shared" ref="O710" si="1201">-(G710*(H711*I712-H712*I711)-H710*(G711*I712-G712*I711)+I710*(G711*H712-G712*H711))</f>
        <v>1104101161422.0273</v>
      </c>
    </row>
    <row r="711" spans="5:15" x14ac:dyDescent="0.35">
      <c r="E711" s="4" t="s">
        <v>26</v>
      </c>
      <c r="F711">
        <f t="shared" ref="F711" si="1202">-1728*F708*F705^2-144*F706*F705+36*F707</f>
        <v>-570568.40731352533</v>
      </c>
      <c r="G711">
        <f t="shared" ref="G711" si="1203">-72*F705^2</f>
        <v>-13188.051938945684</v>
      </c>
      <c r="H711">
        <f t="shared" ref="H711" si="1204">36*F705</f>
        <v>-487.22164863747827</v>
      </c>
      <c r="I711" s="5">
        <f t="shared" ref="I711" si="1205">-576*F705^3</f>
        <v>1427889.8684466239</v>
      </c>
      <c r="J711">
        <f t="shared" ref="J711" si="1206">-G710*(F711*(H712*I713-H713*I712)-H711*(F712*I713-F713*I712)+I711*(F712*H713-F713*H712))</f>
        <v>-6.821520756815301E+19</v>
      </c>
      <c r="L711">
        <f t="shared" ref="L711" si="1207">-(F711*(H712*I713-H713*I712)-H711*(F712*I713-F713*I712)+I711*(F712*H713-F713*H712))</f>
        <v>2900941049987496</v>
      </c>
      <c r="M711">
        <f t="shared" ref="M711" si="1208">F710*(H712*I713-H713*I712)-H710*(F712*I713-F713*I712)+I710*(F712*H713-F713*H712)</f>
        <v>-2925090573671.7734</v>
      </c>
      <c r="N711">
        <f t="shared" ref="N711" si="1209">-(F710*(H711*I713-H713*I711)-H710*(F711*I713-F713*I711)+I710*(F711*H713-F713*H711))</f>
        <v>1653185770071483.3</v>
      </c>
      <c r="O711">
        <f t="shared" ref="O711" si="1210">F710*(H711*I712-H712*I711)-H710*(F711*I712-F712*I711)+I710*(F711*H712-F712*H711)</f>
        <v>-86408511042.349808</v>
      </c>
    </row>
    <row r="712" spans="5:15" x14ac:dyDescent="0.35">
      <c r="E712" s="4"/>
      <c r="F712">
        <f t="shared" ref="F712" si="1211">0.0625*F706*F707^2*F708</f>
        <v>-324.6909151356636</v>
      </c>
      <c r="G712">
        <f t="shared" ref="G712" si="1212">0.0625*F705*F707^2*F708+0.125*F707</f>
        <v>-25332.783547579074</v>
      </c>
      <c r="H712">
        <f t="shared" ref="H712" si="1213">0.125*F705*F706*F707*F708+0.125*F706</f>
        <v>-67.929726953225938</v>
      </c>
      <c r="I712" s="5">
        <f t="shared" ref="I712" si="1214">0.0625*F705*F706*F707^2</f>
        <v>2459.229042369052</v>
      </c>
      <c r="J712">
        <f t="shared" ref="J712" si="1215">H710*(F711*(G712*I713-G713*I712)-G711*(F712*I713-F713*I712)+I711*(F712*G713-F713*G712))</f>
        <v>2.5603544005527261E+19</v>
      </c>
      <c r="L712">
        <f t="shared" ref="L712" si="1216">F711*(G712*I713-G713*I712)-G711*(F712*I713-F713*I712)+I711*(F712*G713-F713*G712)</f>
        <v>-8.0531020120890086E+17</v>
      </c>
      <c r="M712">
        <f t="shared" ref="M712" si="1217">-(F710*(G712*I713-G713*I712)-G710*(F712*I713-F713*I712)+I710*(F712*G713-F713*G712))</f>
        <v>444187454995310</v>
      </c>
      <c r="N712">
        <f t="shared" ref="N712" si="1218">F710*(G711*I713-G713*I711)-G710*(F711*I713-F713*I711)+I710*(F711*G713-F713*G711)</f>
        <v>-2.4536059246930486E+17</v>
      </c>
      <c r="O712">
        <f t="shared" ref="O712" si="1219">-(F710*(G711*I712-G712*I711)-G710*(F711*I712-F712*I711)+I710*(F711*G712-F712*G711))</f>
        <v>43426231381656.539</v>
      </c>
    </row>
    <row r="713" spans="5:15" x14ac:dyDescent="0.35">
      <c r="E713" s="4"/>
      <c r="F713">
        <f t="shared" ref="F713" si="1220">72*F706*F707*F705^2-20*F706*F707^3</f>
        <v>-7229112.1263025645</v>
      </c>
      <c r="G713">
        <f t="shared" ref="G713" si="1221">24*F705^3*F707-20*F705*F707^3</f>
        <v>-579063862.13241017</v>
      </c>
      <c r="H713">
        <f t="shared" ref="H713" si="1222">24*F705^3*F706-60*F705*F706*F707^2</f>
        <v>-2350532.9276545229</v>
      </c>
      <c r="I713" s="5">
        <f t="shared" ref="I713" si="1223">36*F708</f>
        <v>64.32765726351947</v>
      </c>
      <c r="J713">
        <f t="shared" ref="J713" si="1224">-I710*(F711*(G712*H713-G713*H712)-G711*(F712*H713-F713*H712)+H711*(F712*G713-F713*G712))</f>
        <v>4.4177167457523021E+17</v>
      </c>
      <c r="L713">
        <f t="shared" ref="L713" si="1225">-(F711*(G712*H713-G713*H712)-G711*(F712*H713-F713*H712)+H711*(F712*G713-F713*G712))</f>
        <v>1.1529916217927904E+16</v>
      </c>
      <c r="M713">
        <f t="shared" ref="M713" si="1226">F710*(G712*H713-G713*H712)-G710*(F712*H713-F713*H712)+H710*(F712*G713-F713*G712)</f>
        <v>-5995639998700.7129</v>
      </c>
      <c r="N713">
        <f t="shared" ref="N713" si="1227">-(F710*(G711*H713-G713*H711)-G710*(F711*H713-F713*H711)+H710*(F711*G713-F713*G711))</f>
        <v>-2.1104609992533988E+16</v>
      </c>
      <c r="O713">
        <f t="shared" ref="O713" si="1228">F710*(G711*H712-G712*H711)-G710*(F711*H712-F712*H711)+H710*(F711*G712-F712*G711)</f>
        <v>455205892040.5224</v>
      </c>
    </row>
    <row r="714" spans="5:15" x14ac:dyDescent="0.35">
      <c r="E714" s="4"/>
      <c r="I714" s="5"/>
    </row>
    <row r="715" spans="5:15" x14ac:dyDescent="0.35">
      <c r="E715" s="4" t="s">
        <v>6</v>
      </c>
      <c r="F715">
        <f t="shared" ref="F715" si="1229">MDETERM(F710:I713)</f>
        <v>-6.0020382473605923E+19</v>
      </c>
      <c r="G715" t="str">
        <f t="shared" ref="G715" si="1230">IF(F715&lt;&gt;0,"Continuar", "Agregar otros valores")</f>
        <v>Continuar</v>
      </c>
      <c r="I715" s="5"/>
      <c r="J715">
        <f t="shared" ref="J715" si="1231">MDETERM(F710:I713)</f>
        <v>-6.0020382473605923E+19</v>
      </c>
    </row>
    <row r="716" spans="5:15" x14ac:dyDescent="0.35">
      <c r="E716" s="4"/>
      <c r="I716" s="5"/>
    </row>
    <row r="717" spans="5:15" x14ac:dyDescent="0.35">
      <c r="E717" s="4"/>
      <c r="F717" cm="1">
        <f t="array" ref="F717:I720">MINVERSE(F710:I713)</f>
        <v>-4.9108473882980986E-4</v>
      </c>
      <c r="G717">
        <v>-1.4974544658762178E-6</v>
      </c>
      <c r="H717">
        <v>8.7711117721075418E-4</v>
      </c>
      <c r="I717" s="5">
        <v>-1.8395436948565884E-8</v>
      </c>
      <c r="L717">
        <f t="shared" ref="L717" si="1232">L710/J715</f>
        <v>-4.9108473882980965E-4</v>
      </c>
      <c r="M717">
        <f t="shared" ref="M717" si="1233">M710/J715</f>
        <v>-1.4974544658762181E-6</v>
      </c>
      <c r="N717">
        <f t="shared" ref="N717" si="1234">N710/J715</f>
        <v>8.7711117721075472E-4</v>
      </c>
      <c r="O717">
        <f t="shared" ref="O717" si="1235">O710/J715</f>
        <v>-1.8395436948565897E-8</v>
      </c>
    </row>
    <row r="718" spans="5:15" x14ac:dyDescent="0.35">
      <c r="E718" s="4" t="s">
        <v>9</v>
      </c>
      <c r="F718">
        <v>-4.8332598534559328E-5</v>
      </c>
      <c r="G718">
        <v>4.873495391266605E-8</v>
      </c>
      <c r="H718">
        <v>-2.7543739342188878E-5</v>
      </c>
      <c r="I718" s="5">
        <v>1.439652789289507E-9</v>
      </c>
      <c r="L718">
        <f t="shared" ref="L718" si="1236">L711/J715</f>
        <v>-4.8332598534559328E-5</v>
      </c>
      <c r="M718">
        <f t="shared" ref="M718" si="1237">M711/J715</f>
        <v>4.8734953912666044E-8</v>
      </c>
      <c r="N718">
        <f t="shared" ref="N718" si="1238">N711/J715</f>
        <v>-2.7543739342188878E-5</v>
      </c>
      <c r="O718">
        <f t="shared" ref="O718" si="1239">O711/J715</f>
        <v>1.439652789289507E-9</v>
      </c>
    </row>
    <row r="719" spans="5:15" x14ac:dyDescent="0.35">
      <c r="E719" s="4"/>
      <c r="F719">
        <v>1.3417278731321607E-2</v>
      </c>
      <c r="G719">
        <v>-7.4006102042192469E-6</v>
      </c>
      <c r="H719">
        <v>4.0879544974109869E-3</v>
      </c>
      <c r="I719" s="5">
        <v>-7.2352473596370907E-7</v>
      </c>
      <c r="L719">
        <f t="shared" ref="L719" si="1240">L712/J715</f>
        <v>1.3417278731321607E-2</v>
      </c>
      <c r="M719">
        <f t="shared" ref="M719" si="1241">M712/J715</f>
        <v>-7.4006102042192461E-6</v>
      </c>
      <c r="N719">
        <f t="shared" ref="N719" si="1242">N712/J715</f>
        <v>4.0879544974109861E-3</v>
      </c>
      <c r="O719">
        <f t="shared" ref="O719" si="1243">O712/J715</f>
        <v>-7.2352473596370875E-7</v>
      </c>
    </row>
    <row r="720" spans="5:15" x14ac:dyDescent="0.35">
      <c r="E720" s="4"/>
      <c r="F720">
        <v>-1.9210001240825499E-4</v>
      </c>
      <c r="G720">
        <v>9.9893398735626351E-8</v>
      </c>
      <c r="H720">
        <v>3.5162405041012159E-4</v>
      </c>
      <c r="I720" s="5">
        <v>-7.5841884586573616E-9</v>
      </c>
      <c r="L720">
        <f t="shared" ref="L720" si="1244">L713/J715</f>
        <v>-1.9210001240825493E-4</v>
      </c>
      <c r="M720">
        <f t="shared" ref="M720" si="1245">M713/J715</f>
        <v>9.9893398735626298E-8</v>
      </c>
      <c r="N720">
        <f t="shared" ref="N720" si="1246">N713/J715</f>
        <v>3.5162405041012159E-4</v>
      </c>
      <c r="O720">
        <f t="shared" ref="O720" si="1247">O713/J715</f>
        <v>-7.5841884586573583E-9</v>
      </c>
    </row>
    <row r="721" spans="5:10" x14ac:dyDescent="0.35">
      <c r="E721" s="4"/>
      <c r="I721" s="5"/>
    </row>
    <row r="722" spans="5:10" x14ac:dyDescent="0.35">
      <c r="E722" s="4" t="s">
        <v>111</v>
      </c>
      <c r="F722">
        <f t="shared" ref="F722" si="1248">F705^2*F706*F707-3*F705^2*F706^2+4*F708^3-1401/2</f>
        <v>3420.4828079671861</v>
      </c>
      <c r="I722" s="5"/>
    </row>
    <row r="723" spans="5:10" x14ac:dyDescent="0.35">
      <c r="E723" s="4" t="s">
        <v>112</v>
      </c>
      <c r="F723">
        <f t="shared" ref="F723" si="1249">-72*F705^2*F706-576*F705^3*F708+36*F705*F707-9</f>
        <v>2616803.5405885791</v>
      </c>
      <c r="I723" s="5"/>
    </row>
    <row r="724" spans="5:10" x14ac:dyDescent="0.35">
      <c r="E724" s="4" t="s">
        <v>113</v>
      </c>
      <c r="F724">
        <f t="shared" ref="F724" si="1250">((F705*F706*(F707^2)*F708)/16)+((F706*F707)/8)+9/4</f>
        <v>4399.4036685592446</v>
      </c>
      <c r="I724" s="5"/>
    </row>
    <row r="725" spans="5:10" x14ac:dyDescent="0.35">
      <c r="E725" s="4" t="s">
        <v>114</v>
      </c>
      <c r="F725">
        <f t="shared" ref="F725" si="1251">24*F705^3*F706*F707-20*F705*F706*F707^3+18*F708^2-607</f>
        <v>100510820.68703036</v>
      </c>
      <c r="I725" s="5"/>
    </row>
    <row r="726" spans="5:10" x14ac:dyDescent="0.35">
      <c r="E726" s="4"/>
      <c r="I726" s="5"/>
    </row>
    <row r="727" spans="5:10" x14ac:dyDescent="0.35">
      <c r="E727" s="4"/>
      <c r="F727">
        <f t="shared" ref="F727:F730" si="1252">F705</f>
        <v>-13.533934684374396</v>
      </c>
      <c r="G727" t="s">
        <v>16</v>
      </c>
      <c r="H727" cm="1">
        <f t="array" ref="H727:H730">MMULT(F717:I720,F722:F725)</f>
        <v>-3.5884653884390558</v>
      </c>
      <c r="I727" s="5"/>
      <c r="J727">
        <f t="shared" ref="J727" si="1253">F717*F722+G717*F723+H717*F724+I717*F725</f>
        <v>-3.5884653884390558</v>
      </c>
    </row>
    <row r="728" spans="5:10" x14ac:dyDescent="0.35">
      <c r="E728" s="4"/>
      <c r="F728">
        <f t="shared" si="1252"/>
        <v>-0.17357562228803938</v>
      </c>
      <c r="G728" t="s">
        <v>16</v>
      </c>
      <c r="H728">
        <v>-1.426636695475908E-2</v>
      </c>
      <c r="I728" s="5"/>
      <c r="J728">
        <f t="shared" ref="J728" si="1254">F718*F722+G718*F723+H718*F724+I718*F725</f>
        <v>-1.426636695475908E-2</v>
      </c>
    </row>
    <row r="729" spans="5:10" x14ac:dyDescent="0.35">
      <c r="E729" s="4"/>
      <c r="F729">
        <f t="shared" si="1252"/>
        <v>-129.42050116981312</v>
      </c>
      <c r="G729" t="s">
        <v>16</v>
      </c>
      <c r="H729">
        <v>-28.209874740993747</v>
      </c>
      <c r="I729" s="5"/>
      <c r="J729">
        <f t="shared" ref="J729" si="1255">F719*F722+G719*F723+H719*F724+I719*F725</f>
        <v>-28.209874740993747</v>
      </c>
    </row>
    <row r="730" spans="5:10" x14ac:dyDescent="0.35">
      <c r="E730" s="4"/>
      <c r="F730">
        <f t="shared" si="1252"/>
        <v>1.7868793684310964</v>
      </c>
      <c r="G730" t="s">
        <v>16</v>
      </c>
      <c r="H730">
        <v>0.38896974074328861</v>
      </c>
      <c r="I730" s="5"/>
      <c r="J730">
        <f t="shared" ref="J730" si="1256">F720*F722+G720*F723+H720*F724+I720*F725</f>
        <v>0.38896974074328861</v>
      </c>
    </row>
    <row r="731" spans="5:10" x14ac:dyDescent="0.35">
      <c r="E731" s="4" t="s">
        <v>844</v>
      </c>
      <c r="F731">
        <f t="shared" ref="F731:F734" si="1257">F727-H727</f>
        <v>-9.9454692959353395</v>
      </c>
      <c r="I731" s="5"/>
    </row>
    <row r="732" spans="5:10" x14ac:dyDescent="0.35">
      <c r="E732" s="4" t="s">
        <v>99</v>
      </c>
      <c r="F732">
        <f t="shared" si="1257"/>
        <v>-0.1593092553332803</v>
      </c>
      <c r="I732" s="5"/>
    </row>
    <row r="733" spans="5:10" x14ac:dyDescent="0.35">
      <c r="E733" s="4" t="s">
        <v>100</v>
      </c>
      <c r="F733">
        <f t="shared" si="1257"/>
        <v>-101.21062642881938</v>
      </c>
      <c r="I733" s="5"/>
    </row>
    <row r="734" spans="5:10" x14ac:dyDescent="0.35">
      <c r="E734" s="4" t="s">
        <v>101</v>
      </c>
      <c r="F734">
        <f t="shared" si="1257"/>
        <v>1.3979096276878078</v>
      </c>
      <c r="I734" s="5"/>
    </row>
    <row r="735" spans="5:10" x14ac:dyDescent="0.35">
      <c r="E735" s="4"/>
      <c r="I735" s="5"/>
    </row>
    <row r="736" spans="5:10" x14ac:dyDescent="0.35">
      <c r="E736" s="4" t="s">
        <v>846</v>
      </c>
      <c r="F736">
        <f t="shared" ref="F736:F739" si="1258">ABS(F731-F705)</f>
        <v>3.5884653884390563</v>
      </c>
      <c r="I736" s="5"/>
    </row>
    <row r="737" spans="5:15" x14ac:dyDescent="0.35">
      <c r="E737" s="4" t="s">
        <v>847</v>
      </c>
      <c r="F737">
        <f t="shared" si="1258"/>
        <v>1.426636695475908E-2</v>
      </c>
      <c r="I737" s="5"/>
    </row>
    <row r="738" spans="5:15" x14ac:dyDescent="0.35">
      <c r="E738" s="4" t="s">
        <v>848</v>
      </c>
      <c r="F738">
        <f t="shared" si="1258"/>
        <v>28.20987474099374</v>
      </c>
      <c r="I738" s="5"/>
    </row>
    <row r="739" spans="5:15" x14ac:dyDescent="0.35">
      <c r="E739" s="7" t="s">
        <v>849</v>
      </c>
      <c r="F739" s="8">
        <f t="shared" si="1258"/>
        <v>0.38896974074328861</v>
      </c>
      <c r="G739" s="8" t="s">
        <v>25</v>
      </c>
      <c r="H739" s="8">
        <f t="shared" ref="H739" si="1259">MAX(F736:F739)</f>
        <v>28.20987474099374</v>
      </c>
      <c r="I739" s="9"/>
      <c r="J739" t="str">
        <f t="shared" ref="J739" si="1260">IF(H739&gt;$D$14, "Continúa iterando","Listo. Aquí está la solución")</f>
        <v>Continúa iterando</v>
      </c>
    </row>
    <row r="741" spans="5:15" x14ac:dyDescent="0.35">
      <c r="E741" s="1"/>
      <c r="F741" s="2" t="s">
        <v>0</v>
      </c>
      <c r="G741" s="2">
        <f t="shared" ref="G741" si="1261">G704+1</f>
        <v>21</v>
      </c>
      <c r="H741" s="2"/>
      <c r="I741" s="3"/>
    </row>
    <row r="742" spans="5:15" x14ac:dyDescent="0.35">
      <c r="E742" s="4" t="s">
        <v>840</v>
      </c>
      <c r="F742" s="6">
        <f t="shared" ref="F742:F745" si="1262">F731</f>
        <v>-9.9454692959353395</v>
      </c>
      <c r="I742" s="5"/>
    </row>
    <row r="743" spans="5:15" x14ac:dyDescent="0.35">
      <c r="E743" s="4" t="s">
        <v>1</v>
      </c>
      <c r="F743" s="6">
        <f t="shared" si="1262"/>
        <v>-0.1593092553332803</v>
      </c>
      <c r="I743" s="5"/>
    </row>
    <row r="744" spans="5:15" x14ac:dyDescent="0.35">
      <c r="E744" s="4" t="s">
        <v>93</v>
      </c>
      <c r="F744" s="6">
        <f t="shared" si="1262"/>
        <v>-101.21062642881938</v>
      </c>
      <c r="I744" s="5"/>
    </row>
    <row r="745" spans="5:15" x14ac:dyDescent="0.35">
      <c r="E745" s="4" t="s">
        <v>2</v>
      </c>
      <c r="F745" s="6">
        <f t="shared" si="1262"/>
        <v>1.3979096276878078</v>
      </c>
      <c r="I745" s="5"/>
    </row>
    <row r="746" spans="5:15" x14ac:dyDescent="0.35">
      <c r="E746" s="4"/>
      <c r="I746" s="5"/>
    </row>
    <row r="747" spans="5:15" x14ac:dyDescent="0.35">
      <c r="E747" s="4"/>
      <c r="F747">
        <f t="shared" ref="F747" si="1263">2*F742*F743*F744-6*F742*F743^2</f>
        <v>-319.20284479539538</v>
      </c>
      <c r="G747">
        <f t="shared" ref="G747" si="1264">F742^2*F744-6*F742^2*F743</f>
        <v>-9916.4359421797999</v>
      </c>
      <c r="H747">
        <f t="shared" ref="H747" si="1265">F742^2*F743</f>
        <v>-15.757654337814202</v>
      </c>
      <c r="I747" s="5">
        <f t="shared" ref="I747" si="1266">12*F745^2</f>
        <v>23.449815926187185</v>
      </c>
      <c r="J747">
        <f t="shared" ref="J747" si="1267">F747*(G748*(H749*I750-H750*I749)-H748*(G749*I750-G750*I749)+I748*(G749*H750-G750*H749))</f>
        <v>-5.5151081387966784E+17</v>
      </c>
      <c r="L747">
        <f t="shared" ref="L747" si="1268">G748*(H749*I750-H750*I749)-H748*(G749*I750-G750*I749)+I748*(G749*H750-G750*H749)</f>
        <v>1727775371905531.3</v>
      </c>
      <c r="M747">
        <f t="shared" ref="M747" si="1269">-(G747*(H749*I750-H750*I749)-H747*(G749*I750-G750*I749)+I747*(G749*H750-G750*H749))</f>
        <v>6430785687468.4619</v>
      </c>
      <c r="N747">
        <f t="shared" ref="N747" si="1270">G747*(H748*I750-H750*I748)-H747*(G748*I750-G750*I748)+I747*(G748*H750-G750*H748)</f>
        <v>-3632173032519542.5</v>
      </c>
      <c r="O747">
        <f t="shared" ref="O747" si="1271">-(G747*(H748*I749-H749*I748)-H747*(G748*I749-G749*I748)+I747*(G748*H749-G749*H748))</f>
        <v>74554553914.331299</v>
      </c>
    </row>
    <row r="748" spans="5:15" x14ac:dyDescent="0.35">
      <c r="E748" s="4" t="s">
        <v>26</v>
      </c>
      <c r="F748">
        <f t="shared" ref="F748" si="1272">-1728*F745*F742^2-144*F743*F742+36*F744</f>
        <v>-242803.22945732286</v>
      </c>
      <c r="G748">
        <f t="shared" ref="G748" si="1273">-72*F742^2</f>
        <v>-7121.6898851802653</v>
      </c>
      <c r="H748">
        <f t="shared" ref="H748" si="1274">36*F742</f>
        <v>-358.03689465367222</v>
      </c>
      <c r="I748" s="5">
        <f t="shared" ref="I748" si="1275">-576*F742^3</f>
        <v>566628.38470586878</v>
      </c>
      <c r="J748">
        <f t="shared" ref="J748" si="1276">-G747*(F748*(H749*I750-H750*I749)-H748*(F749*I750-F750*I749)+I748*(F749*H750-F750*H749))</f>
        <v>-2.0829331561194173E+18</v>
      </c>
      <c r="L748">
        <f t="shared" ref="L748" si="1277">-(F748*(H749*I750-H750*I749)-H748*(F749*I750-F750*I749)+I748*(F749*H750-F750*H749))</f>
        <v>210048566668959.25</v>
      </c>
      <c r="M748">
        <f t="shared" ref="M748" si="1278">F747*(H749*I750-H750*I749)-H747*(F749*I750-F750*I749)+I747*(F749*H750-F750*H749)</f>
        <v>-261977962328.34192</v>
      </c>
      <c r="N748">
        <f t="shared" ref="N748" si="1279">-(F747*(H748*I750-H750*I748)-H747*(F748*I750-F750*I748)+I747*(F748*H750-F750*H748))</f>
        <v>141485075933112.22</v>
      </c>
      <c r="O748">
        <f t="shared" ref="O748" si="1280">F747*(H748*I749-H749*I748)-H747*(F748*I749-F749*I748)+I747*(F748*H749-F749*H748)</f>
        <v>-7405298198.4116859</v>
      </c>
    </row>
    <row r="749" spans="5:15" x14ac:dyDescent="0.35">
      <c r="E749" s="4"/>
      <c r="F749">
        <f t="shared" ref="F749" si="1281">0.0625*F743*F744^2*F745</f>
        <v>-142.57794361424743</v>
      </c>
      <c r="G749">
        <f t="shared" ref="G749" si="1282">0.0625*F742*F744^2*F745+0.125*F744</f>
        <v>-8913.6066276462861</v>
      </c>
      <c r="H749">
        <f t="shared" ref="H749" si="1283">0.125*F742*F743*F744*F745+0.125*F743</f>
        <v>-28.040776890884867</v>
      </c>
      <c r="I749" s="5">
        <f t="shared" ref="I749" si="1284">0.0625*F742*F743*F744^2</f>
        <v>1014.3749870573021</v>
      </c>
      <c r="J749">
        <f t="shared" ref="J749" si="1285">H747*(F748*(G749*I750-G750*I749)-G748*(F749*I750-F750*I749)+I748*(F749*G750-F750*G749))</f>
        <v>7.8498448075762573E+17</v>
      </c>
      <c r="L749">
        <f t="shared" ref="L749" si="1286">F748*(G749*I750-G750*I749)-G748*(F749*I750-F750*I749)+I748*(F749*G750-F750*G749)</f>
        <v>-4.9816074393374056E+16</v>
      </c>
      <c r="M749">
        <f t="shared" ref="M749" si="1287">-(F747*(G749*I750-G750*I749)-G747*(F749*I750-F750*I749)+I747*(F749*G750-F750*G749))</f>
        <v>33910993485951.918</v>
      </c>
      <c r="N749">
        <f t="shared" ref="N749" si="1288">F747*(G748*I750-G750*I748)-G747*(F748*I750-F750*I748)+I747*(F748*G750-F750*G748)</f>
        <v>-1.7791166951824824E+16</v>
      </c>
      <c r="O749">
        <f t="shared" ref="O749" si="1289">-(F747*(G748*I749-G749*I748)-G747*(F748*I749-F749*I748)+I747*(F748*G749-F749*G748))</f>
        <v>3200383035959.2349</v>
      </c>
    </row>
    <row r="750" spans="5:15" x14ac:dyDescent="0.35">
      <c r="E750" s="4"/>
      <c r="F750">
        <f t="shared" ref="F750" si="1290">72*F743*F744*F742^2-20*F743*F744^3</f>
        <v>-3188481.4455776922</v>
      </c>
      <c r="G750">
        <f t="shared" ref="G750" si="1291">24*F742^3*F744-20*F742*F744^3</f>
        <v>-203831811.17983791</v>
      </c>
      <c r="H750">
        <f t="shared" ref="H750" si="1292">24*F742^3*F743-60*F742*F743*F744^2</f>
        <v>-970038.7731575853</v>
      </c>
      <c r="I750" s="5">
        <f t="shared" ref="I750" si="1293">36*F745</f>
        <v>50.324746596761081</v>
      </c>
      <c r="J750">
        <f t="shared" ref="J750" si="1294">-I747*(F748*(G749*H750-G750*H749)-G748*(F749*H750-F750*H749)+H748*(F749*G750-F750*G749))</f>
        <v>1.6685092485113726E+16</v>
      </c>
      <c r="L750">
        <f t="shared" ref="L750" si="1295">-(F748*(G749*H750-G750*H749)-G748*(F749*H750-F750*H749)+H748*(F749*G750-F750*G749))</f>
        <v>711523388398155</v>
      </c>
      <c r="M750">
        <f t="shared" ref="M750" si="1296">F747*(G749*H750-G750*H749)-G747*(F749*H750-F750*H749)+H747*(F749*G750-F750*G749)</f>
        <v>-460766191634.96704</v>
      </c>
      <c r="N750">
        <f t="shared" ref="N750" si="1297">-(F747*(G748*H750-G750*H748)-G747*(F748*H750-F750*H748)+H747*(F748*G750-F750*G748))</f>
        <v>-1565868649587036</v>
      </c>
      <c r="O750">
        <f t="shared" ref="O750" si="1298">F747*(G748*H749-G749*H748)-G747*(F748*H749-F749*H748)+H747*(F748*G749-F749*G748)</f>
        <v>33876176954.556438</v>
      </c>
    </row>
    <row r="751" spans="5:15" x14ac:dyDescent="0.35">
      <c r="E751" s="4"/>
      <c r="I751" s="5"/>
    </row>
    <row r="752" spans="5:15" x14ac:dyDescent="0.35">
      <c r="E752" s="4" t="s">
        <v>6</v>
      </c>
      <c r="F752">
        <f t="shared" ref="F752" si="1299">MDETERM(F747:I750)</f>
        <v>-1.8327743967563459E+18</v>
      </c>
      <c r="G752" t="str">
        <f t="shared" ref="G752" si="1300">IF(F752&lt;&gt;0,"Continuar", "Agregar otros valores")</f>
        <v>Continuar</v>
      </c>
      <c r="I752" s="5"/>
      <c r="J752">
        <f t="shared" ref="J752" si="1301">MDETERM(F747:I750)</f>
        <v>-1.8327743967563459E+18</v>
      </c>
    </row>
    <row r="753" spans="5:15" x14ac:dyDescent="0.35">
      <c r="E753" s="4"/>
      <c r="I753" s="5"/>
    </row>
    <row r="754" spans="5:15" x14ac:dyDescent="0.35">
      <c r="E754" s="4"/>
      <c r="F754" cm="1">
        <f t="array" ref="F754:I757">MINVERSE(F747:I750)</f>
        <v>-9.4271033847011319E-4</v>
      </c>
      <c r="G754">
        <v>-3.508771018871554E-6</v>
      </c>
      <c r="H754">
        <v>1.981789487537463E-3</v>
      </c>
      <c r="I754" s="5">
        <v>-4.0678522160871564E-8</v>
      </c>
      <c r="L754">
        <f t="shared" ref="L754" si="1302">L747/J752</f>
        <v>-9.4271033847011265E-4</v>
      </c>
      <c r="M754">
        <f t="shared" ref="M754" si="1303">M747/J752</f>
        <v>-3.5087710188715544E-6</v>
      </c>
      <c r="N754">
        <f t="shared" ref="N754" si="1304">N747/J752</f>
        <v>1.9817894875374634E-3</v>
      </c>
      <c r="O754">
        <f t="shared" ref="O754" si="1305">O747/J752</f>
        <v>-4.067852216087171E-8</v>
      </c>
    </row>
    <row r="755" spans="5:15" x14ac:dyDescent="0.35">
      <c r="E755" s="4" t="s">
        <v>9</v>
      </c>
      <c r="F755">
        <v>-1.1460688617251767E-4</v>
      </c>
      <c r="G755">
        <v>1.4294064931940991E-7</v>
      </c>
      <c r="H755">
        <v>-7.7197213243219238E-5</v>
      </c>
      <c r="I755" s="5">
        <v>4.0404854037232418E-9</v>
      </c>
      <c r="L755">
        <f t="shared" ref="L755" si="1306">L748/J752</f>
        <v>-1.1460688617251766E-4</v>
      </c>
      <c r="M755">
        <f t="shared" ref="M755" si="1307">M748/J752</f>
        <v>1.4294064931940994E-7</v>
      </c>
      <c r="N755">
        <f t="shared" ref="N755" si="1308">N748/J752</f>
        <v>-7.7197213243219279E-5</v>
      </c>
      <c r="O755">
        <f t="shared" ref="O755" si="1309">O748/J752</f>
        <v>4.0404854037232427E-9</v>
      </c>
    </row>
    <row r="756" spans="5:15" x14ac:dyDescent="0.35">
      <c r="E756" s="4"/>
      <c r="F756">
        <v>2.7180690914025651E-2</v>
      </c>
      <c r="G756">
        <v>-1.8502546492338487E-5</v>
      </c>
      <c r="H756">
        <v>9.7072323703952419E-3</v>
      </c>
      <c r="I756" s="5">
        <v>-1.7461958447386054E-6</v>
      </c>
      <c r="L756">
        <f t="shared" ref="L756" si="1310">L749/J752</f>
        <v>2.7180690914025651E-2</v>
      </c>
      <c r="M756">
        <f t="shared" ref="M756" si="1311">M749/J752</f>
        <v>-1.850254649233849E-5</v>
      </c>
      <c r="N756">
        <f t="shared" ref="N756" si="1312">N749/J752</f>
        <v>9.7072323703952489E-3</v>
      </c>
      <c r="O756">
        <f t="shared" ref="O756" si="1313">O749/J752</f>
        <v>-1.7461958447386052E-6</v>
      </c>
    </row>
    <row r="757" spans="5:15" x14ac:dyDescent="0.35">
      <c r="E757" s="4"/>
      <c r="F757">
        <v>-3.8822202539353056E-4</v>
      </c>
      <c r="G757">
        <v>2.5140366018339913E-7</v>
      </c>
      <c r="H757">
        <v>8.543706483232844E-4</v>
      </c>
      <c r="I757" s="5">
        <v>-1.8483549865444794E-8</v>
      </c>
      <c r="L757">
        <f t="shared" ref="L757" si="1314">L750/J752</f>
        <v>-3.8822202539353067E-4</v>
      </c>
      <c r="M757">
        <f t="shared" ref="M757" si="1315">M750/J752</f>
        <v>2.5140366018339934E-7</v>
      </c>
      <c r="N757">
        <f t="shared" ref="N757" si="1316">N750/J752</f>
        <v>8.5437064832328462E-4</v>
      </c>
      <c r="O757">
        <f t="shared" ref="O757" si="1317">O750/J752</f>
        <v>-1.8483549865444804E-8</v>
      </c>
    </row>
    <row r="758" spans="5:15" x14ac:dyDescent="0.35">
      <c r="E758" s="4"/>
      <c r="I758" s="5"/>
    </row>
    <row r="759" spans="5:15" x14ac:dyDescent="0.35">
      <c r="E759" s="4" t="s">
        <v>115</v>
      </c>
      <c r="F759">
        <f t="shared" ref="F759" si="1318">F742^2*F743*F744-3*F742^2*F743^2+4*F745^3-1401/2</f>
        <v>897.73795386081702</v>
      </c>
      <c r="I759" s="5"/>
    </row>
    <row r="760" spans="5:15" x14ac:dyDescent="0.35">
      <c r="E760" s="4" t="s">
        <v>116</v>
      </c>
      <c r="F760">
        <f t="shared" ref="F760" si="1319">-72*F742^2*F743-576*F742^3*F745+36*F742*F744-9</f>
        <v>829457.96380637493</v>
      </c>
      <c r="I760" s="5"/>
    </row>
    <row r="761" spans="5:15" x14ac:dyDescent="0.35">
      <c r="E761" s="4" t="s">
        <v>117</v>
      </c>
      <c r="F761">
        <f t="shared" ref="F761" si="1320">((F742*F743*(F744^2)*F745)/16)+((F743*F744)/8)+9/4</f>
        <v>1422.2700341841216</v>
      </c>
      <c r="I761" s="5"/>
    </row>
    <row r="762" spans="5:15" x14ac:dyDescent="0.35">
      <c r="E762" s="4" t="s">
        <v>118</v>
      </c>
      <c r="F762">
        <f t="shared" ref="F762" si="1321">24*F742^3*F743*F744-20*F742*F743*F744^3+18*F745^2-607</f>
        <v>32471722.227017663</v>
      </c>
      <c r="I762" s="5"/>
    </row>
    <row r="763" spans="5:15" x14ac:dyDescent="0.35">
      <c r="E763" s="4"/>
      <c r="I763" s="5"/>
    </row>
    <row r="764" spans="5:15" x14ac:dyDescent="0.35">
      <c r="E764" s="4"/>
      <c r="F764">
        <f t="shared" ref="F764:F767" si="1322">F742</f>
        <v>-9.9454692959353395</v>
      </c>
      <c r="G764" t="s">
        <v>16</v>
      </c>
      <c r="H764" cm="1">
        <f t="array" ref="H764:H767">MMULT(F754:I757,F759:F762)</f>
        <v>-2.2589467851453802</v>
      </c>
      <c r="I764" s="5"/>
      <c r="J764">
        <f t="shared" ref="J764" si="1323">F754*F759+G754*F760+H754*F761+I754*F762</f>
        <v>-2.2589467851453802</v>
      </c>
    </row>
    <row r="765" spans="5:15" x14ac:dyDescent="0.35">
      <c r="E765" s="4"/>
      <c r="F765">
        <f t="shared" si="1322"/>
        <v>-0.1593092553332803</v>
      </c>
      <c r="G765" t="s">
        <v>16</v>
      </c>
      <c r="H765">
        <v>3.7082545012431342E-2</v>
      </c>
      <c r="I765" s="5"/>
      <c r="J765">
        <f t="shared" ref="J765" si="1324">F755*F759+G755*F760+H755*F761+I755*F762</f>
        <v>3.7082545012431342E-2</v>
      </c>
    </row>
    <row r="766" spans="5:15" x14ac:dyDescent="0.35">
      <c r="E766" s="4"/>
      <c r="F766">
        <f t="shared" si="1322"/>
        <v>-101.21062642881938</v>
      </c>
      <c r="G766" t="s">
        <v>16</v>
      </c>
      <c r="H766">
        <v>-33.841627402136389</v>
      </c>
      <c r="I766" s="5"/>
      <c r="J766">
        <f t="shared" ref="J766" si="1325">F756*F759+G756*F760+H756*F761+I756*F762</f>
        <v>-33.841627402136389</v>
      </c>
    </row>
    <row r="767" spans="5:15" x14ac:dyDescent="0.35">
      <c r="E767" s="4"/>
      <c r="F767">
        <f t="shared" si="1322"/>
        <v>1.3979096276878078</v>
      </c>
      <c r="G767" t="s">
        <v>16</v>
      </c>
      <c r="H767">
        <v>0.47496019554541646</v>
      </c>
      <c r="I767" s="5"/>
      <c r="J767">
        <f t="shared" ref="J767" si="1326">F757*F759+G757*F760+H757*F761+I757*F762</f>
        <v>0.47496019554541646</v>
      </c>
    </row>
    <row r="768" spans="5:15" x14ac:dyDescent="0.35">
      <c r="E768" s="4" t="s">
        <v>844</v>
      </c>
      <c r="F768">
        <f t="shared" ref="F768:F771" si="1327">F764-H764</f>
        <v>-7.6865225107899597</v>
      </c>
      <c r="I768" s="5"/>
    </row>
    <row r="769" spans="5:15" x14ac:dyDescent="0.35">
      <c r="E769" s="4" t="s">
        <v>99</v>
      </c>
      <c r="F769">
        <f t="shared" si="1327"/>
        <v>-0.19639180034571163</v>
      </c>
      <c r="I769" s="5"/>
    </row>
    <row r="770" spans="5:15" x14ac:dyDescent="0.35">
      <c r="E770" s="4" t="s">
        <v>100</v>
      </c>
      <c r="F770">
        <f t="shared" si="1327"/>
        <v>-67.368999026682985</v>
      </c>
      <c r="I770" s="5"/>
    </row>
    <row r="771" spans="5:15" x14ac:dyDescent="0.35">
      <c r="E771" s="4" t="s">
        <v>101</v>
      </c>
      <c r="F771">
        <f t="shared" si="1327"/>
        <v>0.92294943214239133</v>
      </c>
      <c r="I771" s="5"/>
    </row>
    <row r="772" spans="5:15" x14ac:dyDescent="0.35">
      <c r="E772" s="4"/>
      <c r="I772" s="5"/>
    </row>
    <row r="773" spans="5:15" x14ac:dyDescent="0.35">
      <c r="E773" s="4" t="s">
        <v>846</v>
      </c>
      <c r="F773">
        <f t="shared" ref="F773:F776" si="1328">ABS(F768-F742)</f>
        <v>2.2589467851453797</v>
      </c>
      <c r="I773" s="5"/>
    </row>
    <row r="774" spans="5:15" x14ac:dyDescent="0.35">
      <c r="E774" s="4" t="s">
        <v>847</v>
      </c>
      <c r="F774">
        <f t="shared" si="1328"/>
        <v>3.7082545012431328E-2</v>
      </c>
      <c r="I774" s="5"/>
    </row>
    <row r="775" spans="5:15" x14ac:dyDescent="0.35">
      <c r="E775" s="4" t="s">
        <v>848</v>
      </c>
      <c r="F775">
        <f t="shared" si="1328"/>
        <v>33.841627402136396</v>
      </c>
      <c r="I775" s="5"/>
    </row>
    <row r="776" spans="5:15" x14ac:dyDescent="0.35">
      <c r="E776" s="7" t="s">
        <v>849</v>
      </c>
      <c r="F776" s="8">
        <f t="shared" si="1328"/>
        <v>0.47496019554541646</v>
      </c>
      <c r="G776" s="8" t="s">
        <v>25</v>
      </c>
      <c r="H776" s="8">
        <f t="shared" ref="H776" si="1329">MAX(F773:F776)</f>
        <v>33.841627402136396</v>
      </c>
      <c r="I776" s="9"/>
      <c r="J776" t="str">
        <f t="shared" ref="J776" si="1330">IF(H776&gt;$D$14, "Continúa iterando","Listo. Aquí está la solución")</f>
        <v>Continúa iterando</v>
      </c>
    </row>
    <row r="778" spans="5:15" x14ac:dyDescent="0.35">
      <c r="E778" s="1"/>
      <c r="F778" s="2" t="s">
        <v>0</v>
      </c>
      <c r="G778" s="2">
        <f t="shared" ref="G778" si="1331">G741+1</f>
        <v>22</v>
      </c>
      <c r="H778" s="2"/>
      <c r="I778" s="3"/>
    </row>
    <row r="779" spans="5:15" x14ac:dyDescent="0.35">
      <c r="E779" s="4" t="s">
        <v>840</v>
      </c>
      <c r="F779" s="6">
        <f t="shared" ref="F779:F782" si="1332">F768</f>
        <v>-7.6865225107899597</v>
      </c>
      <c r="I779" s="5"/>
    </row>
    <row r="780" spans="5:15" x14ac:dyDescent="0.35">
      <c r="E780" s="4" t="s">
        <v>1</v>
      </c>
      <c r="F780" s="6">
        <f t="shared" si="1332"/>
        <v>-0.19639180034571163</v>
      </c>
      <c r="I780" s="5"/>
    </row>
    <row r="781" spans="5:15" x14ac:dyDescent="0.35">
      <c r="E781" s="4" t="s">
        <v>93</v>
      </c>
      <c r="F781" s="6">
        <f t="shared" si="1332"/>
        <v>-67.368999026682985</v>
      </c>
      <c r="I781" s="5"/>
    </row>
    <row r="782" spans="5:15" x14ac:dyDescent="0.35">
      <c r="E782" s="4" t="s">
        <v>2</v>
      </c>
      <c r="F782" s="6">
        <f t="shared" si="1332"/>
        <v>0.92294943214239133</v>
      </c>
      <c r="I782" s="5"/>
    </row>
    <row r="783" spans="5:15" x14ac:dyDescent="0.35">
      <c r="E783" s="4"/>
      <c r="I783" s="5"/>
    </row>
    <row r="784" spans="5:15" x14ac:dyDescent="0.35">
      <c r="E784" s="4"/>
      <c r="F784">
        <f t="shared" ref="F784" si="1333">2*F779*F780*F781-6*F779*F780^2</f>
        <v>-201.6176359387579</v>
      </c>
      <c r="G784">
        <f t="shared" ref="G784" si="1334">F779^2*F781-6*F779^2*F780</f>
        <v>-3910.7174665784364</v>
      </c>
      <c r="H784">
        <f t="shared" ref="H784" si="1335">F779^2*F780</f>
        <v>-11.603343742737605</v>
      </c>
      <c r="I784" s="5">
        <f t="shared" ref="I784" si="1336">12*F782^2</f>
        <v>10.222027851503551</v>
      </c>
      <c r="J784">
        <f t="shared" ref="J784" si="1337">F784*(G785*(H786*I787-H787*I786)-H785*(G786*I787-G787*I786)+I785*(G786*H787-G787*H786))</f>
        <v>-1.5847037953949084E+16</v>
      </c>
      <c r="L784">
        <f t="shared" ref="L784" si="1338">G785*(H786*I787-H787*I786)-H785*(G786*I787-G787*I786)+I785*(G786*H787-G787*H786)</f>
        <v>78599463187648.328</v>
      </c>
      <c r="M784">
        <f t="shared" ref="M784" si="1339">-(G784*(H786*I787-H787*I786)-H784*(G786*I787-G787*I786)+I784*(G786*H787-G787*H786))</f>
        <v>452018464430.91821</v>
      </c>
      <c r="N784">
        <f t="shared" ref="N784" si="1340">G784*(H785*I787-H787*I785)-H784*(G785*I787-G787*I785)+I784*(G785*H787-G787*H785)</f>
        <v>-278007563371515.56</v>
      </c>
      <c r="O784">
        <f t="shared" ref="O784" si="1341">-(G784*(H785*I786-H786*I785)-H784*(G785*I786-G786*I785)+I784*(G785*H786-G786*H785))</f>
        <v>5456897511.924695</v>
      </c>
    </row>
    <row r="785" spans="5:15" x14ac:dyDescent="0.35">
      <c r="E785" s="4" t="s">
        <v>26</v>
      </c>
      <c r="F785">
        <f t="shared" ref="F785" si="1342">-1728*F782*F779^2-144*F780*F779+36*F781</f>
        <v>-96870.982855233684</v>
      </c>
      <c r="G785">
        <f t="shared" ref="G785" si="1343">-72*F779^2</f>
        <v>-4253.9492382394164</v>
      </c>
      <c r="H785">
        <f t="shared" ref="H785" si="1344">36*F779</f>
        <v>-276.71481038843854</v>
      </c>
      <c r="I785" s="5">
        <f t="shared" ref="I785" si="1345">-576*F779^3</f>
        <v>261584.61263588062</v>
      </c>
      <c r="J785">
        <f t="shared" ref="J785" si="1346">-G784*(F785*(H786*I787-H787*I786)-H785*(F786*I787-F787*I786)+I785*(F786*H787-F787*H786))</f>
        <v>-5.8065693080516168E+16</v>
      </c>
      <c r="L785">
        <f t="shared" ref="L785" si="1347">-(F785*(H786*I787-H787*I786)-H785*(F786*I787-F787*I786)+I785*(F786*H787-F787*H786))</f>
        <v>14847836382135.523</v>
      </c>
      <c r="M785">
        <f t="shared" ref="M785" si="1348">F784*(H786*I787-H787*I786)-H784*(F786*I787-F787*I786)+I784*(F786*H787-F787*H786)</f>
        <v>-29540291454.415794</v>
      </c>
      <c r="N785">
        <f t="shared" ref="N785" si="1349">-(F784*(H785*I787-H787*I785)-H784*(F785*I787-F787*I785)+I784*(F785*H787-F787*H785))</f>
        <v>17691317955362.508</v>
      </c>
      <c r="O785">
        <f t="shared" ref="O785" si="1350">F784*(H785*I786-H786*I785)-H784*(F785*I786-F786*I785)+I784*(F785*H786-F786*H785)</f>
        <v>-909950216.85377419</v>
      </c>
    </row>
    <row r="786" spans="5:15" x14ac:dyDescent="0.35">
      <c r="E786" s="4"/>
      <c r="F786">
        <f t="shared" ref="F786" si="1351">0.0625*F780*F781^2*F782</f>
        <v>-51.416376244371463</v>
      </c>
      <c r="G786">
        <f t="shared" ref="G786" si="1352">0.0625*F779*F781^2*F782+0.125*F781</f>
        <v>-2020.7919709620689</v>
      </c>
      <c r="H786">
        <f t="shared" ref="H786" si="1353">0.125*F779*F780*F781*F782+0.125*F780</f>
        <v>-11.757338214469925</v>
      </c>
      <c r="I786" s="5">
        <f t="shared" ref="I786" si="1354">0.0625*F779*F780*F781^2</f>
        <v>428.20670305654892</v>
      </c>
      <c r="J786">
        <f t="shared" ref="J786" si="1355">H784*(F785*(G786*I787-G787*I786)-G785*(F786*I787-F787*I786)+I785*(F786*G787-F787*G786))</f>
        <v>2.2046440774412136E+16</v>
      </c>
      <c r="L786">
        <f t="shared" ref="L786" si="1356">F785*(G786*I787-G787*I786)-G785*(F786*I787-F787*I786)+I785*(F786*G787-F787*G786)</f>
        <v>-1900007554995579.5</v>
      </c>
      <c r="M786">
        <f t="shared" ref="M786" si="1357">-(F784*(G786*I787-G787*I786)-G784*(F786*I787-F787*I786)+I784*(F786*G787-F787*G786))</f>
        <v>2077126381334.0586</v>
      </c>
      <c r="N786">
        <f t="shared" ref="N786" si="1358">F784*(G785*I787-G787*I785)-G784*(F785*I787-F787*I785)+I784*(F785*G787-F787*G785)</f>
        <v>-1223543374732740.5</v>
      </c>
      <c r="O786">
        <f t="shared" ref="O786" si="1359">-(F784*(G785*I786-G786*I785)-G784*(F785*I786-F786*I785)+I784*(F785*G786-F786*G785))</f>
        <v>213832263556.50668</v>
      </c>
    </row>
    <row r="787" spans="5:15" x14ac:dyDescent="0.35">
      <c r="E787" s="4"/>
      <c r="F787">
        <f t="shared" ref="F787" si="1360">72*F780*F781*F779^2-20*F780*F781^3</f>
        <v>-1144691.2634468137</v>
      </c>
      <c r="G787">
        <f t="shared" ref="G787" si="1361">24*F779^3*F781-20*F779*F781^3</f>
        <v>-46270301.800989792</v>
      </c>
      <c r="H787">
        <f t="shared" ref="H787" si="1362">24*F779^3*F780-60*F779*F780*F781^2</f>
        <v>-408937.89022519125</v>
      </c>
      <c r="I787" s="5">
        <f t="shared" ref="I787" si="1363">36*F782</f>
        <v>33.226179557126088</v>
      </c>
      <c r="J787">
        <f t="shared" ref="J787" si="1364">-I784*(F785*(G786*H787-G787*H786)-G785*(F786*H787-F787*H786)+H785*(F786*G787-F787*G786))</f>
        <v>279457957633425.97</v>
      </c>
      <c r="L787">
        <f t="shared" ref="L787" si="1365">-(F785*(G786*H787-G787*H786)-G785*(F786*H787-F787*H786)+H785*(F786*G787-F787*G786))</f>
        <v>27338798298453.148</v>
      </c>
      <c r="M787">
        <f t="shared" ref="M787" si="1366">F784*(G786*H787-G787*H786)-G784*(F786*H787-F787*H786)+H784*(F786*G787-F787*G786)</f>
        <v>-28098941209.820805</v>
      </c>
      <c r="N787">
        <f t="shared" ref="N787" si="1367">-(F784*(G785*H787-G787*H785)-G784*(F785*H787-F787*H785)+H784*(F785*G787-F787*G785))</f>
        <v>-103959404321853.44</v>
      </c>
      <c r="O787">
        <f t="shared" ref="O787" si="1368">F784*(G785*H786-G786*H785)-G784*(F785*H786-F786*H785)+H784*(F785*G786-F786*G785)</f>
        <v>2232221122.1436324</v>
      </c>
    </row>
    <row r="788" spans="5:15" x14ac:dyDescent="0.35">
      <c r="E788" s="4"/>
      <c r="I788" s="5"/>
    </row>
    <row r="789" spans="5:15" x14ac:dyDescent="0.35">
      <c r="E789" s="4" t="s">
        <v>6</v>
      </c>
      <c r="F789">
        <f t="shared" ref="F789" si="1369">MDETERM(F784:I787)</f>
        <v>-5.1586832302419712E+16</v>
      </c>
      <c r="G789" t="str">
        <f t="shared" ref="G789" si="1370">IF(F789&lt;&gt;0,"Continuar", "Agregar otros valores")</f>
        <v>Continuar</v>
      </c>
      <c r="I789" s="5"/>
      <c r="J789">
        <f t="shared" ref="J789" si="1371">MDETERM(F784:I787)</f>
        <v>-5.1586832302419712E+16</v>
      </c>
    </row>
    <row r="790" spans="5:15" x14ac:dyDescent="0.35">
      <c r="E790" s="4"/>
      <c r="I790" s="5"/>
    </row>
    <row r="791" spans="5:15" x14ac:dyDescent="0.35">
      <c r="E791" s="4"/>
      <c r="F791" cm="1">
        <f t="array" ref="F791:I794">MINVERSE(F784:I787)</f>
        <v>-1.5236342236885467E-3</v>
      </c>
      <c r="G791">
        <v>-8.762283789418028E-6</v>
      </c>
      <c r="H791">
        <v>5.3891187142823538E-3</v>
      </c>
      <c r="I791" s="5">
        <v>-1.0578082174021624E-7</v>
      </c>
      <c r="L791">
        <f t="shared" ref="L791" si="1372">L784/J789</f>
        <v>-1.5236342236885432E-3</v>
      </c>
      <c r="M791">
        <f t="shared" ref="M791" si="1373">M784/J789</f>
        <v>-8.7622837894180213E-6</v>
      </c>
      <c r="N791">
        <f t="shared" ref="N791" si="1374">N784/J789</f>
        <v>5.3891187142823547E-3</v>
      </c>
      <c r="O791">
        <f t="shared" ref="O791" si="1375">O784/J789</f>
        <v>-1.0578082174021636E-7</v>
      </c>
    </row>
    <row r="792" spans="5:15" x14ac:dyDescent="0.35">
      <c r="E792" s="4" t="s">
        <v>9</v>
      </c>
      <c r="F792">
        <v>-2.8782221585330948E-4</v>
      </c>
      <c r="G792">
        <v>5.7263239737692122E-7</v>
      </c>
      <c r="H792">
        <v>-3.4294251392777783E-4</v>
      </c>
      <c r="I792" s="5">
        <v>1.7639195434977163E-8</v>
      </c>
      <c r="L792">
        <f t="shared" ref="L792" si="1376">L785/J789</f>
        <v>-2.8782221585330948E-4</v>
      </c>
      <c r="M792">
        <f t="shared" ref="M792" si="1377">M785/J789</f>
        <v>5.7263239737692111E-7</v>
      </c>
      <c r="N792">
        <f t="shared" ref="N792" si="1378">N785/J789</f>
        <v>-3.4294251392777777E-4</v>
      </c>
      <c r="O792">
        <f t="shared" ref="O792" si="1379">O785/J789</f>
        <v>1.7639195434977163E-8</v>
      </c>
    </row>
    <row r="793" spans="5:15" x14ac:dyDescent="0.35">
      <c r="E793" s="4"/>
      <c r="F793">
        <v>3.6831250731913213E-2</v>
      </c>
      <c r="G793">
        <v>-4.0264662291284551E-5</v>
      </c>
      <c r="H793">
        <v>2.3718133487241656E-2</v>
      </c>
      <c r="I793" s="5">
        <v>-4.1450938933980023E-6</v>
      </c>
      <c r="L793">
        <f t="shared" ref="L793" si="1380">L786/J789</f>
        <v>3.68312507319132E-2</v>
      </c>
      <c r="M793">
        <f t="shared" ref="M793" si="1381">M786/J789</f>
        <v>-4.0264662291284544E-5</v>
      </c>
      <c r="N793">
        <f t="shared" ref="N793" si="1382">N786/J789</f>
        <v>2.3718133487241656E-2</v>
      </c>
      <c r="O793">
        <f t="shared" ref="O793" si="1383">O786/J789</f>
        <v>-4.1450938933980006E-6</v>
      </c>
    </row>
    <row r="794" spans="5:15" x14ac:dyDescent="0.35">
      <c r="E794" s="4"/>
      <c r="F794">
        <v>-5.2995691106179452E-4</v>
      </c>
      <c r="G794">
        <v>5.4469212308085053E-7</v>
      </c>
      <c r="H794">
        <v>2.0152314007653681E-3</v>
      </c>
      <c r="I794" s="5">
        <v>-4.3271141539716721E-8</v>
      </c>
      <c r="L794">
        <f t="shared" ref="L794" si="1384">L787/J789</f>
        <v>-5.2995691106179441E-4</v>
      </c>
      <c r="M794">
        <f t="shared" ref="M794" si="1385">M787/J789</f>
        <v>5.4469212308085074E-7</v>
      </c>
      <c r="N794">
        <f t="shared" ref="N794" si="1386">N787/J789</f>
        <v>2.0152314007653685E-3</v>
      </c>
      <c r="O794">
        <f t="shared" ref="O794" si="1387">O787/J789</f>
        <v>-4.3271141539716688E-8</v>
      </c>
    </row>
    <row r="795" spans="5:15" x14ac:dyDescent="0.35">
      <c r="E795" s="4"/>
      <c r="I795" s="5"/>
    </row>
    <row r="796" spans="5:15" x14ac:dyDescent="0.35">
      <c r="E796" s="4" t="s">
        <v>119</v>
      </c>
      <c r="F796">
        <f t="shared" ref="F796" si="1388">F779^2*F780*F781-3*F779^2*F780^2+4*F782^3-1401/2</f>
        <v>77.514053541388307</v>
      </c>
      <c r="I796" s="5"/>
    </row>
    <row r="797" spans="5:15" x14ac:dyDescent="0.35">
      <c r="E797" s="4" t="s">
        <v>120</v>
      </c>
      <c r="F797">
        <f t="shared" ref="F797" si="1389">-72*F779^2*F780-576*F779^3*F782+36*F779*F781-9</f>
        <v>260897.81023067801</v>
      </c>
      <c r="I797" s="5"/>
    </row>
    <row r="798" spans="5:15" x14ac:dyDescent="0.35">
      <c r="E798" s="4" t="s">
        <v>121</v>
      </c>
      <c r="F798">
        <f t="shared" ref="F798" si="1390">((F779*F780*(F781^2)*F782)/16)+((F780*F781)/8)+9/4</f>
        <v>399.11697330139975</v>
      </c>
      <c r="I798" s="5"/>
    </row>
    <row r="799" spans="5:15" x14ac:dyDescent="0.35">
      <c r="E799" s="4" t="s">
        <v>122</v>
      </c>
      <c r="F799">
        <f t="shared" ref="F799" si="1391">24*F779^3*F780*F781-20*F779*F780*F781^3+18*F782^2-607</f>
        <v>9086516.2062775847</v>
      </c>
      <c r="I799" s="5"/>
    </row>
    <row r="800" spans="5:15" x14ac:dyDescent="0.35">
      <c r="E800" s="4"/>
      <c r="I800" s="5"/>
    </row>
    <row r="801" spans="5:10" x14ac:dyDescent="0.35">
      <c r="E801" s="4"/>
      <c r="F801">
        <f t="shared" ref="F801:F804" si="1392">F779</f>
        <v>-7.6865225107899597</v>
      </c>
      <c r="G801" t="s">
        <v>16</v>
      </c>
      <c r="H801" cm="1">
        <f t="array" ref="H801:H804">MMULT(F791:I794,F796:F799)</f>
        <v>-1.2144541191209479</v>
      </c>
      <c r="I801" s="5"/>
      <c r="J801">
        <f t="shared" ref="J801" si="1393">F791*F796+G791*F797+H791*F798+I791*F799</f>
        <v>-1.2144541191209479</v>
      </c>
    </row>
    <row r="802" spans="5:10" x14ac:dyDescent="0.35">
      <c r="E802" s="4"/>
      <c r="F802">
        <f t="shared" si="1392"/>
        <v>-0.19639180034571163</v>
      </c>
      <c r="G802" t="s">
        <v>16</v>
      </c>
      <c r="H802">
        <v>0.1504929289031175</v>
      </c>
      <c r="I802" s="5"/>
      <c r="J802">
        <f t="shared" ref="J802" si="1394">F792*F796+G792*F797+H792*F798+I792*F799</f>
        <v>0.1504929289031175</v>
      </c>
    </row>
    <row r="803" spans="5:10" x14ac:dyDescent="0.35">
      <c r="E803" s="4"/>
      <c r="F803">
        <f t="shared" si="1392"/>
        <v>-67.368999026682985</v>
      </c>
      <c r="G803" t="s">
        <v>16</v>
      </c>
      <c r="H803">
        <v>-35.848175869360809</v>
      </c>
      <c r="I803" s="5"/>
      <c r="J803">
        <f t="shared" ref="J803" si="1395">F793*F796+G793*F797+H793*F798+I793*F799</f>
        <v>-35.848175869360809</v>
      </c>
    </row>
    <row r="804" spans="5:10" x14ac:dyDescent="0.35">
      <c r="E804" s="4"/>
      <c r="F804">
        <f t="shared" si="1392"/>
        <v>0.92294943214239133</v>
      </c>
      <c r="G804" t="s">
        <v>16</v>
      </c>
      <c r="H804">
        <v>0.51215900209366683</v>
      </c>
      <c r="I804" s="5"/>
      <c r="J804">
        <f t="shared" ref="J804" si="1396">F794*F796+G794*F797+H794*F798+I794*F799</f>
        <v>0.51215900209366683</v>
      </c>
    </row>
    <row r="805" spans="5:10" x14ac:dyDescent="0.35">
      <c r="E805" s="4" t="s">
        <v>844</v>
      </c>
      <c r="F805">
        <f t="shared" ref="F805:F808" si="1397">F801-H801</f>
        <v>-6.472068391669012</v>
      </c>
      <c r="I805" s="5"/>
    </row>
    <row r="806" spans="5:10" x14ac:dyDescent="0.35">
      <c r="E806" s="4" t="s">
        <v>99</v>
      </c>
      <c r="F806">
        <f t="shared" si="1397"/>
        <v>-0.34688472924882913</v>
      </c>
      <c r="I806" s="5"/>
    </row>
    <row r="807" spans="5:10" x14ac:dyDescent="0.35">
      <c r="E807" s="4" t="s">
        <v>100</v>
      </c>
      <c r="F807">
        <f t="shared" si="1397"/>
        <v>-31.520823157322177</v>
      </c>
      <c r="I807" s="5"/>
    </row>
    <row r="808" spans="5:10" x14ac:dyDescent="0.35">
      <c r="E808" s="4" t="s">
        <v>101</v>
      </c>
      <c r="F808">
        <f t="shared" si="1397"/>
        <v>0.41079043004872451</v>
      </c>
      <c r="I808" s="5"/>
    </row>
    <row r="809" spans="5:10" x14ac:dyDescent="0.35">
      <c r="E809" s="4"/>
      <c r="I809" s="5"/>
    </row>
    <row r="810" spans="5:10" x14ac:dyDescent="0.35">
      <c r="E810" s="4" t="s">
        <v>846</v>
      </c>
      <c r="F810">
        <f t="shared" ref="F810:F813" si="1398">ABS(F805-F779)</f>
        <v>1.2144541191209477</v>
      </c>
      <c r="I810" s="5"/>
    </row>
    <row r="811" spans="5:10" x14ac:dyDescent="0.35">
      <c r="E811" s="4" t="s">
        <v>847</v>
      </c>
      <c r="F811">
        <f t="shared" si="1398"/>
        <v>0.1504929289031175</v>
      </c>
      <c r="I811" s="5"/>
    </row>
    <row r="812" spans="5:10" x14ac:dyDescent="0.35">
      <c r="E812" s="4" t="s">
        <v>848</v>
      </c>
      <c r="F812">
        <f t="shared" si="1398"/>
        <v>35.848175869360809</v>
      </c>
      <c r="I812" s="5"/>
    </row>
    <row r="813" spans="5:10" x14ac:dyDescent="0.35">
      <c r="E813" s="7" t="s">
        <v>849</v>
      </c>
      <c r="F813" s="8">
        <f t="shared" si="1398"/>
        <v>0.51215900209366683</v>
      </c>
      <c r="G813" s="8" t="s">
        <v>25</v>
      </c>
      <c r="H813" s="8">
        <f t="shared" ref="H813" si="1399">MAX(F810:F813)</f>
        <v>35.848175869360809</v>
      </c>
      <c r="I813" s="9"/>
      <c r="J813" t="str">
        <f t="shared" ref="J813" si="1400">IF(H813&gt;$D$14, "Continúa iterando","Listo. Aquí está la solución")</f>
        <v>Continúa iterando</v>
      </c>
    </row>
    <row r="815" spans="5:10" x14ac:dyDescent="0.35">
      <c r="E815" s="1"/>
      <c r="F815" s="2" t="s">
        <v>0</v>
      </c>
      <c r="G815" s="2">
        <f t="shared" ref="G815" si="1401">G778+1</f>
        <v>23</v>
      </c>
      <c r="H815" s="2"/>
      <c r="I815" s="3"/>
    </row>
    <row r="816" spans="5:10" x14ac:dyDescent="0.35">
      <c r="E816" s="4" t="s">
        <v>840</v>
      </c>
      <c r="F816" s="6">
        <f t="shared" ref="F816:F819" si="1402">F805</f>
        <v>-6.472068391669012</v>
      </c>
      <c r="I816" s="5"/>
    </row>
    <row r="817" spans="5:15" x14ac:dyDescent="0.35">
      <c r="E817" s="4" t="s">
        <v>1</v>
      </c>
      <c r="F817" s="6">
        <f t="shared" si="1402"/>
        <v>-0.34688472924882913</v>
      </c>
      <c r="I817" s="5"/>
    </row>
    <row r="818" spans="5:15" x14ac:dyDescent="0.35">
      <c r="E818" s="4" t="s">
        <v>93</v>
      </c>
      <c r="F818" s="6">
        <f t="shared" si="1402"/>
        <v>-31.520823157322177</v>
      </c>
      <c r="I818" s="5"/>
    </row>
    <row r="819" spans="5:15" x14ac:dyDescent="0.35">
      <c r="E819" s="4" t="s">
        <v>2</v>
      </c>
      <c r="F819" s="6">
        <f t="shared" si="1402"/>
        <v>0.41079043004872451</v>
      </c>
      <c r="I819" s="5"/>
    </row>
    <row r="820" spans="5:15" x14ac:dyDescent="0.35">
      <c r="E820" s="4"/>
      <c r="I820" s="5"/>
    </row>
    <row r="821" spans="5:15" x14ac:dyDescent="0.35">
      <c r="E821" s="4"/>
      <c r="F821">
        <f t="shared" ref="F821" si="1403">2*F816*F817*F818-6*F816*F817^2</f>
        <v>-136.85971942173856</v>
      </c>
      <c r="G821">
        <f t="shared" ref="G821" si="1404">F816^2*F818-6*F816^2*F817</f>
        <v>-1233.1526585457659</v>
      </c>
      <c r="H821">
        <f t="shared" ref="H821" si="1405">F816^2*F817</f>
        <v>-14.530192812353928</v>
      </c>
      <c r="I821" s="5">
        <f t="shared" ref="I821" si="1406">12*F819^2</f>
        <v>2.0249853290353923</v>
      </c>
      <c r="J821">
        <f t="shared" ref="J821" si="1407">F821*(G822*(H823*I824-H824*I823)-H822*(G823*I824-G824*I823)+I822*(G823*H824-G824*H823))</f>
        <v>-182419777265082</v>
      </c>
      <c r="L821">
        <f t="shared" ref="L821" si="1408">G822*(H823*I824-H824*I823)-H822*(G823*I824-G824*I823)+I822*(G823*H824-G824*H823)</f>
        <v>1332896034244.7317</v>
      </c>
      <c r="M821">
        <f t="shared" ref="M821" si="1409">-(G821*(H823*I824-H824*I823)-H821*(G823*I824-G824*I823)+I821*(G823*H824-G824*H823))</f>
        <v>14808026848.463182</v>
      </c>
      <c r="N821">
        <f t="shared" ref="N821" si="1410">G821*(H822*I824-H824*I822)-H821*(G822*I824-G824*I822)+I821*(G822*H824-G824*H822)</f>
        <v>-16605540638058.158</v>
      </c>
      <c r="O821">
        <f t="shared" ref="O821" si="1411">-(G821*(H822*I823-H823*I822)-H821*(G822*I823-G823*I822)+I821*(G822*H823-G823*H822))</f>
        <v>290646533.34621745</v>
      </c>
    </row>
    <row r="822" spans="5:15" x14ac:dyDescent="0.35">
      <c r="E822" s="4" t="s">
        <v>26</v>
      </c>
      <c r="F822">
        <f t="shared" ref="F822" si="1412">-1728*F819*F816^2-144*F817*F816+36*F818</f>
        <v>-31191.827261969604</v>
      </c>
      <c r="G822">
        <f t="shared" ref="G822" si="1413">-72*F816^2</f>
        <v>-3015.9121871837601</v>
      </c>
      <c r="H822">
        <f t="shared" ref="H822" si="1414">36*F816</f>
        <v>-232.99446210008443</v>
      </c>
      <c r="I822" s="5">
        <f t="shared" ref="I822" si="1415">-576*F816^3</f>
        <v>156153.51950977097</v>
      </c>
      <c r="J822">
        <f t="shared" ref="J822" si="1416">-G821*(F822*(H823*I824-H824*I823)-H822*(F823*I824-F824*I823)+I822*(F823*H824-F824*H823))</f>
        <v>-604495671194118.5</v>
      </c>
      <c r="L822">
        <f t="shared" ref="L822" si="1417">-(F822*(H823*I824-H824*I823)-H822*(F823*I824-F824*I823)+I822*(F823*H824-F824*H823))</f>
        <v>490203436699.38562</v>
      </c>
      <c r="M822">
        <f t="shared" ref="M822" si="1418">F821*(H823*I824-H824*I823)-H821*(F823*I824-F824*I823)+I821*(F823*H824-F824*H823)</f>
        <v>-2136219034.3434587</v>
      </c>
      <c r="N822">
        <f t="shared" ref="N822" si="1419">-(F821*(H822*I824-H824*I822)-H821*(F822*I824-F824*I822)+I821*(F822*H824-F824*H822))</f>
        <v>2385624732263.105</v>
      </c>
      <c r="O822">
        <f t="shared" ref="O822" si="1420">F821*(H822*I823-H823*I822)-H821*(F822*I823-F823*I822)+I821*(F822*H823-F823*H822)</f>
        <v>-117018576.38036853</v>
      </c>
    </row>
    <row r="823" spans="5:15" x14ac:dyDescent="0.35">
      <c r="E823" s="4"/>
      <c r="F823">
        <f t="shared" ref="F823" si="1421">0.0625*F817*F818^2*F819</f>
        <v>-8.8487233482044321</v>
      </c>
      <c r="G823">
        <f t="shared" ref="G823" si="1422">0.0625*F816*F818^2*F819+0.125*F818</f>
        <v>-169.03685654119613</v>
      </c>
      <c r="H823">
        <f t="shared" ref="H823" si="1423">0.125*F816*F817*F818*F819+0.125*F817</f>
        <v>-3.6771199255936615</v>
      </c>
      <c r="I823" s="5">
        <f t="shared" ref="I823" si="1424">0.0625*F816*F817*F818^2</f>
        <v>139.41304007920698</v>
      </c>
      <c r="J823">
        <f t="shared" ref="J823" si="1425">H821*(F822*(G823*I824-G824*I823)-G822*(F823*I824-F824*I823)+I822*(F823*G824-F824*G823))</f>
        <v>235469227410233</v>
      </c>
      <c r="L823">
        <f t="shared" ref="L823" si="1426">F822*(G823*I824-G824*I823)-G822*(F823*I824-F824*I823)+I822*(F823*G824-F824*G823)</f>
        <v>-16205512924097.693</v>
      </c>
      <c r="M823">
        <f t="shared" ref="M823" si="1427">-(F821*(G823*I824-G824*I823)-G821*(F823*I824-F824*I823)+I821*(F823*G824-F824*G823))</f>
        <v>41744084885.721809</v>
      </c>
      <c r="N823">
        <f t="shared" ref="N823" si="1428">F821*(G822*I824-G824*I822)-G821*(F822*I824-F824*I822)+I821*(F822*G824-F824*G822)</f>
        <v>-46522020916814.5</v>
      </c>
      <c r="O823">
        <f t="shared" ref="O823" si="1429">-(F821*(G822*I823-G823*I822)-G821*(F822*I823-F823*I822)+I821*(F822*G823-F823*G822))</f>
        <v>7202844299.1297417</v>
      </c>
    </row>
    <row r="824" spans="5:15" x14ac:dyDescent="0.35">
      <c r="E824" s="4"/>
      <c r="F824">
        <f t="shared" ref="F824" si="1430">72*F817*F818*F816^2-20*F817*F818^3</f>
        <v>-184297.77244603154</v>
      </c>
      <c r="G824">
        <f t="shared" ref="G824" si="1431">24*F816^3*F818-20*F816*F818^3</f>
        <v>-3848745.0062152054</v>
      </c>
      <c r="H824">
        <f t="shared" ref="H824" si="1432">24*F816^3*F817-60*F816*F817*F818^2</f>
        <v>-131579.54883702207</v>
      </c>
      <c r="I824" s="5">
        <f t="shared" ref="I824" si="1433">36*F819</f>
        <v>14.788455481754083</v>
      </c>
      <c r="J824">
        <f t="shared" ref="J824" si="1434">-I821*(F822*(G823*H824-G824*H823)-G822*(F823*H824-F824*H823)+H822*(F823*G824-F824*G823))</f>
        <v>509354724687.49158</v>
      </c>
      <c r="L824">
        <f t="shared" ref="L824" si="1435">-(F822*(G823*H824-G824*H823)-G822*(F823*H824-F824*H823)+H822*(F823*G824-F824*G823))</f>
        <v>251535019727.83386</v>
      </c>
      <c r="M824">
        <f t="shared" ref="M824" si="1436">F821*(G823*H824-G824*H823)-G821*(F823*H824-F824*H823)+H821*(F823*G824-F824*G823)</f>
        <v>-549228473.76106179</v>
      </c>
      <c r="N824">
        <f t="shared" ref="N824" si="1437">-(F821*(G822*H824-G824*H822)-G821*(F822*H824-F824*H822)+H821*(F822*G824-F824*G822))</f>
        <v>-3340313400214.6602</v>
      </c>
      <c r="O824">
        <f t="shared" ref="O824" si="1438">F821*(G822*H823-G823*H822)-G821*(F822*H823-F823*H822)+H821*(F822*G823-F823*G822)</f>
        <v>66544139.238624409</v>
      </c>
    </row>
    <row r="825" spans="5:15" x14ac:dyDescent="0.35">
      <c r="E825" s="4"/>
      <c r="I825" s="5"/>
    </row>
    <row r="826" spans="5:15" x14ac:dyDescent="0.35">
      <c r="E826" s="4" t="s">
        <v>6</v>
      </c>
      <c r="F826">
        <f t="shared" ref="F826" si="1439">MDETERM(F821:I824)</f>
        <v>-550936866324280.13</v>
      </c>
      <c r="G826" t="str">
        <f t="shared" ref="G826" si="1440">IF(F826&lt;&gt;0,"Continuar", "Agregar otros valores")</f>
        <v>Continuar</v>
      </c>
      <c r="I826" s="5"/>
      <c r="J826">
        <f t="shared" ref="J826" si="1441">MDETERM(F821:I824)</f>
        <v>-550936866324280.13</v>
      </c>
    </row>
    <row r="827" spans="5:15" x14ac:dyDescent="0.35">
      <c r="E827" s="4"/>
      <c r="I827" s="5"/>
    </row>
    <row r="828" spans="5:15" x14ac:dyDescent="0.35">
      <c r="E828" s="4"/>
      <c r="F828" cm="1">
        <f t="array" ref="F828:I831">MINVERSE(F821:I824)</f>
        <v>-2.4193262707894229E-3</v>
      </c>
      <c r="G828">
        <v>-2.6877901541167173E-5</v>
      </c>
      <c r="H828">
        <v>3.0140550856301136E-2</v>
      </c>
      <c r="I828" s="5">
        <v>-5.2754961795412567E-7</v>
      </c>
      <c r="L828">
        <f t="shared" ref="L828" si="1442">L821/J826</f>
        <v>-2.4193262707894233E-3</v>
      </c>
      <c r="M828">
        <f t="shared" ref="M828" si="1443">M821/J826</f>
        <v>-2.6877901541167173E-5</v>
      </c>
      <c r="N828">
        <f t="shared" ref="N828" si="1444">N821/J826</f>
        <v>3.0140550856301157E-2</v>
      </c>
      <c r="O828">
        <f t="shared" ref="O828" si="1445">O821/J826</f>
        <v>-5.275496179541262E-7</v>
      </c>
    </row>
    <row r="829" spans="5:15" x14ac:dyDescent="0.35">
      <c r="E829" s="4" t="s">
        <v>9</v>
      </c>
      <c r="F829">
        <v>-8.8976335885798804E-4</v>
      </c>
      <c r="G829">
        <v>3.877429819855412E-6</v>
      </c>
      <c r="H829">
        <v>-4.3301236095878385E-3</v>
      </c>
      <c r="I829" s="5">
        <v>2.1239924850389611E-7</v>
      </c>
      <c r="L829">
        <f t="shared" ref="L829" si="1446">L822/J826</f>
        <v>-8.8976335885798761E-4</v>
      </c>
      <c r="M829">
        <f t="shared" ref="M829" si="1447">M822/J826</f>
        <v>3.877429819855412E-6</v>
      </c>
      <c r="N829">
        <f t="shared" ref="N829" si="1448">N822/J826</f>
        <v>-4.3301236095878394E-3</v>
      </c>
      <c r="O829">
        <f t="shared" ref="O829" si="1449">O822/J826</f>
        <v>2.1239924850389606E-7</v>
      </c>
    </row>
    <row r="830" spans="5:15" x14ac:dyDescent="0.35">
      <c r="E830" s="4"/>
      <c r="F830">
        <v>2.941446455057006E-2</v>
      </c>
      <c r="G830">
        <v>-7.5769271285525754E-5</v>
      </c>
      <c r="H830">
        <v>8.4441655224850629E-2</v>
      </c>
      <c r="I830" s="5">
        <v>-1.3073810702096246E-5</v>
      </c>
      <c r="L830">
        <f t="shared" ref="L830" si="1450">L823/J826</f>
        <v>2.941446455057006E-2</v>
      </c>
      <c r="M830">
        <f t="shared" ref="M830" si="1451">M823/J826</f>
        <v>-7.576927128552574E-5</v>
      </c>
      <c r="N830">
        <f t="shared" ref="N830" si="1452">N823/J826</f>
        <v>8.4441655224850656E-2</v>
      </c>
      <c r="O830">
        <f t="shared" ref="O830" si="1453">O823/J826</f>
        <v>-1.3073810702096244E-5</v>
      </c>
    </row>
    <row r="831" spans="5:15" x14ac:dyDescent="0.35">
      <c r="E831" s="4"/>
      <c r="F831">
        <v>-4.5655870046601833E-4</v>
      </c>
      <c r="G831">
        <v>9.968991137321846E-7</v>
      </c>
      <c r="H831">
        <v>6.0629694696244189E-3</v>
      </c>
      <c r="I831" s="5">
        <v>-1.2078360208963884E-7</v>
      </c>
      <c r="L831">
        <f t="shared" ref="L831" si="1454">L824/J826</f>
        <v>-4.5655870046601844E-4</v>
      </c>
      <c r="M831">
        <f t="shared" ref="M831" si="1455">M824/J826</f>
        <v>9.9689911373218438E-7</v>
      </c>
      <c r="N831">
        <f t="shared" ref="N831" si="1456">N824/J826</f>
        <v>6.0629694696244189E-3</v>
      </c>
      <c r="O831">
        <f t="shared" ref="O831" si="1457">O824/J826</f>
        <v>-1.2078360208963887E-7</v>
      </c>
    </row>
    <row r="832" spans="5:15" x14ac:dyDescent="0.35">
      <c r="E832" s="4"/>
      <c r="I832" s="5"/>
    </row>
    <row r="833" spans="5:10" x14ac:dyDescent="0.35">
      <c r="E833" s="4" t="s">
        <v>123</v>
      </c>
      <c r="F833">
        <f t="shared" ref="F833" si="1458">F816^2*F817*F818-3*F816^2*F817^2+4*F819^3-1401/2</f>
        <v>-257.33998638755253</v>
      </c>
      <c r="I833" s="5"/>
    </row>
    <row r="834" spans="5:10" x14ac:dyDescent="0.35">
      <c r="E834" s="4" t="s">
        <v>124</v>
      </c>
      <c r="F834">
        <f t="shared" ref="F834" si="1459">-72*F816^2*F817-576*F816^3*F819+36*F816*F818-9</f>
        <v>72527.722552022358</v>
      </c>
      <c r="I834" s="5"/>
    </row>
    <row r="835" spans="5:10" x14ac:dyDescent="0.35">
      <c r="E835" s="4" t="s">
        <v>125</v>
      </c>
      <c r="F835">
        <f t="shared" ref="F835" si="1460">((F816*F817*(F818^2)*F819)/16)+((F817*F818)/8)+9/4</f>
        <v>60.886304214365992</v>
      </c>
      <c r="I835" s="5"/>
    </row>
    <row r="836" spans="5:10" x14ac:dyDescent="0.35">
      <c r="E836" s="4" t="s">
        <v>126</v>
      </c>
      <c r="F836">
        <f t="shared" ref="F836" si="1461">24*F816^3*F817*F818-20*F816*F817*F818^3+18*F819^2-607</f>
        <v>1334466.9069067382</v>
      </c>
      <c r="I836" s="5"/>
    </row>
    <row r="837" spans="5:10" x14ac:dyDescent="0.35">
      <c r="E837" s="4"/>
      <c r="I837" s="5"/>
    </row>
    <row r="838" spans="5:10" x14ac:dyDescent="0.35">
      <c r="E838" s="4"/>
      <c r="F838">
        <f t="shared" ref="F838:F841" si="1462">F816</f>
        <v>-6.472068391669012</v>
      </c>
      <c r="G838" t="s">
        <v>16</v>
      </c>
      <c r="H838" cm="1">
        <f t="array" ref="H838:H841">MMULT(F828:I831,F833:F836)</f>
        <v>-0.19565435445210189</v>
      </c>
      <c r="I838" s="5"/>
      <c r="J838">
        <f t="shared" ref="J838" si="1463">F828*F833+G828*F834+H828*F835+I828*F836</f>
        <v>-0.19565435445210189</v>
      </c>
    </row>
    <row r="839" spans="5:10" x14ac:dyDescent="0.35">
      <c r="E839" s="4"/>
      <c r="F839">
        <f t="shared" si="1462"/>
        <v>-0.34688472924882913</v>
      </c>
      <c r="G839" t="s">
        <v>16</v>
      </c>
      <c r="H839">
        <v>0.52998738964720515</v>
      </c>
      <c r="I839" s="5"/>
      <c r="J839">
        <f t="shared" ref="J839" si="1464">F829*F833+G829*F834+H829*F835+I829*F836</f>
        <v>0.52998738964720515</v>
      </c>
    </row>
    <row r="840" spans="5:10" x14ac:dyDescent="0.35">
      <c r="E840" s="4"/>
      <c r="F840">
        <f t="shared" si="1462"/>
        <v>-31.520823157322177</v>
      </c>
      <c r="G840" t="s">
        <v>16</v>
      </c>
      <c r="H840">
        <v>-25.370118013532096</v>
      </c>
      <c r="I840" s="5"/>
      <c r="J840">
        <f t="shared" ref="J840" si="1465">F830*F833+G830*F834+H830*F835+I830*F836</f>
        <v>-25.370118013532096</v>
      </c>
    </row>
    <row r="841" spans="5:10" x14ac:dyDescent="0.35">
      <c r="E841" s="4"/>
      <c r="F841">
        <f t="shared" si="1462"/>
        <v>0.41079043004872451</v>
      </c>
      <c r="G841" t="s">
        <v>16</v>
      </c>
      <c r="H841">
        <v>0.39776371578051972</v>
      </c>
      <c r="I841" s="5"/>
      <c r="J841">
        <f t="shared" ref="J841" si="1466">F831*F833+G831*F834+H831*F835+I831*F836</f>
        <v>0.39776371578051972</v>
      </c>
    </row>
    <row r="842" spans="5:10" x14ac:dyDescent="0.35">
      <c r="E842" s="4" t="s">
        <v>844</v>
      </c>
      <c r="F842">
        <f t="shared" ref="F842:F845" si="1467">F838-H838</f>
        <v>-6.2764140372169104</v>
      </c>
      <c r="I842" s="5"/>
    </row>
    <row r="843" spans="5:10" x14ac:dyDescent="0.35">
      <c r="E843" s="4" t="s">
        <v>99</v>
      </c>
      <c r="F843">
        <f t="shared" si="1467"/>
        <v>-0.87687211889603422</v>
      </c>
      <c r="I843" s="5"/>
    </row>
    <row r="844" spans="5:10" x14ac:dyDescent="0.35">
      <c r="E844" s="4" t="s">
        <v>100</v>
      </c>
      <c r="F844">
        <f t="shared" si="1467"/>
        <v>-6.1507051437900806</v>
      </c>
      <c r="I844" s="5"/>
    </row>
    <row r="845" spans="5:10" x14ac:dyDescent="0.35">
      <c r="E845" s="4" t="s">
        <v>101</v>
      </c>
      <c r="F845">
        <f t="shared" si="1467"/>
        <v>1.3026714268204787E-2</v>
      </c>
      <c r="I845" s="5"/>
    </row>
    <row r="846" spans="5:10" x14ac:dyDescent="0.35">
      <c r="E846" s="4"/>
      <c r="I846" s="5"/>
    </row>
    <row r="847" spans="5:10" x14ac:dyDescent="0.35">
      <c r="E847" s="4" t="s">
        <v>846</v>
      </c>
      <c r="F847">
        <f t="shared" ref="F847:F850" si="1468">ABS(F842-F816)</f>
        <v>0.19565435445210166</v>
      </c>
      <c r="I847" s="5"/>
    </row>
    <row r="848" spans="5:10" x14ac:dyDescent="0.35">
      <c r="E848" s="4" t="s">
        <v>847</v>
      </c>
      <c r="F848">
        <f t="shared" si="1468"/>
        <v>0.52998738964720515</v>
      </c>
      <c r="I848" s="5"/>
    </row>
    <row r="849" spans="5:15" x14ac:dyDescent="0.35">
      <c r="E849" s="4" t="s">
        <v>848</v>
      </c>
      <c r="F849">
        <f t="shared" si="1468"/>
        <v>25.370118013532096</v>
      </c>
      <c r="I849" s="5"/>
    </row>
    <row r="850" spans="5:15" x14ac:dyDescent="0.35">
      <c r="E850" s="7" t="s">
        <v>849</v>
      </c>
      <c r="F850" s="8">
        <f t="shared" si="1468"/>
        <v>0.39776371578051972</v>
      </c>
      <c r="G850" s="8" t="s">
        <v>25</v>
      </c>
      <c r="H850" s="8">
        <f t="shared" ref="H850" si="1469">MAX(F847:F850)</f>
        <v>25.370118013532096</v>
      </c>
      <c r="I850" s="9"/>
      <c r="J850" t="str">
        <f t="shared" ref="J850" si="1470">IF(H850&gt;$D$14, "Continúa iterando","Listo. Aquí está la solución")</f>
        <v>Continúa iterando</v>
      </c>
    </row>
    <row r="852" spans="5:15" x14ac:dyDescent="0.35">
      <c r="E852" s="1"/>
      <c r="F852" s="2" t="s">
        <v>0</v>
      </c>
      <c r="G852" s="2">
        <f t="shared" ref="G852" si="1471">G815+1</f>
        <v>24</v>
      </c>
      <c r="H852" s="2"/>
      <c r="I852" s="3"/>
    </row>
    <row r="853" spans="5:15" x14ac:dyDescent="0.35">
      <c r="E853" s="4" t="s">
        <v>840</v>
      </c>
      <c r="F853" s="6">
        <f t="shared" ref="F853:F856" si="1472">F842</f>
        <v>-6.2764140372169104</v>
      </c>
      <c r="I853" s="5"/>
    </row>
    <row r="854" spans="5:15" x14ac:dyDescent="0.35">
      <c r="E854" s="4" t="s">
        <v>1</v>
      </c>
      <c r="F854" s="6">
        <f t="shared" si="1472"/>
        <v>-0.87687211889603422</v>
      </c>
      <c r="I854" s="5"/>
    </row>
    <row r="855" spans="5:15" x14ac:dyDescent="0.35">
      <c r="E855" s="4" t="s">
        <v>93</v>
      </c>
      <c r="F855" s="6">
        <f t="shared" si="1472"/>
        <v>-6.1507051437900806</v>
      </c>
      <c r="I855" s="5"/>
    </row>
    <row r="856" spans="5:15" x14ac:dyDescent="0.35">
      <c r="E856" s="4" t="s">
        <v>2</v>
      </c>
      <c r="F856" s="6">
        <f t="shared" si="1472"/>
        <v>1.3026714268204787E-2</v>
      </c>
      <c r="I856" s="5"/>
    </row>
    <row r="857" spans="5:15" x14ac:dyDescent="0.35">
      <c r="E857" s="4"/>
      <c r="I857" s="5"/>
    </row>
    <row r="858" spans="5:15" x14ac:dyDescent="0.35">
      <c r="E858" s="4"/>
      <c r="F858">
        <f t="shared" ref="F858" si="1473">2*F853*F854*F855-6*F853*F854^2</f>
        <v>-38.746409129822055</v>
      </c>
      <c r="G858">
        <f t="shared" ref="G858" si="1474">F853^2*F855-6*F853^2*F854</f>
        <v>-35.039319372672821</v>
      </c>
      <c r="H858">
        <f t="shared" ref="H858" si="1475">F853^2*F854</f>
        <v>-34.542950599035464</v>
      </c>
      <c r="I858" s="5">
        <f t="shared" ref="I858" si="1476">12*F856^2</f>
        <v>2.0363434155054021E-3</v>
      </c>
      <c r="J858">
        <f t="shared" ref="J858" si="1477">F858*(G859*(H860*I861-H861*I860)-H859*(G860*I861-G861*I860)+I859*(G860*H861-G861*H860))</f>
        <v>-34071306425.101238</v>
      </c>
      <c r="L858">
        <f t="shared" ref="L858" si="1478">G859*(H860*I861-H861*I860)-H859*(G860*I861-G861*I860)+I859*(G860*H861-G861*H860)</f>
        <v>879341007.08386636</v>
      </c>
      <c r="M858">
        <f t="shared" ref="M858" si="1479">-(G858*(H860*I861-H861*I860)-H858*(G860*I861-G861*I860)+I858*(G860*H861-G861*H860))</f>
        <v>6600148.3797117053</v>
      </c>
      <c r="N858">
        <f t="shared" ref="N858" si="1480">G858*(H859*I861-H861*I859)-H858*(G859*I861-G861*I859)+I858*(G859*H861-G861*H859)</f>
        <v>-72232640589.914383</v>
      </c>
      <c r="O858">
        <f t="shared" ref="O858" si="1481">-(G858*(H859*I860-H860*I859)-H858*(G859*I860-G860*I859)+I858*(G859*H860-G860*H859))</f>
        <v>-2739340.3555710842</v>
      </c>
    </row>
    <row r="859" spans="5:15" x14ac:dyDescent="0.35">
      <c r="E859" s="4" t="s">
        <v>26</v>
      </c>
      <c r="F859">
        <f t="shared" ref="F859" si="1482">-1728*F856*F853^2-144*F854*F853+36*F855</f>
        <v>-1900.6968034729935</v>
      </c>
      <c r="G859">
        <f t="shared" ref="G859" si="1483">-72*F853^2</f>
        <v>-2836.3228679932904</v>
      </c>
      <c r="H859">
        <f t="shared" ref="H859" si="1484">36*F853</f>
        <v>-225.95090533980877</v>
      </c>
      <c r="I859" s="5">
        <f t="shared" ref="I859" si="1485">-576*F853^3</f>
        <v>142415.49330201931</v>
      </c>
      <c r="J859">
        <f t="shared" ref="J859" si="1486">-G858*(F859*(H860*I861-H861*I860)-H859*(F860*I861-F861*I860)+I859*(F860*H861-F861*H860))</f>
        <v>2729984582.6390915</v>
      </c>
      <c r="L859">
        <f t="shared" ref="L859" si="1487">-(F859*(H860*I861-H861*I860)-H859*(F860*I861-F861*I860)+I859*(F860*H861-F861*H860))</f>
        <v>-77912032.297299922</v>
      </c>
      <c r="M859">
        <f t="shared" ref="M859" si="1488">F858*(H860*I861-H861*I860)-H858*(F860*I861-F861*I860)+I858*(F860*H861-F861*H860)</f>
        <v>-8717187.8890779093</v>
      </c>
      <c r="N859">
        <f t="shared" ref="N859" si="1489">-(F858*(H859*I861-H861*I859)-H858*(F859*I861-F861*I859)+I858*(F859*H861-F861*H859))</f>
        <v>95401734288.509964</v>
      </c>
      <c r="O859">
        <f t="shared" ref="O859" si="1490">F858*(H859*I860-H860*I859)-H858*(F859*I860-F860*I859)+I858*(F859*H860-F860*H859)</f>
        <v>-1516579.1922697297</v>
      </c>
    </row>
    <row r="860" spans="5:15" x14ac:dyDescent="0.35">
      <c r="E860" s="4"/>
      <c r="F860">
        <f t="shared" ref="F860" si="1491">0.0625*F854*F855^2*F856</f>
        <v>-2.7008532164726359E-2</v>
      </c>
      <c r="G860">
        <f t="shared" ref="G860" si="1492">0.0625*F853*F855^2*F856+0.125*F855</f>
        <v>-0.96215792900679231</v>
      </c>
      <c r="H860">
        <f t="shared" ref="H860" si="1493">0.125*F853*F854*F855*F856+0.125*F854</f>
        <v>-0.16473008681729437</v>
      </c>
      <c r="I860" s="5">
        <f t="shared" ref="I860" si="1494">0.0625*F853*F854*F855^2</f>
        <v>13.013007494688383</v>
      </c>
      <c r="J860">
        <f t="shared" ref="J860" si="1495">H858*(F859*(G860*I861-G861*I860)-G859*(F860*I861-F861*I860)+I859*(F860*G861-F861*G860))</f>
        <v>-44050113312.679138</v>
      </c>
      <c r="L860">
        <f t="shared" ref="L860" si="1496">F859*(G860*I861-G861*I860)-G859*(F860*I861-F861*I860)+I859*(F860*G861-F861*G860)</f>
        <v>1275227290.9167504</v>
      </c>
      <c r="M860">
        <f t="shared" ref="M860" si="1497">-(F858*(G860*I861-G861*I860)-G858*(F860*I861-F861*I860)+I858*(F860*G861-F861*G860))</f>
        <v>1439107.9128716835</v>
      </c>
      <c r="N860">
        <f t="shared" ref="N860" si="1498">F858*(G859*I861-G861*I859)-G858*(F859*I861-F861*I859)+I858*(F859*G861-F861*G859)</f>
        <v>-15750088718.402594</v>
      </c>
      <c r="O860">
        <f t="shared" ref="O860" si="1499">-(F858*(G859*I860-G860*I859)-G858*(F859*I860-F860*I859)+I858*(F859*G860-F860*G859))</f>
        <v>4611053.2255148115</v>
      </c>
    </row>
    <row r="861" spans="5:15" x14ac:dyDescent="0.35">
      <c r="E861" s="4"/>
      <c r="F861">
        <f t="shared" ref="F861" si="1500">72*F854*F855*F853^2-20*F854*F855^3</f>
        <v>11216.612962367226</v>
      </c>
      <c r="G861">
        <f t="shared" ref="G861" si="1501">24*F853^3*F855-20*F853*F855^3</f>
        <v>7289.1802838047661</v>
      </c>
      <c r="H861">
        <f t="shared" ref="H861" si="1502">24*F853^3*F854-60*F853*F854*F855^2</f>
        <v>-7289.1465542606102</v>
      </c>
      <c r="I861" s="5">
        <f t="shared" ref="I861" si="1503">36*F856</f>
        <v>0.46896171365537231</v>
      </c>
      <c r="J861">
        <f t="shared" ref="J861" si="1504">-I858*(F859*(G860*H861-G861*H860)-G859*(F860*H861-F861*H860)+H859*(F860*G861-F861*G860))</f>
        <v>24858.356095020623</v>
      </c>
      <c r="L861">
        <f t="shared" ref="L861" si="1505">-(F859*(G860*H861-G861*H860)-G859*(F860*H861-F861*H860)+H859*(F860*G861-F861*G860))</f>
        <v>12207349.65710634</v>
      </c>
      <c r="M861">
        <f t="shared" ref="M861" si="1506">F858*(G860*H861-G861*H860)-G858*(F860*H861-F861*H860)+H858*(F860*G861-F861*G860)</f>
        <v>-612616.78041298769</v>
      </c>
      <c r="N861">
        <f t="shared" ref="N861" si="1507">-(F858*(G859*H861-G861*H859)-G858*(F859*H861-F861*H859)+H858*(F859*G861-F861*G859))</f>
        <v>910989539.97101092</v>
      </c>
      <c r="O861">
        <f t="shared" ref="O861" si="1508">F858*(G859*H860-G860*H859)-G858*(F859*H860-F860*H859)+H858*(F859*G860-F860*G859)</f>
        <v>-59447.830109231523</v>
      </c>
    </row>
    <row r="862" spans="5:15" x14ac:dyDescent="0.35">
      <c r="E862" s="4"/>
      <c r="I862" s="5"/>
    </row>
    <row r="863" spans="5:15" x14ac:dyDescent="0.35">
      <c r="E863" s="4" t="s">
        <v>6</v>
      </c>
      <c r="F863">
        <f t="shared" ref="F863" si="1509">MDETERM(F858:I861)</f>
        <v>-75391410296.785172</v>
      </c>
      <c r="G863" t="str">
        <f t="shared" ref="G863" si="1510">IF(F863&lt;&gt;0,"Continuar", "Agregar otros valores")</f>
        <v>Continuar</v>
      </c>
      <c r="I863" s="5"/>
      <c r="J863">
        <f t="shared" ref="J863" si="1511">MDETERM(F858:I861)</f>
        <v>-75391410296.785172</v>
      </c>
    </row>
    <row r="864" spans="5:15" x14ac:dyDescent="0.35">
      <c r="E864" s="4"/>
      <c r="I864" s="5"/>
    </row>
    <row r="865" spans="5:15" x14ac:dyDescent="0.35">
      <c r="E865" s="4"/>
      <c r="F865" cm="1">
        <f t="array" ref="F865:I868">MINVERSE(F858:I861)</f>
        <v>-1.1663676320979541E-2</v>
      </c>
      <c r="G865">
        <v>-8.7545097693883395E-5</v>
      </c>
      <c r="H865">
        <v>0.95810172943527649</v>
      </c>
      <c r="I865" s="5">
        <v>3.6334913285046935E-5</v>
      </c>
      <c r="L865">
        <f t="shared" ref="L865" si="1512">L858/J863</f>
        <v>-1.1663676320979541E-2</v>
      </c>
      <c r="M865">
        <f t="shared" ref="M865" si="1513">M858/J863</f>
        <v>-8.7545097693883409E-5</v>
      </c>
      <c r="N865">
        <f t="shared" ref="N865" si="1514">N858/J863</f>
        <v>0.95810172943527649</v>
      </c>
      <c r="O865">
        <f t="shared" ref="O865" si="1515">O858/J863</f>
        <v>3.6334913285046942E-5</v>
      </c>
    </row>
    <row r="866" spans="5:15" x14ac:dyDescent="0.35">
      <c r="E866" s="4" t="s">
        <v>9</v>
      </c>
      <c r="F866">
        <v>1.0334338088462897E-3</v>
      </c>
      <c r="G866">
        <v>1.1562574376526322E-4</v>
      </c>
      <c r="H866">
        <v>-1.2654191493825664</v>
      </c>
      <c r="I866" s="5">
        <v>2.0116074050075166E-5</v>
      </c>
      <c r="L866">
        <f t="shared" ref="L866" si="1516">L859/J863</f>
        <v>1.0334338088462875E-3</v>
      </c>
      <c r="M866">
        <f t="shared" ref="M866" si="1517">M859/J863</f>
        <v>1.1562574376526322E-4</v>
      </c>
      <c r="N866">
        <f t="shared" ref="N866" si="1518">N859/J863</f>
        <v>-1.2654191493825666</v>
      </c>
      <c r="O866">
        <f t="shared" ref="O866" si="1519">O859/J863</f>
        <v>2.0116074050075162E-5</v>
      </c>
    </row>
    <row r="867" spans="5:15" x14ac:dyDescent="0.35">
      <c r="E867" s="4"/>
      <c r="F867">
        <v>-1.6914755751307759E-2</v>
      </c>
      <c r="G867">
        <v>-1.9088486436405727E-5</v>
      </c>
      <c r="H867">
        <v>0.20891091778759574</v>
      </c>
      <c r="I867" s="5">
        <v>-6.1161519692534984E-5</v>
      </c>
      <c r="L867">
        <f t="shared" ref="L867" si="1520">L860/J863</f>
        <v>-1.6914755751307766E-2</v>
      </c>
      <c r="M867">
        <f t="shared" ref="M867" si="1521">M860/J863</f>
        <v>-1.9088486436405737E-5</v>
      </c>
      <c r="N867">
        <f t="shared" ref="N867" si="1522">N860/J863</f>
        <v>0.20891091778759585</v>
      </c>
      <c r="O867">
        <f t="shared" ref="O867" si="1523">O860/J863</f>
        <v>-6.1161519692534984E-5</v>
      </c>
    </row>
    <row r="868" spans="5:15" x14ac:dyDescent="0.35">
      <c r="E868" s="4"/>
      <c r="F868">
        <v>-1.6191963526151039E-4</v>
      </c>
      <c r="G868">
        <v>8.1258166945195166E-6</v>
      </c>
      <c r="H868">
        <v>-1.2083465959647354E-2</v>
      </c>
      <c r="I868" s="5">
        <v>7.8852258997689129E-7</v>
      </c>
      <c r="L868">
        <f t="shared" ref="L868" si="1524">L861/J863</f>
        <v>-1.6191963526151048E-4</v>
      </c>
      <c r="M868">
        <f t="shared" ref="M868" si="1525">M861/J863</f>
        <v>8.1258166945195183E-6</v>
      </c>
      <c r="N868">
        <f t="shared" ref="N868" si="1526">N861/J863</f>
        <v>-1.2083465959647358E-2</v>
      </c>
      <c r="O868">
        <f t="shared" ref="O868" si="1527">O861/J863</f>
        <v>7.885225899768914E-7</v>
      </c>
    </row>
    <row r="869" spans="5:15" x14ac:dyDescent="0.35">
      <c r="E869" s="4"/>
      <c r="I869" s="5"/>
    </row>
    <row r="870" spans="5:15" x14ac:dyDescent="0.35">
      <c r="E870" s="4" t="s">
        <v>127</v>
      </c>
      <c r="F870">
        <f t="shared" ref="F870" si="1528">F853^2*F854*F855-3*F853^2*F854^2+4*F856^3-1401/2</f>
        <v>-578.90573808062982</v>
      </c>
      <c r="I870" s="5"/>
    </row>
    <row r="871" spans="5:15" x14ac:dyDescent="0.35">
      <c r="E871" s="4" t="s">
        <v>128</v>
      </c>
      <c r="F871">
        <f t="shared" ref="F871" si="1529">-72*F853^2*F854-576*F853^3*F856+36*F853*F855-9</f>
        <v>5723.0557774589788</v>
      </c>
      <c r="I871" s="5"/>
    </row>
    <row r="872" spans="5:15" x14ac:dyDescent="0.35">
      <c r="E872" s="4" t="s">
        <v>129</v>
      </c>
      <c r="F872">
        <f t="shared" ref="F872" si="1530">((F853*F854*(F855^2)*F856)/16)+((F854*F855)/8)+9/4</f>
        <v>3.093689461920806</v>
      </c>
      <c r="I872" s="5"/>
    </row>
    <row r="873" spans="5:15" x14ac:dyDescent="0.35">
      <c r="E873" s="4" t="s">
        <v>130</v>
      </c>
      <c r="F873">
        <f t="shared" ref="F873" si="1531">24*F853^3*F854*F855-20*F853*F854*F855^3+18*F856^2-607</f>
        <v>-6998.6759059599617</v>
      </c>
      <c r="I873" s="5"/>
    </row>
    <row r="874" spans="5:15" x14ac:dyDescent="0.35">
      <c r="E874" s="4"/>
      <c r="I874" s="5"/>
    </row>
    <row r="875" spans="5:15" x14ac:dyDescent="0.35">
      <c r="E875" s="4"/>
      <c r="F875">
        <f t="shared" ref="F875:F878" si="1532">F853</f>
        <v>-6.2764140372169104</v>
      </c>
      <c r="G875" t="s">
        <v>16</v>
      </c>
      <c r="H875" cm="1">
        <f t="array" ref="H875:H878">MMULT(F865:I868,F870:F873)</f>
        <v>8.960916613833847</v>
      </c>
      <c r="I875" s="5"/>
      <c r="J875">
        <f t="shared" ref="J875" si="1533">F865*F870+G865*F871+H865*F872+I865*F873</f>
        <v>8.960916613833847</v>
      </c>
    </row>
    <row r="876" spans="5:15" x14ac:dyDescent="0.35">
      <c r="E876" s="4"/>
      <c r="F876">
        <f t="shared" si="1532"/>
        <v>-0.87687211889603422</v>
      </c>
      <c r="G876" t="s">
        <v>16</v>
      </c>
      <c r="H876">
        <v>-3.9921279511232601</v>
      </c>
      <c r="I876" s="5"/>
      <c r="J876">
        <f t="shared" ref="J876" si="1534">F866*F870+G866*F871+H866*F872+I866*F873</f>
        <v>-3.9921279511232601</v>
      </c>
    </row>
    <row r="877" spans="5:15" x14ac:dyDescent="0.35">
      <c r="E877" s="4"/>
      <c r="F877">
        <f t="shared" si="1532"/>
        <v>-6.1507051437900806</v>
      </c>
      <c r="G877" t="s">
        <v>16</v>
      </c>
      <c r="H877">
        <v>10.757159849165305</v>
      </c>
      <c r="I877" s="5"/>
      <c r="J877">
        <f t="shared" ref="J877" si="1535">F867*F870+G867*F871+H867*F872+I867*F873</f>
        <v>10.757159849165305</v>
      </c>
    </row>
    <row r="878" spans="5:15" x14ac:dyDescent="0.35">
      <c r="E878" s="4"/>
      <c r="F878">
        <f t="shared" si="1532"/>
        <v>1.3026714268204787E-2</v>
      </c>
      <c r="G878" t="s">
        <v>16</v>
      </c>
      <c r="H878">
        <v>9.7339602786337354E-2</v>
      </c>
      <c r="I878" s="5"/>
      <c r="J878">
        <f t="shared" ref="J878" si="1536">F868*F870+G868*F871+H868*F872+I868*F873</f>
        <v>9.7339602786337354E-2</v>
      </c>
    </row>
    <row r="879" spans="5:15" x14ac:dyDescent="0.35">
      <c r="E879" s="4" t="s">
        <v>844</v>
      </c>
      <c r="F879">
        <f t="shared" ref="F879:F882" si="1537">F875-H875</f>
        <v>-15.237330651050758</v>
      </c>
      <c r="I879" s="5"/>
    </row>
    <row r="880" spans="5:15" x14ac:dyDescent="0.35">
      <c r="E880" s="4" t="s">
        <v>99</v>
      </c>
      <c r="F880">
        <f t="shared" si="1537"/>
        <v>3.1152558322272261</v>
      </c>
      <c r="I880" s="5"/>
    </row>
    <row r="881" spans="5:15" x14ac:dyDescent="0.35">
      <c r="E881" s="4" t="s">
        <v>100</v>
      </c>
      <c r="F881">
        <f t="shared" si="1537"/>
        <v>-16.907864992955385</v>
      </c>
      <c r="I881" s="5"/>
    </row>
    <row r="882" spans="5:15" x14ac:dyDescent="0.35">
      <c r="E882" s="4" t="s">
        <v>101</v>
      </c>
      <c r="F882">
        <f t="shared" si="1537"/>
        <v>-8.4312888518132567E-2</v>
      </c>
      <c r="I882" s="5"/>
    </row>
    <row r="883" spans="5:15" x14ac:dyDescent="0.35">
      <c r="E883" s="4"/>
      <c r="I883" s="5"/>
    </row>
    <row r="884" spans="5:15" x14ac:dyDescent="0.35">
      <c r="E884" s="4" t="s">
        <v>846</v>
      </c>
      <c r="F884">
        <f t="shared" ref="F884:F887" si="1538">ABS(F879-F853)</f>
        <v>8.9609166138338487</v>
      </c>
      <c r="I884" s="5"/>
    </row>
    <row r="885" spans="5:15" x14ac:dyDescent="0.35">
      <c r="E885" s="4" t="s">
        <v>847</v>
      </c>
      <c r="F885">
        <f t="shared" si="1538"/>
        <v>3.9921279511232601</v>
      </c>
      <c r="I885" s="5"/>
    </row>
    <row r="886" spans="5:15" x14ac:dyDescent="0.35">
      <c r="E886" s="4" t="s">
        <v>848</v>
      </c>
      <c r="F886">
        <f t="shared" si="1538"/>
        <v>10.757159849165305</v>
      </c>
      <c r="I886" s="5"/>
    </row>
    <row r="887" spans="5:15" x14ac:dyDescent="0.35">
      <c r="E887" s="7" t="s">
        <v>849</v>
      </c>
      <c r="F887" s="8">
        <f t="shared" si="1538"/>
        <v>9.7339602786337354E-2</v>
      </c>
      <c r="G887" s="8" t="s">
        <v>25</v>
      </c>
      <c r="H887" s="8">
        <f t="shared" ref="H887" si="1539">MAX(F884:F887)</f>
        <v>10.757159849165305</v>
      </c>
      <c r="I887" s="9"/>
      <c r="J887" t="str">
        <f t="shared" ref="J887" si="1540">IF(H887&gt;$D$14, "Continúa iterando","Listo. Aquí está la solución")</f>
        <v>Continúa iterando</v>
      </c>
    </row>
    <row r="889" spans="5:15" x14ac:dyDescent="0.35">
      <c r="E889" s="1"/>
      <c r="F889" s="2" t="s">
        <v>0</v>
      </c>
      <c r="G889" s="2">
        <f t="shared" ref="G889" si="1541">G852+1</f>
        <v>25</v>
      </c>
      <c r="H889" s="2"/>
      <c r="I889" s="3"/>
    </row>
    <row r="890" spans="5:15" x14ac:dyDescent="0.35">
      <c r="E890" s="4" t="s">
        <v>840</v>
      </c>
      <c r="F890" s="6">
        <f t="shared" ref="F890:F893" si="1542">F879</f>
        <v>-15.237330651050758</v>
      </c>
      <c r="I890" s="5"/>
    </row>
    <row r="891" spans="5:15" x14ac:dyDescent="0.35">
      <c r="E891" s="4" t="s">
        <v>1</v>
      </c>
      <c r="F891" s="6">
        <f t="shared" si="1542"/>
        <v>3.1152558322272261</v>
      </c>
      <c r="I891" s="5"/>
    </row>
    <row r="892" spans="5:15" x14ac:dyDescent="0.35">
      <c r="E892" s="4" t="s">
        <v>93</v>
      </c>
      <c r="F892" s="6">
        <f t="shared" si="1542"/>
        <v>-16.907864992955385</v>
      </c>
      <c r="I892" s="5"/>
    </row>
    <row r="893" spans="5:15" x14ac:dyDescent="0.35">
      <c r="E893" s="4" t="s">
        <v>2</v>
      </c>
      <c r="F893" s="6">
        <f t="shared" si="1542"/>
        <v>-8.4312888518132567E-2</v>
      </c>
      <c r="I893" s="5"/>
    </row>
    <row r="894" spans="5:15" x14ac:dyDescent="0.35">
      <c r="E894" s="4"/>
      <c r="I894" s="5"/>
    </row>
    <row r="895" spans="5:15" x14ac:dyDescent="0.35">
      <c r="E895" s="4"/>
      <c r="F895">
        <f t="shared" ref="F895" si="1543">2*F890*F891*F892-6*F890*F891^2</f>
        <v>2492.4244722256499</v>
      </c>
      <c r="G895">
        <f t="shared" ref="G895" si="1544">F890^2*F892-6*F890^2*F891</f>
        <v>-8265.3350262287677</v>
      </c>
      <c r="H895">
        <f t="shared" ref="H895" si="1545">F890^2*F891</f>
        <v>723.28840249180155</v>
      </c>
      <c r="I895" s="5">
        <f t="shared" ref="I895" si="1546">12*F893^2</f>
        <v>8.5303958043252609E-2</v>
      </c>
      <c r="J895">
        <f t="shared" ref="J895" si="1547">F895*(G896*(H897*I898-H898*I897)-H896*(G897*I898-G898*I897)+I896*(G897*H898-G898*H897))</f>
        <v>3.7182050364624608E+16</v>
      </c>
      <c r="L895">
        <f t="shared" ref="L895" si="1548">G896*(H897*I898-H898*I897)-H896*(G897*I898-G898*I897)+I896*(G897*H898-G898*H897)</f>
        <v>14918024910669.531</v>
      </c>
      <c r="M895">
        <f t="shared" ref="M895" si="1549">-(G895*(H897*I898-H898*I897)-H895*(G897*I898-G898*I897)+I895*(G897*H898-G898*H897))</f>
        <v>3830436509884.8242</v>
      </c>
      <c r="N895">
        <f t="shared" ref="N895" si="1550">G895*(H896*I898-H898*I896)-H895*(G896*I898-G898*I896)+I895*(G896*H898-G898*H896)</f>
        <v>9203167114502156</v>
      </c>
      <c r="O895">
        <f t="shared" ref="O895" si="1551">-(G895*(H896*I897-H897*I896)-H895*(G896*I897-G897*I896)+I895*(G896*H897-G897*H896))</f>
        <v>119288820302.88489</v>
      </c>
    </row>
    <row r="896" spans="5:15" x14ac:dyDescent="0.35">
      <c r="E896" s="4" t="s">
        <v>26</v>
      </c>
      <c r="F896">
        <f t="shared" ref="F896" si="1552">-1728*F893*F890^2-144*F891*F890+36*F892</f>
        <v>40053.112651978416</v>
      </c>
      <c r="G896">
        <f t="shared" ref="G896" si="1553">-72*F890^2</f>
        <v>-16716.689666600465</v>
      </c>
      <c r="H896">
        <f t="shared" ref="H896" si="1554">36*F890</f>
        <v>-548.54390343782734</v>
      </c>
      <c r="I896" s="5">
        <f t="shared" ref="I896" si="1555">-576*F890^3</f>
        <v>2037741.8227279582</v>
      </c>
      <c r="J896">
        <f t="shared" ref="J896" si="1556">-G895*(F896*(H897*I898-H898*I897)-H896*(F897*I898-F898*I897)+I896*(F897*H898-F898*H897))</f>
        <v>2.9926981085950756E+16</v>
      </c>
      <c r="L896">
        <f t="shared" ref="L896" si="1557">-(F896*(H897*I898-H898*I897)-H896*(F897*I898-F898*I897)+I896*(F897*H898-F898*H897))</f>
        <v>-3620782580619.1875</v>
      </c>
      <c r="M896">
        <f t="shared" ref="M896" si="1558">F895*(H897*I898-H898*I897)-H895*(F897*I898-F898*I897)+I895*(F897*H898-F898*H897)</f>
        <v>1517395059694.7173</v>
      </c>
      <c r="N896">
        <f t="shared" ref="N896" si="1559">-(F895*(H896*I898-H898*I896)-H895*(F896*I898-F898*I896)+I895*(F896*H898-F898*H896))</f>
        <v>3645755890595385.5</v>
      </c>
      <c r="O896">
        <f t="shared" ref="O896" si="1560">F895*(H896*I897-H897*I896)-H895*(F896*I897-F897*I896)+I895*(F896*H897-F897*H896)</f>
        <v>59795336978.879387</v>
      </c>
    </row>
    <row r="897" spans="5:15" x14ac:dyDescent="0.35">
      <c r="E897" s="4"/>
      <c r="F897">
        <f t="shared" ref="F897" si="1561">0.0625*F891*F892^2*F893</f>
        <v>-4.6929426412312116</v>
      </c>
      <c r="G897">
        <f t="shared" ref="G897" si="1562">0.0625*F890*F892^2*F893+0.125*F892</f>
        <v>20.840624853500977</v>
      </c>
      <c r="H897">
        <f t="shared" ref="H897" si="1563">0.125*F890*F891*F892*F893+0.125*F891</f>
        <v>-8.0691321423389617</v>
      </c>
      <c r="I897" s="5">
        <f t="shared" ref="I897" si="1564">0.0625*F890*F891*F892^2</f>
        <v>-848.1255951215187</v>
      </c>
      <c r="J897">
        <f t="shared" ref="J897" si="1565">H895*(F896*(G897*I898-G898*I897)-G896*(F897*I898-F898*I897)+I896*(F897*G898-F898*G897))</f>
        <v>1.1193805513798942E+16</v>
      </c>
      <c r="L897">
        <f t="shared" ref="L897" si="1566">F896*(G897*I898-G898*I897)-G896*(F897*I898-F898*I897)+I896*(F897*G898-F898*G897)</f>
        <v>15476268491565.955</v>
      </c>
      <c r="M897">
        <f t="shared" ref="M897" si="1567">-(F895*(G897*I898-G898*I897)-G895*(F897*I898-F898*I897)+I895*(F897*G898-F898*G897))</f>
        <v>4140404873510.7461</v>
      </c>
      <c r="N897">
        <f t="shared" ref="N897" si="1568">F895*(G896*I898-G898*I896)-G895*(F896*I898-F898*I896)+I895*(F896*G898-F898*G896)</f>
        <v>9947909503223940</v>
      </c>
      <c r="O897">
        <f t="shared" ref="O897" si="1569">-(F895*(G896*I897-G897*I896)-G895*(F896*I897-F897*I896)+I895*(F896*G897-F897*G896))</f>
        <v>272243090568.68466</v>
      </c>
    </row>
    <row r="898" spans="5:15" x14ac:dyDescent="0.35">
      <c r="E898" s="4"/>
      <c r="F898">
        <f t="shared" ref="F898" si="1570">72*F891*F892*F890^2-20*F891*F892^3</f>
        <v>-579351.94653565926</v>
      </c>
      <c r="G898">
        <f t="shared" ref="G898" si="1571">24*F890^3*F892-20*F890*F892^3</f>
        <v>-37430.674948485103</v>
      </c>
      <c r="H898">
        <f t="shared" ref="H898" si="1572">24*F890^3*F891-60*F890*F891*F892^2</f>
        <v>549696.94224054925</v>
      </c>
      <c r="I898" s="5">
        <f t="shared" ref="I898" si="1573">36*F893</f>
        <v>-3.0352639866527724</v>
      </c>
      <c r="J898">
        <f t="shared" ref="J898" si="1574">-I895*(F896*(G897*H898-G898*H897)-G896*(F897*H898-F898*H897)+H896*(F897*G898-F898*G897))</f>
        <v>-27191524616.485661</v>
      </c>
      <c r="L898">
        <f t="shared" ref="L898" si="1575">-(F896*(G897*H898-G898*H897)-G896*(F897*H898-F898*H897)+H896*(F897*G898-F898*G897))</f>
        <v>-318760409718.60229</v>
      </c>
      <c r="M898">
        <f t="shared" ref="M898" si="1576">F895*(G897*H898-G898*H897)-G895*(F897*H898-F898*H897)+H895*(F897*G898-F898*G897)</f>
        <v>-23300831620.846191</v>
      </c>
      <c r="N898">
        <f t="shared" ref="N898" si="1577">-(F895*(G896*H898-G898*H896)-G895*(F896*H898-F898*H896)+H895*(F896*G898-F898*G896))</f>
        <v>-148308117784200.63</v>
      </c>
      <c r="O898">
        <f t="shared" ref="O898" si="1578">F895*(G896*H897-G897*H896)-G895*(F896*H897-F897*H896)+H895*(F896*G897-F897*G896)</f>
        <v>-1780878783.4980226</v>
      </c>
    </row>
    <row r="899" spans="5:15" x14ac:dyDescent="0.35">
      <c r="E899" s="4"/>
      <c r="I899" s="5"/>
    </row>
    <row r="900" spans="5:15" x14ac:dyDescent="0.35">
      <c r="E900" s="4" t="s">
        <v>6</v>
      </c>
      <c r="F900">
        <f t="shared" ref="F900" si="1579">MDETERM(F895:I898)</f>
        <v>7.8302809772849696E+16</v>
      </c>
      <c r="G900" t="str">
        <f t="shared" ref="G900" si="1580">IF(F900&lt;&gt;0,"Continuar", "Agregar otros valores")</f>
        <v>Continuar</v>
      </c>
      <c r="I900" s="5"/>
      <c r="J900">
        <f t="shared" ref="J900" si="1581">MDETERM(F895:I898)</f>
        <v>7.8302809772849696E+16</v>
      </c>
    </row>
    <row r="901" spans="5:15" x14ac:dyDescent="0.35">
      <c r="E901" s="4"/>
      <c r="I901" s="5"/>
    </row>
    <row r="902" spans="5:15" x14ac:dyDescent="0.35">
      <c r="E902" s="4"/>
      <c r="F902" cm="1">
        <f t="array" ref="F902:I905">MINVERSE(F895:I898)</f>
        <v>1.9051710856794992E-4</v>
      </c>
      <c r="G902">
        <v>4.8918251094649333E-5</v>
      </c>
      <c r="H902">
        <v>0.11753303797398611</v>
      </c>
      <c r="I902" s="5">
        <v>1.5234296272245187E-6</v>
      </c>
      <c r="L902">
        <f t="shared" ref="L902" si="1582">L895/J900</f>
        <v>1.9051710856794987E-4</v>
      </c>
      <c r="M902">
        <f t="shared" ref="M902" si="1583">M895/J900</f>
        <v>4.8918251094649347E-5</v>
      </c>
      <c r="N902">
        <f t="shared" ref="N902" si="1584">N895/J900</f>
        <v>0.11753303797398613</v>
      </c>
      <c r="O902">
        <f t="shared" ref="O902" si="1585">O895/J900</f>
        <v>1.5234296272245197E-6</v>
      </c>
    </row>
    <row r="903" spans="5:15" x14ac:dyDescent="0.35">
      <c r="E903" s="4" t="s">
        <v>9</v>
      </c>
      <c r="F903">
        <v>-4.6240774642989048E-5</v>
      </c>
      <c r="G903">
        <v>1.9378551856524189E-5</v>
      </c>
      <c r="H903">
        <v>4.655970713147381E-2</v>
      </c>
      <c r="I903" s="5">
        <v>7.6364229013417221E-7</v>
      </c>
      <c r="L903">
        <f t="shared" ref="L903" si="1586">L896/J900</f>
        <v>-4.6240774642989102E-5</v>
      </c>
      <c r="M903">
        <f t="shared" ref="M903" si="1587">M896/J900</f>
        <v>1.9378551856524196E-5</v>
      </c>
      <c r="N903">
        <f t="shared" ref="N903" si="1588">N896/J900</f>
        <v>4.6559707131473789E-2</v>
      </c>
      <c r="O903">
        <f t="shared" ref="O903" si="1589">O896/J900</f>
        <v>7.6364229013417221E-7</v>
      </c>
    </row>
    <row r="904" spans="5:15" x14ac:dyDescent="0.35">
      <c r="E904" s="4"/>
      <c r="F904">
        <v>1.9764640038411643E-4</v>
      </c>
      <c r="G904">
        <v>5.2876836546756542E-5</v>
      </c>
      <c r="H904">
        <v>0.1270440937187573</v>
      </c>
      <c r="I904" s="5">
        <v>3.4767984872885198E-6</v>
      </c>
      <c r="L904">
        <f t="shared" ref="L904" si="1590">L897/J900</f>
        <v>1.9764640038411643E-4</v>
      </c>
      <c r="M904">
        <f t="shared" ref="M904" si="1591">M897/J900</f>
        <v>5.2876836546756569E-5</v>
      </c>
      <c r="N904">
        <f t="shared" ref="N904" si="1592">N897/J900</f>
        <v>0.12704409371875727</v>
      </c>
      <c r="O904">
        <f t="shared" ref="O904" si="1593">O897/J900</f>
        <v>3.4767984872885215E-6</v>
      </c>
    </row>
    <row r="905" spans="5:15" x14ac:dyDescent="0.35">
      <c r="E905" s="4"/>
      <c r="F905">
        <v>-4.070868090727539E-6</v>
      </c>
      <c r="G905">
        <v>-2.9757337812576651E-7</v>
      </c>
      <c r="H905">
        <v>-1.8940331542946006E-3</v>
      </c>
      <c r="I905" s="5">
        <v>-2.2743485050717983E-8</v>
      </c>
      <c r="L905">
        <f t="shared" ref="L905" si="1594">L898/J900</f>
        <v>-4.070868090727539E-6</v>
      </c>
      <c r="M905">
        <f t="shared" ref="M905" si="1595">M898/J900</f>
        <v>-2.9757337812576683E-7</v>
      </c>
      <c r="N905">
        <f t="shared" ref="N905" si="1596">N898/J900</f>
        <v>-1.894033154294601E-3</v>
      </c>
      <c r="O905">
        <f t="shared" ref="O905" si="1597">O898/J900</f>
        <v>-2.2743485050718003E-8</v>
      </c>
    </row>
    <row r="906" spans="5:15" x14ac:dyDescent="0.35">
      <c r="E906" s="4"/>
      <c r="I906" s="5"/>
    </row>
    <row r="907" spans="5:15" x14ac:dyDescent="0.35">
      <c r="E907" s="4" t="s">
        <v>131</v>
      </c>
      <c r="F907">
        <f t="shared" ref="F907" si="1598">F890^2*F891*F892-3*F890^2*F891^2+4*F893^3-1401/2</f>
        <v>-19689.45030044415</v>
      </c>
      <c r="I907" s="5"/>
    </row>
    <row r="908" spans="5:15" x14ac:dyDescent="0.35">
      <c r="E908" s="4" t="s">
        <v>132</v>
      </c>
      <c r="F908">
        <f t="shared" ref="F908" si="1599">-72*F890^2*F891-576*F890^3*F893+36*F890*F892-9</f>
        <v>-214618.95784577276</v>
      </c>
      <c r="I908" s="5"/>
    </row>
    <row r="909" spans="5:15" x14ac:dyDescent="0.35">
      <c r="E909" s="4" t="s">
        <v>133</v>
      </c>
      <c r="F909">
        <f t="shared" ref="F909" si="1600">((F890*F891*(F892^2)*F893)/16)+((F891*F892)/8)+9/4</f>
        <v>67.173878122128585</v>
      </c>
      <c r="I909" s="5"/>
    </row>
    <row r="910" spans="5:15" x14ac:dyDescent="0.35">
      <c r="E910" s="4" t="s">
        <v>134</v>
      </c>
      <c r="F910">
        <f t="shared" ref="F910" si="1601">24*F890^3*F891*F892-20*F890*F891*F892^3+18*F893^2-607</f>
        <v>-117213.00048153265</v>
      </c>
      <c r="I910" s="5"/>
    </row>
    <row r="911" spans="5:15" x14ac:dyDescent="0.35">
      <c r="E911" s="4"/>
      <c r="I911" s="5"/>
    </row>
    <row r="912" spans="5:15" x14ac:dyDescent="0.35">
      <c r="E912" s="4"/>
      <c r="F912">
        <f t="shared" ref="F912:F915" si="1602">F890</f>
        <v>-15.237330651050758</v>
      </c>
      <c r="G912" t="s">
        <v>16</v>
      </c>
      <c r="H912" cm="1">
        <f t="array" ref="H912:H915">MMULT(F902:I905,F907:F910)</f>
        <v>-6.5333769995458404</v>
      </c>
      <c r="I912" s="5"/>
      <c r="J912">
        <f t="shared" ref="J912" si="1603">F902*F907+G902*F908+H902*F909+I902*F910</f>
        <v>-6.5333769995458404</v>
      </c>
    </row>
    <row r="913" spans="5:10" x14ac:dyDescent="0.35">
      <c r="E913" s="4"/>
      <c r="F913">
        <f t="shared" si="1602"/>
        <v>3.1152558322272261</v>
      </c>
      <c r="G913" t="s">
        <v>16</v>
      </c>
      <c r="H913">
        <v>-0.21046188168990787</v>
      </c>
      <c r="I913" s="5"/>
      <c r="J913">
        <f t="shared" ref="J913" si="1604">F903*F907+G903*F908+H903*F909+I903*F910</f>
        <v>-0.21046188168990787</v>
      </c>
    </row>
    <row r="914" spans="5:10" x14ac:dyDescent="0.35">
      <c r="E914" s="4"/>
      <c r="F914">
        <f t="shared" si="1602"/>
        <v>-16.907864992955385</v>
      </c>
      <c r="G914" t="s">
        <v>16</v>
      </c>
      <c r="H914">
        <v>-7.113402046435561</v>
      </c>
      <c r="I914" s="5"/>
      <c r="J914">
        <f t="shared" ref="J914" si="1605">F904*F907+G904*F908+H904*F909+I904*F910</f>
        <v>-7.113402046435561</v>
      </c>
    </row>
    <row r="915" spans="5:10" x14ac:dyDescent="0.35">
      <c r="E915" s="4"/>
      <c r="F915">
        <f t="shared" si="1602"/>
        <v>-8.4312888518132567E-2</v>
      </c>
      <c r="G915" t="s">
        <v>16</v>
      </c>
      <c r="H915">
        <v>1.9454323106387193E-2</v>
      </c>
      <c r="I915" s="5"/>
      <c r="J915">
        <f t="shared" ref="J915" si="1606">F905*F907+G905*F908+H905*F909+I905*F910</f>
        <v>1.9454323106387193E-2</v>
      </c>
    </row>
    <row r="916" spans="5:10" x14ac:dyDescent="0.35">
      <c r="E916" s="4" t="s">
        <v>844</v>
      </c>
      <c r="F916">
        <f t="shared" ref="F916:F919" si="1607">F912-H912</f>
        <v>-8.7039536515049178</v>
      </c>
      <c r="I916" s="5"/>
    </row>
    <row r="917" spans="5:10" x14ac:dyDescent="0.35">
      <c r="E917" s="4" t="s">
        <v>99</v>
      </c>
      <c r="F917">
        <f t="shared" si="1607"/>
        <v>3.3257177139171339</v>
      </c>
      <c r="I917" s="5"/>
    </row>
    <row r="918" spans="5:10" x14ac:dyDescent="0.35">
      <c r="E918" s="4" t="s">
        <v>100</v>
      </c>
      <c r="F918">
        <f t="shared" si="1607"/>
        <v>-9.7944629465198254</v>
      </c>
      <c r="I918" s="5"/>
    </row>
    <row r="919" spans="5:10" x14ac:dyDescent="0.35">
      <c r="E919" s="4" t="s">
        <v>101</v>
      </c>
      <c r="F919">
        <f t="shared" si="1607"/>
        <v>-0.10376721162451977</v>
      </c>
      <c r="I919" s="5"/>
    </row>
    <row r="920" spans="5:10" x14ac:dyDescent="0.35">
      <c r="E920" s="4"/>
      <c r="I920" s="5"/>
    </row>
    <row r="921" spans="5:10" x14ac:dyDescent="0.35">
      <c r="E921" s="4" t="s">
        <v>846</v>
      </c>
      <c r="F921">
        <f t="shared" ref="F921:F924" si="1608">ABS(F916-F890)</f>
        <v>6.5333769995458404</v>
      </c>
      <c r="I921" s="5"/>
    </row>
    <row r="922" spans="5:10" x14ac:dyDescent="0.35">
      <c r="E922" s="4" t="s">
        <v>847</v>
      </c>
      <c r="F922">
        <f t="shared" si="1608"/>
        <v>0.21046188168990776</v>
      </c>
      <c r="I922" s="5"/>
    </row>
    <row r="923" spans="5:10" x14ac:dyDescent="0.35">
      <c r="E923" s="4" t="s">
        <v>848</v>
      </c>
      <c r="F923">
        <f t="shared" si="1608"/>
        <v>7.1134020464355601</v>
      </c>
      <c r="I923" s="5"/>
    </row>
    <row r="924" spans="5:10" x14ac:dyDescent="0.35">
      <c r="E924" s="7" t="s">
        <v>849</v>
      </c>
      <c r="F924" s="8">
        <f t="shared" si="1608"/>
        <v>1.94543231063872E-2</v>
      </c>
      <c r="G924" s="8" t="s">
        <v>25</v>
      </c>
      <c r="H924" s="8">
        <f t="shared" ref="H924" si="1609">MAX(F921:F924)</f>
        <v>7.1134020464355601</v>
      </c>
      <c r="I924" s="9"/>
      <c r="J924" t="str">
        <f t="shared" ref="J924" si="1610">IF(H924&gt;$D$14, "Continúa iterando","Listo. Aquí está la solución")</f>
        <v>Continúa iterando</v>
      </c>
    </row>
    <row r="926" spans="5:10" x14ac:dyDescent="0.35">
      <c r="E926" s="1"/>
      <c r="F926" s="2" t="s">
        <v>0</v>
      </c>
      <c r="G926" s="2">
        <f t="shared" ref="G926" si="1611">G889+1</f>
        <v>26</v>
      </c>
      <c r="H926" s="2"/>
      <c r="I926" s="3"/>
    </row>
    <row r="927" spans="5:10" x14ac:dyDescent="0.35">
      <c r="E927" s="4" t="s">
        <v>840</v>
      </c>
      <c r="F927" s="6">
        <f t="shared" ref="F927:F930" si="1612">F916</f>
        <v>-8.7039536515049178</v>
      </c>
      <c r="I927" s="5"/>
    </row>
    <row r="928" spans="5:10" x14ac:dyDescent="0.35">
      <c r="E928" s="4" t="s">
        <v>1</v>
      </c>
      <c r="F928" s="6">
        <f t="shared" si="1612"/>
        <v>3.3257177139171339</v>
      </c>
      <c r="I928" s="5"/>
    </row>
    <row r="929" spans="5:15" x14ac:dyDescent="0.35">
      <c r="E929" s="4" t="s">
        <v>93</v>
      </c>
      <c r="F929" s="6">
        <f t="shared" si="1612"/>
        <v>-9.7944629465198254</v>
      </c>
      <c r="I929" s="5"/>
    </row>
    <row r="930" spans="5:15" x14ac:dyDescent="0.35">
      <c r="E930" s="4" t="s">
        <v>2</v>
      </c>
      <c r="F930" s="6">
        <f t="shared" si="1612"/>
        <v>-0.10376721162451977</v>
      </c>
      <c r="I930" s="5"/>
    </row>
    <row r="931" spans="5:15" x14ac:dyDescent="0.35">
      <c r="E931" s="4"/>
      <c r="I931" s="5"/>
    </row>
    <row r="932" spans="5:15" x14ac:dyDescent="0.35">
      <c r="E932" s="4"/>
      <c r="F932">
        <f t="shared" ref="F932" si="1613">2*F927*F928*F929-6*F927*F928^2</f>
        <v>1144.653704358594</v>
      </c>
      <c r="G932">
        <f t="shared" ref="G932" si="1614">F927^2*F929-6*F927^2*F928</f>
        <v>-2253.7313310666423</v>
      </c>
      <c r="H932">
        <f t="shared" ref="H932" si="1615">F927^2*F928</f>
        <v>251.9524136337748</v>
      </c>
      <c r="I932" s="5">
        <f t="shared" ref="I932" si="1616">12*F930^2</f>
        <v>0.12921161049993446</v>
      </c>
      <c r="J932">
        <f t="shared" ref="J932" si="1617">F932*(G933*(H934*I935-H935*I934)-H933*(G934*I935-G935*I934)+I933*(G934*H935-G935*H934))</f>
        <v>71492921764249.703</v>
      </c>
      <c r="L932">
        <f t="shared" ref="L932" si="1618">G933*(H934*I935-H935*I934)-H933*(G934*I935-G935*I934)+I933*(G934*H935-G935*H934)</f>
        <v>62458122917.01857</v>
      </c>
      <c r="M932">
        <f t="shared" ref="M932" si="1619">-(G932*(H934*I935-H935*I934)-H932*(G934*I935-G935*I934)+I932*(G934*H935-G935*H934))</f>
        <v>44210500438.246597</v>
      </c>
      <c r="N932">
        <f t="shared" ref="N932" si="1620">G932*(H933*I935-H935*I933)-H932*(G933*I935-G935*I933)+I932*(G933*H935-G935*H933)</f>
        <v>96750750037989.156</v>
      </c>
      <c r="O932">
        <f t="shared" ref="O932" si="1621">-(G932*(H933*I934-H934*I933)-H932*(G933*I934-G934*I933)+I932*(G933*H934-G934*H933))</f>
        <v>2752122737.3803</v>
      </c>
    </row>
    <row r="933" spans="5:15" x14ac:dyDescent="0.35">
      <c r="E933" s="4" t="s">
        <v>26</v>
      </c>
      <c r="F933">
        <f t="shared" ref="F933" si="1622">-1728*F930*F927^2-144*F928*F927+36*F929</f>
        <v>17400.044405234541</v>
      </c>
      <c r="G933">
        <f t="shared" ref="G933" si="1623">-72*F927^2</f>
        <v>-5454.634260063297</v>
      </c>
      <c r="H933">
        <f t="shared" ref="H933" si="1624">36*F927</f>
        <v>-313.34233145417704</v>
      </c>
      <c r="I933" s="5">
        <f t="shared" ref="I933" si="1625">-576*F927^3</f>
        <v>379815.0702840141</v>
      </c>
      <c r="J933">
        <f t="shared" ref="J933" si="1626">-G932*(F933*(H934*I935-H935*I934)-H933*(F934*I935-F935*I934)+I933*(F934*H935-F935*H934))</f>
        <v>238183226576961.16</v>
      </c>
      <c r="L933">
        <f t="shared" ref="L933" si="1627">-(F933*(H934*I935-H935*I934)-H933*(F934*I935-F935*I934)+I933*(F934*H935-F935*H934))</f>
        <v>-105683948789.155</v>
      </c>
      <c r="M933">
        <f t="shared" ref="M933" si="1628">F932*(H934*I935-H935*I934)-H932*(F934*I935-F935*I934)+I932*(F934*H935-F935*H934)</f>
        <v>27680904528.54203</v>
      </c>
      <c r="N933">
        <f t="shared" ref="N933" si="1629">-(F932*(H933*I935-H935*I933)-H932*(F933*I935-F935*I933)+I932*(F933*H935-F935*H933))</f>
        <v>60577084134307.703</v>
      </c>
      <c r="O933">
        <f t="shared" ref="O933" si="1630">F932*(H933*I934-H934*I933)-H932*(F933*I934-F934*I933)+I932*(F933*H934-F934*H933)</f>
        <v>2043192736.2108505</v>
      </c>
    </row>
    <row r="934" spans="5:15" x14ac:dyDescent="0.35">
      <c r="E934" s="4"/>
      <c r="F934">
        <f t="shared" ref="F934" si="1631">0.0625*F928*F929^2*F930</f>
        <v>-2.0691253567572736</v>
      </c>
      <c r="G934">
        <f t="shared" ref="G934" si="1632">0.0625*F927*F929^2*F930+0.125*F929</f>
        <v>4.1909356230385484</v>
      </c>
      <c r="H934">
        <f t="shared" ref="H934" si="1633">0.125*F927*F928*F929*F930+0.125*F928</f>
        <v>-3.2617857883822112</v>
      </c>
      <c r="I934" s="5">
        <f t="shared" ref="I934" si="1634">0.0625*F927*F928*F929^2</f>
        <v>-173.55743613441473</v>
      </c>
      <c r="J934">
        <f t="shared" ref="J934" si="1635">H932*(F933*(G934*I935-G935*I934)-G933*(F934*I935-F935*I934)+I933*(F934*G935-F935*G934))</f>
        <v>13901832054876.631</v>
      </c>
      <c r="L934">
        <f t="shared" ref="L934" si="1636">F933*(G934*I935-G935*I934)-G933*(F934*I935-F935*I934)+I933*(F934*G935-F935*G934)</f>
        <v>55176419445.156128</v>
      </c>
      <c r="M934">
        <f t="shared" ref="M934" si="1637">-(F932*(G934*I935-G935*I934)-G932*(F934*I935-F935*I934)+I932*(F934*G935-F935*G934))</f>
        <v>46753685791.085495</v>
      </c>
      <c r="N934">
        <f t="shared" ref="N934" si="1638">F932*(G933*I935-G935*I933)-G932*(F933*I935-F935*I933)+I932*(F933*G935-F935*G933)</f>
        <v>102316215386359.2</v>
      </c>
      <c r="O934">
        <f t="shared" ref="O934" si="1639">-(F932*(G933*I934-G934*I933)-G932*(F933*I934-F934*I933)+I932*(F933*G934-F934*G933))</f>
        <v>5773280207.8220568</v>
      </c>
    </row>
    <row r="935" spans="5:15" x14ac:dyDescent="0.35">
      <c r="E935" s="4"/>
      <c r="F935">
        <f t="shared" ref="F935" si="1640">72*F928*F929*F927^2-20*F928*F929^3</f>
        <v>-115180.45239171133</v>
      </c>
      <c r="G935">
        <f t="shared" ref="G935" si="1641">24*F927^3*F929-20*F927*F929^3</f>
        <v>-8560.7468472260225</v>
      </c>
      <c r="H935">
        <f t="shared" ref="H935" si="1642">24*F927^3*F928-60*F927*F928*F929^2</f>
        <v>113983.56755336205</v>
      </c>
      <c r="I935" s="5">
        <f t="shared" ref="I935" si="1643">36*F930</f>
        <v>-3.7356196184827115</v>
      </c>
      <c r="J935">
        <f t="shared" ref="J935" si="1644">-I932*(F933*(G934*H935-G935*H934)-G933*(F934*H935-F935*H934)+H933*(F934*G935-F935*G934))</f>
        <v>-559946571.66062033</v>
      </c>
      <c r="L935">
        <f t="shared" ref="L935" si="1645">-(F933*(G934*H935-G935*H934)-G933*(F934*H935-F935*H934)+H933*(F934*G935-F935*G934))</f>
        <v>-4333562359.405035</v>
      </c>
      <c r="M935">
        <f t="shared" ref="M935" si="1646">F932*(G934*H935-G935*H934)-G932*(F934*H935-F935*H934)+H932*(F934*G935-F935*G934)</f>
        <v>-737327592.19749582</v>
      </c>
      <c r="N935">
        <f t="shared" ref="N935" si="1647">-(F932*(G933*H935-G935*H933)-G932*(F933*H935-F935*H933)+H932*(F933*G935-F935*G933))</f>
        <v>-3477959697450.9414</v>
      </c>
      <c r="O935">
        <f t="shared" ref="O935" si="1648">F932*(G933*H934-G934*H933)-G932*(F933*H934-F934*H933)+H932*(F933*G934-F934*G933)</f>
        <v>-91974169.517932743</v>
      </c>
    </row>
    <row r="936" spans="5:15" x14ac:dyDescent="0.35">
      <c r="E936" s="4"/>
      <c r="I936" s="5"/>
    </row>
    <row r="937" spans="5:15" x14ac:dyDescent="0.35">
      <c r="E937" s="4" t="s">
        <v>6</v>
      </c>
      <c r="F937">
        <f t="shared" ref="F937" si="1649">MDETERM(F932:I935)</f>
        <v>323577420449515.75</v>
      </c>
      <c r="G937" t="str">
        <f t="shared" ref="G937" si="1650">IF(F937&lt;&gt;0,"Continuar", "Agregar otros valores")</f>
        <v>Continuar</v>
      </c>
      <c r="I937" s="5"/>
      <c r="J937">
        <f t="shared" ref="J937" si="1651">MDETERM(F932:I935)</f>
        <v>323577420449515.75</v>
      </c>
    </row>
    <row r="938" spans="5:15" x14ac:dyDescent="0.35">
      <c r="E938" s="4"/>
      <c r="I938" s="5"/>
    </row>
    <row r="939" spans="5:15" x14ac:dyDescent="0.35">
      <c r="E939" s="4"/>
      <c r="F939" cm="1">
        <f t="array" ref="F939:I942">MINVERSE(F932:I935)</f>
        <v>1.930237370402774E-4</v>
      </c>
      <c r="G939">
        <v>1.3663036307301387E-4</v>
      </c>
      <c r="H939">
        <v>0.2990034035860179</v>
      </c>
      <c r="I939" s="5">
        <v>8.5052990828501987E-6</v>
      </c>
      <c r="L939">
        <f t="shared" ref="L939" si="1652">L932/J937</f>
        <v>1.9302373704027729E-4</v>
      </c>
      <c r="M939">
        <f t="shared" ref="M939" si="1653">M932/J937</f>
        <v>1.3663036307301387E-4</v>
      </c>
      <c r="N939">
        <f t="shared" ref="N939" si="1654">N932/J937</f>
        <v>0.2990034035860179</v>
      </c>
      <c r="O939">
        <f t="shared" ref="O939" si="1655">O932/J937</f>
        <v>8.5052990828502004E-6</v>
      </c>
    </row>
    <row r="940" spans="5:15" x14ac:dyDescent="0.35">
      <c r="E940" s="4" t="s">
        <v>9</v>
      </c>
      <c r="F940">
        <v>-3.2661101211060449E-4</v>
      </c>
      <c r="G940">
        <v>8.5546465170800707E-5</v>
      </c>
      <c r="H940">
        <v>0.18721047979847807</v>
      </c>
      <c r="I940" s="5">
        <v>6.3143860080608594E-6</v>
      </c>
      <c r="L940">
        <f t="shared" ref="L940" si="1656">L933/J937</f>
        <v>-3.2661101211060465E-4</v>
      </c>
      <c r="M940">
        <f t="shared" ref="M940" si="1657">M933/J937</f>
        <v>8.5546465170800693E-5</v>
      </c>
      <c r="N940">
        <f t="shared" ref="N940" si="1658">N933/J937</f>
        <v>0.18721047979847805</v>
      </c>
      <c r="O940">
        <f t="shared" ref="O940" si="1659">O933/J937</f>
        <v>6.3143860080608671E-6</v>
      </c>
    </row>
    <row r="941" spans="5:15" x14ac:dyDescent="0.35">
      <c r="E941" s="4"/>
      <c r="F941">
        <v>1.7051999292319193E-4</v>
      </c>
      <c r="G941">
        <v>1.4448995151186689E-4</v>
      </c>
      <c r="H941">
        <v>0.31620319874057001</v>
      </c>
      <c r="I941" s="5">
        <v>1.7842036690328333E-5</v>
      </c>
      <c r="L941">
        <f t="shared" ref="L941" si="1660">L934/J937</f>
        <v>1.7051999292319193E-4</v>
      </c>
      <c r="M941">
        <f t="shared" ref="M941" si="1661">M934/J937</f>
        <v>1.4448995151186689E-4</v>
      </c>
      <c r="N941">
        <f t="shared" ref="N941" si="1662">N934/J937</f>
        <v>0.31620319874056996</v>
      </c>
      <c r="O941">
        <f t="shared" ref="O941" si="1663">O934/J937</f>
        <v>1.784203669032833E-5</v>
      </c>
    </row>
    <row r="942" spans="5:15" x14ac:dyDescent="0.35">
      <c r="E942" s="4"/>
      <c r="F942">
        <v>-1.3392659949463792E-5</v>
      </c>
      <c r="G942">
        <v>-2.2786744241090621E-6</v>
      </c>
      <c r="H942">
        <v>-1.0748462277186521E-2</v>
      </c>
      <c r="I942" s="5">
        <v>-2.8424161794157855E-7</v>
      </c>
      <c r="L942">
        <f t="shared" ref="L942" si="1664">L935/J937</f>
        <v>-1.339265994946379E-5</v>
      </c>
      <c r="M942">
        <f t="shared" ref="M942" si="1665">M935/J937</f>
        <v>-2.2786744241090609E-6</v>
      </c>
      <c r="N942">
        <f t="shared" ref="N942" si="1666">N935/J937</f>
        <v>-1.0748462277186517E-2</v>
      </c>
      <c r="O942">
        <f t="shared" ref="O942" si="1667">O935/J937</f>
        <v>-2.8424161794157845E-7</v>
      </c>
    </row>
    <row r="943" spans="5:15" x14ac:dyDescent="0.35">
      <c r="E943" s="4"/>
      <c r="I943" s="5"/>
    </row>
    <row r="944" spans="5:15" x14ac:dyDescent="0.35">
      <c r="E944" s="4" t="s">
        <v>135</v>
      </c>
      <c r="F944">
        <f t="shared" ref="F944" si="1668">F927^2*F928*F929-3*F927^2*F928^2+4*F930^3-1401/2</f>
        <v>-5682.0108641898196</v>
      </c>
      <c r="I944" s="5"/>
    </row>
    <row r="945" spans="5:10" x14ac:dyDescent="0.35">
      <c r="E945" s="4" t="s">
        <v>136</v>
      </c>
      <c r="F945">
        <f t="shared" ref="F945" si="1669">-72*F927^2*F928-576*F927^3*F930+36*F927*F929-9</f>
        <v>-54492.904702970853</v>
      </c>
      <c r="I945" s="5"/>
    </row>
    <row r="946" spans="5:10" x14ac:dyDescent="0.35">
      <c r="E946" s="4" t="s">
        <v>137</v>
      </c>
      <c r="F946">
        <f t="shared" ref="F946" si="1670">((F927*F928*(F929^2)*F930)/16)+((F928*F929)/8)+9/4</f>
        <v>16.187868839425636</v>
      </c>
      <c r="I946" s="5"/>
    </row>
    <row r="947" spans="5:10" x14ac:dyDescent="0.35">
      <c r="E947" s="4" t="s">
        <v>138</v>
      </c>
      <c r="F947">
        <f t="shared" ref="F947" si="1671">24*F927^3*F928*F929-20*F927*F928*F929^3+18*F930^2-607</f>
        <v>-29077.433616763959</v>
      </c>
      <c r="I947" s="5"/>
    </row>
    <row r="948" spans="5:10" x14ac:dyDescent="0.35">
      <c r="E948" s="4"/>
      <c r="I948" s="5"/>
    </row>
    <row r="949" spans="5:10" x14ac:dyDescent="0.35">
      <c r="E949" s="4"/>
      <c r="F949">
        <f t="shared" ref="F949:F952" si="1672">F927</f>
        <v>-8.7039536515049178</v>
      </c>
      <c r="G949" t="s">
        <v>16</v>
      </c>
      <c r="H949" cm="1">
        <f t="array" ref="H949:H952">MMULT(F939:I942,F944:F947)</f>
        <v>-3.9492327150594204</v>
      </c>
      <c r="I949" s="5"/>
      <c r="J949">
        <f t="shared" ref="J949" si="1673">F939*F944+G939*F945+H939*F946+I939*F947</f>
        <v>-3.9492327150594204</v>
      </c>
    </row>
    <row r="950" spans="5:10" x14ac:dyDescent="0.35">
      <c r="E950" s="4"/>
      <c r="F950">
        <f t="shared" si="1672"/>
        <v>3.3257177139171339</v>
      </c>
      <c r="G950" t="s">
        <v>16</v>
      </c>
      <c r="H950">
        <v>4.1064497311722709E-2</v>
      </c>
      <c r="I950" s="5"/>
      <c r="J950">
        <f t="shared" ref="J950" si="1674">F940*F944+G940*F945+H940*F946+I940*F947</f>
        <v>4.1064497311722709E-2</v>
      </c>
    </row>
    <row r="951" spans="5:10" x14ac:dyDescent="0.35">
      <c r="E951" s="4"/>
      <c r="F951">
        <f t="shared" si="1672"/>
        <v>-9.7944629465198254</v>
      </c>
      <c r="G951" t="s">
        <v>16</v>
      </c>
      <c r="H951">
        <v>-4.2427183402558937</v>
      </c>
      <c r="I951" s="5"/>
      <c r="J951">
        <f t="shared" ref="J951" si="1675">F941*F944+G941*F945+H941*F946+I941*F947</f>
        <v>-4.2427183402558937</v>
      </c>
    </row>
    <row r="952" spans="5:10" x14ac:dyDescent="0.35">
      <c r="E952" s="4"/>
      <c r="F952">
        <f t="shared" si="1672"/>
        <v>-0.10376721162451977</v>
      </c>
      <c r="G952" t="s">
        <v>16</v>
      </c>
      <c r="H952">
        <v>3.4539146783533495E-2</v>
      </c>
      <c r="I952" s="5"/>
      <c r="J952">
        <f t="shared" ref="J952" si="1676">F942*F944+G942*F945+H942*F946+I942*F947</f>
        <v>3.4539146783533495E-2</v>
      </c>
    </row>
    <row r="953" spans="5:10" x14ac:dyDescent="0.35">
      <c r="E953" s="4" t="s">
        <v>844</v>
      </c>
      <c r="F953">
        <f t="shared" ref="F953:F956" si="1677">F949-H949</f>
        <v>-4.7547209364454979</v>
      </c>
      <c r="I953" s="5"/>
    </row>
    <row r="954" spans="5:10" x14ac:dyDescent="0.35">
      <c r="E954" s="4" t="s">
        <v>99</v>
      </c>
      <c r="F954">
        <f t="shared" si="1677"/>
        <v>3.284653216605411</v>
      </c>
      <c r="I954" s="5"/>
    </row>
    <row r="955" spans="5:10" x14ac:dyDescent="0.35">
      <c r="E955" s="4" t="s">
        <v>100</v>
      </c>
      <c r="F955">
        <f t="shared" si="1677"/>
        <v>-5.5517446062639317</v>
      </c>
      <c r="I955" s="5"/>
    </row>
    <row r="956" spans="5:10" x14ac:dyDescent="0.35">
      <c r="E956" s="4" t="s">
        <v>101</v>
      </c>
      <c r="F956">
        <f t="shared" si="1677"/>
        <v>-0.13830635840805328</v>
      </c>
      <c r="I956" s="5"/>
    </row>
    <row r="957" spans="5:10" x14ac:dyDescent="0.35">
      <c r="E957" s="4"/>
      <c r="I957" s="5"/>
    </row>
    <row r="958" spans="5:10" x14ac:dyDescent="0.35">
      <c r="E958" s="4" t="s">
        <v>846</v>
      </c>
      <c r="F958">
        <f t="shared" ref="F958:F961" si="1678">ABS(F953-F927)</f>
        <v>3.94923271505942</v>
      </c>
      <c r="I958" s="5"/>
    </row>
    <row r="959" spans="5:10" x14ac:dyDescent="0.35">
      <c r="E959" s="4" t="s">
        <v>847</v>
      </c>
      <c r="F959">
        <f t="shared" si="1678"/>
        <v>4.1064497311722903E-2</v>
      </c>
      <c r="I959" s="5"/>
    </row>
    <row r="960" spans="5:10" x14ac:dyDescent="0.35">
      <c r="E960" s="4" t="s">
        <v>848</v>
      </c>
      <c r="F960">
        <f t="shared" si="1678"/>
        <v>4.2427183402558937</v>
      </c>
      <c r="I960" s="5"/>
    </row>
    <row r="961" spans="5:15" x14ac:dyDescent="0.35">
      <c r="E961" s="7" t="s">
        <v>849</v>
      </c>
      <c r="F961" s="8">
        <f t="shared" si="1678"/>
        <v>3.4539146783533509E-2</v>
      </c>
      <c r="G961" s="8" t="s">
        <v>25</v>
      </c>
      <c r="H961" s="8">
        <f t="shared" ref="H961" si="1679">MAX(F958:F961)</f>
        <v>4.2427183402558937</v>
      </c>
      <c r="I961" s="9"/>
      <c r="J961" t="str">
        <f t="shared" ref="J961" si="1680">IF(H961&gt;$D$14, "Continúa iterando","Listo. Aquí está la solución")</f>
        <v>Continúa iterando</v>
      </c>
    </row>
    <row r="963" spans="5:15" x14ac:dyDescent="0.35">
      <c r="E963" s="1"/>
      <c r="F963" s="2" t="s">
        <v>0</v>
      </c>
      <c r="G963" s="2">
        <f t="shared" ref="G963" si="1681">G926+1</f>
        <v>27</v>
      </c>
      <c r="H963" s="2"/>
      <c r="I963" s="3"/>
    </row>
    <row r="964" spans="5:15" x14ac:dyDescent="0.35">
      <c r="E964" s="4" t="s">
        <v>840</v>
      </c>
      <c r="F964" s="6">
        <f t="shared" ref="F964:F967" si="1682">F953</f>
        <v>-4.7547209364454979</v>
      </c>
      <c r="I964" s="5"/>
    </row>
    <row r="965" spans="5:15" x14ac:dyDescent="0.35">
      <c r="E965" s="4" t="s">
        <v>1</v>
      </c>
      <c r="F965" s="6">
        <f t="shared" si="1682"/>
        <v>3.284653216605411</v>
      </c>
      <c r="I965" s="5"/>
    </row>
    <row r="966" spans="5:15" x14ac:dyDescent="0.35">
      <c r="E966" s="4" t="s">
        <v>93</v>
      </c>
      <c r="F966" s="6">
        <f t="shared" si="1682"/>
        <v>-5.5517446062639317</v>
      </c>
      <c r="I966" s="5"/>
    </row>
    <row r="967" spans="5:15" x14ac:dyDescent="0.35">
      <c r="E967" s="4" t="s">
        <v>2</v>
      </c>
      <c r="F967" s="6">
        <f t="shared" si="1682"/>
        <v>-0.13830635840805328</v>
      </c>
      <c r="I967" s="5"/>
    </row>
    <row r="968" spans="5:15" x14ac:dyDescent="0.35">
      <c r="E968" s="4"/>
      <c r="I968" s="5"/>
    </row>
    <row r="969" spans="5:15" x14ac:dyDescent="0.35">
      <c r="E969" s="4"/>
      <c r="F969">
        <f t="shared" ref="F969" si="1683">2*F964*F965*F966-6*F964*F965^2</f>
        <v>481.20054376002935</v>
      </c>
      <c r="G969">
        <f t="shared" ref="G969" si="1684">F964^2*F966-6*F964^2*F965</f>
        <v>-571.05459789037911</v>
      </c>
      <c r="H969">
        <f t="shared" ref="H969" si="1685">F964^2*F965</f>
        <v>74.257374476787561</v>
      </c>
      <c r="I969" s="5">
        <f t="shared" ref="I969" si="1686">12*F967^2</f>
        <v>0.22954378531316266</v>
      </c>
      <c r="J969">
        <f t="shared" ref="J969" si="1687">F969*(G970*(H971*I972-H972*I971)-H970*(G971*I972-G972*I971)+I970*(G971*H972-G972*H971))</f>
        <v>-200673697988.27213</v>
      </c>
      <c r="L969">
        <f t="shared" ref="L969" si="1688">G970*(H971*I972-H972*I971)-H970*(G971*I972-G972*I971)+I970*(G971*H972-G972*H971)</f>
        <v>-417027163.81041002</v>
      </c>
      <c r="M969">
        <f t="shared" ref="M969" si="1689">-(G969*(H971*I972-H972*I971)-H969*(G971*I972-G972*I971)+I969*(G971*H972-G972*H971))</f>
        <v>346262242.65746039</v>
      </c>
      <c r="N969">
        <f t="shared" ref="N969" si="1690">G969*(H970*I972-H972*I970)-H969*(G970*I972-G972*I970)+I969*(G970*H972-G972*H970)</f>
        <v>712595321557.84326</v>
      </c>
      <c r="O969">
        <f t="shared" ref="O969" si="1691">-(G969*(H970*I971-H971*I970)-H969*(G970*I971-G971*I970)+I969*(G970*H971-G971*H970))</f>
        <v>42425622.522987768</v>
      </c>
    </row>
    <row r="970" spans="5:15" x14ac:dyDescent="0.35">
      <c r="E970" s="4" t="s">
        <v>26</v>
      </c>
      <c r="F970">
        <f t="shared" ref="F970" si="1692">-1728*F967*F964^2-144*F965*F964+36*F966</f>
        <v>7452.0851681051727</v>
      </c>
      <c r="G970">
        <f t="shared" ref="G970" si="1693">-72*F964^2</f>
        <v>-1627.730725210067</v>
      </c>
      <c r="H970">
        <f t="shared" ref="H970" si="1694">36*F964</f>
        <v>-171.16995371203791</v>
      </c>
      <c r="I970" s="5">
        <f t="shared" ref="I970" si="1695">-576*F964^3</f>
        <v>61915.242864415348</v>
      </c>
      <c r="J970">
        <f t="shared" ref="J970" si="1696">-G969*(F970*(H971*I972-H972*I971)-H970*(F971*I972-F972*I971)+I970*(F971*H972-F972*H971))</f>
        <v>1217482841172.2607</v>
      </c>
      <c r="L970">
        <f t="shared" ref="L970" si="1697">-(F970*(H971*I972-H972*I971)-H970*(F971*I972-F972*I971)+I970*(F971*H972-F972*H971))</f>
        <v>-2131990260.9486938</v>
      </c>
      <c r="M970">
        <f t="shared" ref="M970" si="1698">F969*(H971*I972-H972*I971)-H969*(F971*I972-F972*I971)+I969*(F971*H972-F972*H971)</f>
        <v>336641321.09575397</v>
      </c>
      <c r="N970">
        <f t="shared" ref="N970" si="1699">-(F969*(H970*I972-H972*I970)-H969*(F970*I972-F972*I970)+I969*(F970*H972-F972*H970))</f>
        <v>692781596019.63025</v>
      </c>
      <c r="O970">
        <f t="shared" ref="O970" si="1700">F969*(H970*I971-H971*I970)-H969*(F970*I971-F971*I970)+I969*(F970*H971-F971*H970)</f>
        <v>47528336.507550642</v>
      </c>
    </row>
    <row r="971" spans="5:15" x14ac:dyDescent="0.35">
      <c r="E971" s="4"/>
      <c r="F971">
        <f t="shared" ref="F971" si="1701">0.0625*F965*F966^2*F967</f>
        <v>-0.87512612178935834</v>
      </c>
      <c r="G971">
        <f t="shared" ref="G971" si="1702">0.0625*F964*F966^2*F967+0.125*F966</f>
        <v>0.57282638284252541</v>
      </c>
      <c r="H971">
        <f t="shared" ref="H971" si="1703">0.125*F964*F965*F966*F967+0.125*F965</f>
        <v>-1.0883995829787809</v>
      </c>
      <c r="I971" s="5">
        <f t="shared" ref="I971" si="1704">0.0625*F964*F965*F966^2</f>
        <v>-30.085243666280565</v>
      </c>
      <c r="J971">
        <f t="shared" ref="J971" si="1705">H969*(F970*(G971*I972-G972*I971)-G970*(F971*I972-F972*I971)+I970*(F971*G972-F972*G971))</f>
        <v>-43108155470.037949</v>
      </c>
      <c r="L971">
        <f t="shared" ref="L971" si="1706">F970*(G971*I972-G972*I971)-G970*(F971*I972-F972*I971)+I970*(F971*G972-F972*G971)</f>
        <v>-580523561.11127138</v>
      </c>
      <c r="M971">
        <f t="shared" ref="M971" si="1707">-(F969*(G971*I972-G972*I971)-G969*(F971*I972-F972*I971)+I969*(F971*G972-F972*G971))</f>
        <v>345052610.33516181</v>
      </c>
      <c r="N971">
        <f t="shared" ref="N971" si="1708">F969*(G970*I972-G972*I970)-G969*(F970*I972-F972*I970)+I969*(F970*G972-F972*G970)</f>
        <v>710096687536.56458</v>
      </c>
      <c r="O971">
        <f t="shared" ref="O971" si="1709">-(F969*(G970*I971-G971*I970)-G969*(F970*I971-F971*I970)+I969*(F970*G971-F971*G970))</f>
        <v>90588582.415078208</v>
      </c>
    </row>
    <row r="972" spans="5:15" x14ac:dyDescent="0.35">
      <c r="E972" s="4"/>
      <c r="F972">
        <f t="shared" ref="F972" si="1710">72*F965*F966*F964^2-20*F965*F966^3</f>
        <v>-18441.496506793468</v>
      </c>
      <c r="G972">
        <f t="shared" ref="G972" si="1711">24*F964^3*F966-20*F964*F966^3</f>
        <v>-1949.6941599169986</v>
      </c>
      <c r="H972">
        <f t="shared" ref="H972" si="1712">24*F964^3*F965-60*F964*F965*F966^2</f>
        <v>20408.079684983219</v>
      </c>
      <c r="I972" s="5">
        <f t="shared" ref="I972" si="1713">36*F967</f>
        <v>-4.9790289026899179</v>
      </c>
      <c r="J972">
        <f t="shared" ref="J972" si="1714">-I969*(F970*(G971*H972-G972*H971)-G970*(F971*H972-F972*H971)+H970*(F971*G972-F972*G971))</f>
        <v>-1712636.101481037</v>
      </c>
      <c r="L972">
        <f t="shared" ref="L972" si="1715">-(F970*(G971*H972-G972*H971)-G970*(F971*H972-F972*H971)+H970*(F971*G972-F972*G971))</f>
        <v>-7461043.2129300162</v>
      </c>
      <c r="M972">
        <f t="shared" ref="M972" si="1716">F969*(G971*H972-G972*H971)-G969*(F971*H972-F972*H971)+H969*(F971*G972-F972*G971)</f>
        <v>-16145497.30236176</v>
      </c>
      <c r="N972">
        <f t="shared" ref="N972" si="1717">-(F969*(G970*H972-G972*H970)-G969*(F970*H972-F972*H970)+H969*(F970*G972-F972*G970))</f>
        <v>-65591472017.603348</v>
      </c>
      <c r="O972">
        <f t="shared" ref="O972" si="1718">F969*(G970*H971-G971*H970)-G969*(F970*H971-F971*H970)+H969*(F970*G971-F971*G970)</f>
        <v>-3606381.3192151119</v>
      </c>
    </row>
    <row r="973" spans="5:15" x14ac:dyDescent="0.35">
      <c r="E973" s="4"/>
      <c r="I973" s="5"/>
    </row>
    <row r="974" spans="5:15" x14ac:dyDescent="0.35">
      <c r="E974" s="4" t="s">
        <v>6</v>
      </c>
      <c r="F974">
        <f t="shared" ref="F974" si="1719">MDETERM(F969:I972)</f>
        <v>973699275077.84973</v>
      </c>
      <c r="G974" t="str">
        <f t="shared" ref="G974" si="1720">IF(F974&lt;&gt;0,"Continuar", "Agregar otros valores")</f>
        <v>Continuar</v>
      </c>
      <c r="I974" s="5"/>
      <c r="J974">
        <f t="shared" ref="J974" si="1721">MDETERM(F969:I972)</f>
        <v>973699275077.84973</v>
      </c>
    </row>
    <row r="975" spans="5:15" x14ac:dyDescent="0.35">
      <c r="E975" s="4"/>
      <c r="I975" s="5"/>
    </row>
    <row r="976" spans="5:15" x14ac:dyDescent="0.35">
      <c r="E976" s="4"/>
      <c r="F976" cm="1">
        <f t="array" ref="F976:I979">MINVERSE(F969:I972)</f>
        <v>-4.2829154183879591E-4</v>
      </c>
      <c r="G976">
        <v>3.5561517967626707E-4</v>
      </c>
      <c r="H976">
        <v>0.73184333171129212</v>
      </c>
      <c r="I976" s="5">
        <v>4.3571586842966216E-5</v>
      </c>
      <c r="L976">
        <f t="shared" ref="L976" si="1722">L969/J974</f>
        <v>-4.2829154183879581E-4</v>
      </c>
      <c r="M976">
        <f t="shared" ref="M976" si="1723">M969/J974</f>
        <v>3.5561517967626691E-4</v>
      </c>
      <c r="N976">
        <f t="shared" ref="N976" si="1724">N969/J974</f>
        <v>0.7318433317112919</v>
      </c>
      <c r="O976">
        <f t="shared" ref="O976" si="1725">O969/J974</f>
        <v>4.3571586842966203E-5</v>
      </c>
    </row>
    <row r="977" spans="5:15" x14ac:dyDescent="0.35">
      <c r="E977" s="4" t="s">
        <v>9</v>
      </c>
      <c r="F977">
        <v>-2.1895777428593E-3</v>
      </c>
      <c r="G977">
        <v>3.4573438608017742E-4</v>
      </c>
      <c r="H977">
        <v>0.71149441490981979</v>
      </c>
      <c r="I977" s="5">
        <v>4.8812130936166836E-5</v>
      </c>
      <c r="L977">
        <f t="shared" ref="L977" si="1726">L970/J974</f>
        <v>-2.1895777428592987E-3</v>
      </c>
      <c r="M977">
        <f t="shared" ref="M977" si="1727">M970/J974</f>
        <v>3.4573438608017721E-4</v>
      </c>
      <c r="N977">
        <f t="shared" ref="N977" si="1728">N970/J974</f>
        <v>0.71149441490981968</v>
      </c>
      <c r="O977">
        <f t="shared" ref="O977" si="1729">O970/J974</f>
        <v>4.8812130936166748E-5</v>
      </c>
    </row>
    <row r="978" spans="5:15" x14ac:dyDescent="0.35">
      <c r="E978" s="4"/>
      <c r="F978">
        <v>-5.962041627943671E-4</v>
      </c>
      <c r="G978">
        <v>3.5437287380908654E-4</v>
      </c>
      <c r="H978">
        <v>0.72927720674310936</v>
      </c>
      <c r="I978" s="5">
        <v>9.3035483063120747E-5</v>
      </c>
      <c r="L978">
        <f t="shared" ref="L978" si="1730">L971/J974</f>
        <v>-5.9620416279436688E-4</v>
      </c>
      <c r="M978">
        <f t="shared" ref="M978" si="1731">M971/J974</f>
        <v>3.5437287380908644E-4</v>
      </c>
      <c r="N978">
        <f t="shared" ref="N978" si="1732">N971/J974</f>
        <v>0.72927720674310925</v>
      </c>
      <c r="O978">
        <f t="shared" ref="O978" si="1733">O971/J974</f>
        <v>9.303548306312072E-5</v>
      </c>
    </row>
    <row r="979" spans="5:15" x14ac:dyDescent="0.35">
      <c r="E979" s="4"/>
      <c r="F979">
        <v>-7.6625744764300889E-6</v>
      </c>
      <c r="G979">
        <v>-1.6581605548664793E-5</v>
      </c>
      <c r="H979">
        <v>-6.7363172281666883E-2</v>
      </c>
      <c r="I979" s="5">
        <v>-3.703793780607234E-6</v>
      </c>
      <c r="L979">
        <f t="shared" ref="L979" si="1734">L972/J974</f>
        <v>-7.662574476430094E-6</v>
      </c>
      <c r="M979">
        <f t="shared" ref="M979" si="1735">M972/J974</f>
        <v>-1.6581605548664793E-5</v>
      </c>
      <c r="N979">
        <f t="shared" ref="N979" si="1736">N972/J974</f>
        <v>-6.7363172281666883E-2</v>
      </c>
      <c r="O979">
        <f t="shared" ref="O979" si="1737">O972/J974</f>
        <v>-3.7037937806072336E-6</v>
      </c>
    </row>
    <row r="980" spans="5:15" x14ac:dyDescent="0.35">
      <c r="E980" s="4"/>
      <c r="I980" s="5"/>
    </row>
    <row r="981" spans="5:15" x14ac:dyDescent="0.35">
      <c r="E981" s="4" t="s">
        <v>139</v>
      </c>
      <c r="F981">
        <f t="shared" ref="F981" si="1738">F964^2*F965*F966-3*F964^2*F965^2+4*F967^3-1401/2</f>
        <v>-1844.4977324773988</v>
      </c>
      <c r="I981" s="5"/>
    </row>
    <row r="982" spans="5:15" x14ac:dyDescent="0.35">
      <c r="E982" s="4" t="s">
        <v>140</v>
      </c>
      <c r="F982">
        <f t="shared" ref="F982" si="1739">-72*F964^2*F965-576*F964^3*F967+36*F964*F966-9</f>
        <v>-12968.510865580944</v>
      </c>
      <c r="I982" s="5"/>
    </row>
    <row r="983" spans="5:15" x14ac:dyDescent="0.35">
      <c r="E983" s="4" t="s">
        <v>141</v>
      </c>
      <c r="F983">
        <f t="shared" ref="F983" si="1740">((F964*F965*(F966^2)*F967)/16)+((F965*F966)/8)+9/4</f>
        <v>4.1315360209601444</v>
      </c>
      <c r="I983" s="5"/>
    </row>
    <row r="984" spans="5:15" x14ac:dyDescent="0.35">
      <c r="E984" s="4" t="s">
        <v>142</v>
      </c>
      <c r="F984">
        <f t="shared" ref="F984" si="1741">24*F964^3*F965*F966-20*F964*F965*F966^3+18*F967^2-607</f>
        <v>-7010.7248780902</v>
      </c>
      <c r="I984" s="5"/>
    </row>
    <row r="985" spans="5:15" x14ac:dyDescent="0.35">
      <c r="E985" s="4"/>
      <c r="I985" s="5"/>
    </row>
    <row r="986" spans="5:15" x14ac:dyDescent="0.35">
      <c r="E986" s="4"/>
      <c r="F986">
        <f t="shared" ref="F986:F989" si="1742">F964</f>
        <v>-4.7547209364454979</v>
      </c>
      <c r="G986" t="s">
        <v>16</v>
      </c>
      <c r="H986" cm="1">
        <f t="array" ref="H986:H989">MMULT(F976:I979,F981:F984)</f>
        <v>-1.103647865029445</v>
      </c>
      <c r="I986" s="5"/>
      <c r="J986">
        <f t="shared" ref="J986" si="1743">F976*F981+G976*F982+H976*F983+I976*F984</f>
        <v>-1.103647865029445</v>
      </c>
    </row>
    <row r="987" spans="5:15" x14ac:dyDescent="0.35">
      <c r="E987" s="4"/>
      <c r="F987">
        <f t="shared" si="1742"/>
        <v>3.284653216605411</v>
      </c>
      <c r="G987" t="s">
        <v>16</v>
      </c>
      <c r="H987">
        <v>2.1523674225063227</v>
      </c>
      <c r="I987" s="5"/>
      <c r="J987">
        <f t="shared" ref="J987" si="1744">F977*F981+G977*F982+H977*F983+I977*F984</f>
        <v>2.1523674225063227</v>
      </c>
    </row>
    <row r="988" spans="5:15" x14ac:dyDescent="0.35">
      <c r="E988" s="4"/>
      <c r="F988">
        <f t="shared" si="1742"/>
        <v>-5.5517446062639317</v>
      </c>
      <c r="G988" t="s">
        <v>16</v>
      </c>
      <c r="H988">
        <v>-1.1352023648238929</v>
      </c>
      <c r="I988" s="5"/>
      <c r="J988">
        <f t="shared" ref="J988" si="1745">F978*F981+G978*F982+H978*F983+I978*F984</f>
        <v>-1.1352023648238929</v>
      </c>
    </row>
    <row r="989" spans="5:15" x14ac:dyDescent="0.35">
      <c r="E989" s="4"/>
      <c r="F989">
        <f t="shared" si="1742"/>
        <v>-0.13830635840805328</v>
      </c>
      <c r="G989" t="s">
        <v>16</v>
      </c>
      <c r="H989">
        <v>-2.3174760593480684E-2</v>
      </c>
      <c r="I989" s="5"/>
      <c r="J989">
        <f t="shared" ref="J989" si="1746">F979*F981+G979*F982+H979*F983+I979*F984</f>
        <v>-2.3174760593480684E-2</v>
      </c>
    </row>
    <row r="990" spans="5:15" x14ac:dyDescent="0.35">
      <c r="E990" s="4" t="s">
        <v>844</v>
      </c>
      <c r="F990">
        <f t="shared" ref="F990:F993" si="1747">F986-H986</f>
        <v>-3.6510730714160529</v>
      </c>
      <c r="I990" s="5"/>
    </row>
    <row r="991" spans="5:15" x14ac:dyDescent="0.35">
      <c r="E991" s="4" t="s">
        <v>99</v>
      </c>
      <c r="F991">
        <f t="shared" si="1747"/>
        <v>1.1322857940990882</v>
      </c>
      <c r="I991" s="5"/>
    </row>
    <row r="992" spans="5:15" x14ac:dyDescent="0.35">
      <c r="E992" s="4" t="s">
        <v>100</v>
      </c>
      <c r="F992">
        <f t="shared" si="1747"/>
        <v>-4.4165422414400393</v>
      </c>
      <c r="I992" s="5"/>
    </row>
    <row r="993" spans="5:15" x14ac:dyDescent="0.35">
      <c r="E993" s="4" t="s">
        <v>101</v>
      </c>
      <c r="F993">
        <f t="shared" si="1747"/>
        <v>-0.11513159781457259</v>
      </c>
      <c r="I993" s="5"/>
    </row>
    <row r="994" spans="5:15" x14ac:dyDescent="0.35">
      <c r="E994" s="4"/>
      <c r="I994" s="5"/>
    </row>
    <row r="995" spans="5:15" x14ac:dyDescent="0.35">
      <c r="E995" s="4" t="s">
        <v>846</v>
      </c>
      <c r="F995">
        <f t="shared" ref="F995:F998" si="1748">ABS(F990-F964)</f>
        <v>1.103647865029445</v>
      </c>
      <c r="I995" s="5"/>
    </row>
    <row r="996" spans="5:15" x14ac:dyDescent="0.35">
      <c r="E996" s="4" t="s">
        <v>847</v>
      </c>
      <c r="F996">
        <f t="shared" si="1748"/>
        <v>2.1523674225063227</v>
      </c>
      <c r="I996" s="5"/>
    </row>
    <row r="997" spans="5:15" x14ac:dyDescent="0.35">
      <c r="E997" s="4" t="s">
        <v>848</v>
      </c>
      <c r="F997">
        <f t="shared" si="1748"/>
        <v>1.1352023648238925</v>
      </c>
      <c r="I997" s="5"/>
    </row>
    <row r="998" spans="5:15" x14ac:dyDescent="0.35">
      <c r="E998" s="7" t="s">
        <v>849</v>
      </c>
      <c r="F998" s="8">
        <f t="shared" si="1748"/>
        <v>2.3174760593480684E-2</v>
      </c>
      <c r="G998" s="8" t="s">
        <v>25</v>
      </c>
      <c r="H998" s="8">
        <f t="shared" ref="H998" si="1749">MAX(F995:F998)</f>
        <v>2.1523674225063227</v>
      </c>
      <c r="I998" s="9"/>
      <c r="J998" t="str">
        <f t="shared" ref="J998" si="1750">IF(H998&gt;$D$14, "Continúa iterando","Listo. Aquí está la solución")</f>
        <v>Continúa iterando</v>
      </c>
    </row>
    <row r="1000" spans="5:15" x14ac:dyDescent="0.35">
      <c r="E1000" s="1"/>
      <c r="F1000" s="2" t="s">
        <v>0</v>
      </c>
      <c r="G1000" s="2">
        <f t="shared" ref="G1000" si="1751">G963+1</f>
        <v>28</v>
      </c>
      <c r="H1000" s="2"/>
      <c r="I1000" s="3"/>
    </row>
    <row r="1001" spans="5:15" x14ac:dyDescent="0.35">
      <c r="E1001" s="4" t="s">
        <v>840</v>
      </c>
      <c r="F1001" s="6">
        <f t="shared" ref="F1001:F1004" si="1752">F990</f>
        <v>-3.6510730714160529</v>
      </c>
      <c r="I1001" s="5"/>
    </row>
    <row r="1002" spans="5:15" x14ac:dyDescent="0.35">
      <c r="E1002" s="4" t="s">
        <v>1</v>
      </c>
      <c r="F1002" s="6">
        <f t="shared" si="1752"/>
        <v>1.1322857940990882</v>
      </c>
      <c r="I1002" s="5"/>
    </row>
    <row r="1003" spans="5:15" x14ac:dyDescent="0.35">
      <c r="E1003" s="4" t="s">
        <v>93</v>
      </c>
      <c r="F1003" s="6">
        <f t="shared" si="1752"/>
        <v>-4.4165422414400393</v>
      </c>
      <c r="I1003" s="5"/>
    </row>
    <row r="1004" spans="5:15" x14ac:dyDescent="0.35">
      <c r="E1004" s="4" t="s">
        <v>2</v>
      </c>
      <c r="F1004" s="6">
        <f t="shared" si="1752"/>
        <v>-0.11513159781457259</v>
      </c>
      <c r="I1004" s="5"/>
    </row>
    <row r="1005" spans="5:15" x14ac:dyDescent="0.35">
      <c r="E1005" s="4"/>
      <c r="I1005" s="5"/>
    </row>
    <row r="1006" spans="5:15" x14ac:dyDescent="0.35">
      <c r="E1006" s="4"/>
      <c r="F1006">
        <f t="shared" ref="F1006" si="1753">2*F1001*F1002*F1003-6*F1001*F1002^2</f>
        <v>64.60209713094649</v>
      </c>
      <c r="G1006">
        <f t="shared" ref="G1006" si="1754">F1001^2*F1003-6*F1001^2*F1002</f>
        <v>-149.43647653773405</v>
      </c>
      <c r="H1006">
        <f t="shared" ref="H1006" si="1755">F1001^2*F1002</f>
        <v>15.0937484673914</v>
      </c>
      <c r="I1006" s="5">
        <f t="shared" ref="I1006" si="1756">12*F1004^2</f>
        <v>0.15906341778403796</v>
      </c>
      <c r="J1006">
        <f t="shared" ref="J1006" si="1757">F1006*(G1007*(H1008*I1009-H1009*I1008)-H1007*(G1008*I1009-G1009*I1008)+I1007*(G1008*H1009-G1009*H1008))</f>
        <v>-1647772075.5063758</v>
      </c>
      <c r="L1006">
        <f t="shared" ref="L1006" si="1758">G1007*(H1008*I1009-H1009*I1008)-H1007*(G1008*I1009-G1009*I1008)+I1007*(G1008*H1009-G1009*H1008)</f>
        <v>-25506479.645179193</v>
      </c>
      <c r="M1006">
        <f t="shared" ref="M1006" si="1759">-(G1006*(H1008*I1009-H1009*I1008)-H1006*(G1008*I1009-G1009*I1008)+I1006*(G1008*H1009-G1009*H1008))</f>
        <v>2561850.0718275448</v>
      </c>
      <c r="N1006">
        <f t="shared" ref="N1006" si="1760">G1006*(H1007*I1009-H1009*I1007)-H1006*(G1007*I1009-G1009*I1007)+I1006*(G1007*H1009-G1009*H1007)</f>
        <v>14248672175.045292</v>
      </c>
      <c r="O1006">
        <f t="shared" ref="O1006" si="1761">-(G1006*(H1007*I1008-H1008*I1007)-H1006*(G1007*I1008-G1008*I1007)+I1006*(G1007*H1008-G1008*H1007))</f>
        <v>696600.49132833327</v>
      </c>
    </row>
    <row r="1007" spans="5:15" x14ac:dyDescent="0.35">
      <c r="E1007" s="4" t="s">
        <v>26</v>
      </c>
      <c r="F1007">
        <f t="shared" ref="F1007" si="1762">-1728*F1004*F1001^2-144*F1002*F1001+36*F1003</f>
        <v>3088.3442741108074</v>
      </c>
      <c r="G1007">
        <f t="shared" ref="G1007" si="1763">-72*F1001^2</f>
        <v>-959.78408924300038</v>
      </c>
      <c r="H1007">
        <f t="shared" ref="H1007" si="1764">36*F1001</f>
        <v>-131.43863057097789</v>
      </c>
      <c r="I1007" s="5">
        <f t="shared" ref="I1007" si="1765">-576*F1001^3</f>
        <v>28033.934740869605</v>
      </c>
      <c r="J1007">
        <f t="shared" ref="J1007" si="1766">-G1006*(F1007*(H1008*I1009-H1009*I1008)-H1007*(F1008*I1009-F1009*I1008)+I1007*(F1008*H1009-F1009*H1008))</f>
        <v>4108156948.0363798</v>
      </c>
      <c r="L1007">
        <f t="shared" ref="L1007" si="1767">-(F1007*(H1008*I1009-H1009*I1008)-H1007*(F1008*I1009-F1009*I1008)+I1007*(F1008*H1009-F1009*H1008))</f>
        <v>-27490991.779366754</v>
      </c>
      <c r="M1007">
        <f t="shared" ref="M1007" si="1768">F1006*(H1008*I1009-H1009*I1008)-H1006*(F1008*I1009-F1009*I1008)+I1006*(F1008*H1009-F1009*H1008)</f>
        <v>1361255.9754628357</v>
      </c>
      <c r="N1007">
        <f t="shared" ref="N1007" si="1769">-(F1006*(H1007*I1009-H1009*I1007)-H1006*(F1007*I1009-F1009*I1007)+I1006*(F1007*H1009-F1009*H1007))</f>
        <v>7570637086.2439709</v>
      </c>
      <c r="O1007">
        <f t="shared" ref="O1007" si="1770">F1006*(H1007*I1008-H1008*I1007)-H1006*(F1007*I1008-F1008*I1007)+I1006*(F1007*H1008-F1008*H1007)</f>
        <v>429965.47051855008</v>
      </c>
    </row>
    <row r="1008" spans="5:15" x14ac:dyDescent="0.35">
      <c r="E1008" s="4"/>
      <c r="F1008">
        <f t="shared" ref="F1008" si="1771">0.0625*F1002*F1003^2*F1004</f>
        <v>-0.15892615814084965</v>
      </c>
      <c r="G1008">
        <f t="shared" ref="G1008" si="1772">0.0625*F1001*F1003^2*F1004+0.125*F1003</f>
        <v>-3.9607922999383538E-2</v>
      </c>
      <c r="H1008">
        <f t="shared" ref="H1008" si="1773">0.125*F1001*F1002*F1003*F1004+0.125*F1002</f>
        <v>-0.12122685542595901</v>
      </c>
      <c r="I1008" s="5">
        <f t="shared" ref="I1008" si="1774">0.0625*F1001*F1002*F1003^2</f>
        <v>-5.0398937159388648</v>
      </c>
      <c r="J1008">
        <f t="shared" ref="J1008" si="1775">H1006*(F1007*(G1008*I1009-G1009*I1008)-G1007*(F1008*I1009-F1009*I1008)+I1007*(F1008*G1009-F1009*G1008))</f>
        <v>-445508818.03091019</v>
      </c>
      <c r="L1008">
        <f t="shared" ref="L1008" si="1776">F1007*(G1008*I1009-G1009*I1008)-G1007*(F1008*I1009-F1009*I1008)+I1007*(F1008*G1009-F1009*G1008)</f>
        <v>-29516115.164724614</v>
      </c>
      <c r="M1008">
        <f t="shared" ref="M1008" si="1777">-(F1006*(G1008*I1009-G1009*I1008)-G1006*(F1008*I1009-F1009*I1008)+I1006*(F1008*G1009-F1009*G1008))</f>
        <v>2513926.8349042227</v>
      </c>
      <c r="N1008">
        <f t="shared" ref="N1008" si="1778">F1006*(G1007*I1009-G1009*I1007)-G1006*(F1007*I1009-F1009*I1007)+I1006*(F1007*G1009-F1009*G1007)</f>
        <v>13981500641.799314</v>
      </c>
      <c r="O1008">
        <f t="shared" ref="O1008" si="1779">-(F1006*(G1007*I1008-G1008*I1007)-G1006*(F1007*I1008-F1008*I1007)+I1006*(F1007*G1008-F1008*G1007))</f>
        <v>1275997.5369432976</v>
      </c>
    </row>
    <row r="1009" spans="5:15" x14ac:dyDescent="0.35">
      <c r="E1009" s="4"/>
      <c r="F1009">
        <f t="shared" ref="F1009" si="1780">72*F1002*F1003*F1001^2-20*F1002*F1003^3</f>
        <v>-2848.7848291409077</v>
      </c>
      <c r="G1009">
        <f t="shared" ref="G1009" si="1781">24*F1001^3*F1003-20*F1001*F1003^3</f>
        <v>-1131.8039659071028</v>
      </c>
      <c r="H1009">
        <f t="shared" ref="H1009" si="1782">24*F1001^3*F1002-60*F1001*F1002*F1003^2</f>
        <v>3515.6968814768288</v>
      </c>
      <c r="I1009" s="5">
        <f t="shared" ref="I1009" si="1783">36*F1004</f>
        <v>-4.1447375213246129</v>
      </c>
      <c r="J1009">
        <f t="shared" ref="J1009" si="1784">-I1006*(F1007*(G1008*H1009-G1009*H1008)-G1007*(F1008*H1009-F1009*H1008)+H1007*(F1008*G1009-F1009*G1008))</f>
        <v>275231.39685928152</v>
      </c>
      <c r="L1009">
        <f t="shared" ref="L1009" si="1785">-(F1007*(G1008*H1009-G1009*H1008)-G1007*(F1008*H1009-F1009*H1008)+H1007*(F1008*G1009-F1009*G1008))</f>
        <v>1730324.9275893595</v>
      </c>
      <c r="M1009">
        <f t="shared" ref="M1009" si="1786">F1006*(G1008*H1009-G1009*H1008)-G1006*(F1008*H1009-F1009*H1008)+H1006*(F1008*G1009-F1009*G1008)</f>
        <v>-151951.01318336147</v>
      </c>
      <c r="N1009">
        <f t="shared" ref="N1009" si="1787">-(F1006*(G1007*H1009-G1009*H1007)-G1006*(F1007*H1009-F1009*H1007)+H1006*(F1007*G1009-F1009*G1007))</f>
        <v>-1244952559.4460022</v>
      </c>
      <c r="O1009">
        <f t="shared" ref="O1009" si="1788">F1006*(G1007*H1008-G1008*H1007)-G1006*(F1007*H1008-F1008*H1007)+H1006*(F1007*G1008-F1008*G1007)</f>
        <v>-56037.540461669429</v>
      </c>
    </row>
    <row r="1010" spans="5:15" x14ac:dyDescent="0.35">
      <c r="E1010" s="4"/>
      <c r="I1010" s="5"/>
    </row>
    <row r="1011" spans="5:15" x14ac:dyDescent="0.35">
      <c r="E1011" s="4" t="s">
        <v>6</v>
      </c>
      <c r="F1011">
        <f t="shared" ref="F1011" si="1789">MDETERM(F1006:I1009)</f>
        <v>2015151285.8959527</v>
      </c>
      <c r="G1011" t="str">
        <f t="shared" ref="G1011" si="1790">IF(F1011&lt;&gt;0,"Continuar", "Agregar otros valores")</f>
        <v>Continuar</v>
      </c>
      <c r="I1011" s="5"/>
      <c r="J1011">
        <f t="shared" ref="J1011" si="1791">MDETERM(F1006:I1009)</f>
        <v>2015151285.8959527</v>
      </c>
    </row>
    <row r="1012" spans="5:15" x14ac:dyDescent="0.35">
      <c r="E1012" s="4"/>
      <c r="I1012" s="5"/>
    </row>
    <row r="1013" spans="5:15" x14ac:dyDescent="0.35">
      <c r="E1013" s="4"/>
      <c r="F1013" cm="1">
        <f t="array" ref="F1013:I1016">MINVERSE(F1006:I1009)</f>
        <v>-1.265735224134242E-2</v>
      </c>
      <c r="G1013">
        <v>1.2712941652360985E-3</v>
      </c>
      <c r="H1013">
        <v>7.0707704551870476</v>
      </c>
      <c r="I1013" s="5">
        <v>3.4568148615135807E-4</v>
      </c>
      <c r="L1013">
        <f t="shared" ref="L1013" si="1792">L1006/J1011</f>
        <v>-1.2657352241342418E-2</v>
      </c>
      <c r="M1013">
        <f t="shared" ref="M1013" si="1793">M1006/J1011</f>
        <v>1.2712941652360981E-3</v>
      </c>
      <c r="N1013">
        <f t="shared" ref="N1013" si="1794">N1006/J1011</f>
        <v>7.0707704551870485</v>
      </c>
      <c r="O1013">
        <f t="shared" ref="O1013" si="1795">O1006/J1011</f>
        <v>3.4568148615135813E-4</v>
      </c>
    </row>
    <row r="1014" spans="5:15" x14ac:dyDescent="0.35">
      <c r="E1014" s="4" t="s">
        <v>9</v>
      </c>
      <c r="F1014">
        <v>-1.3642147848539343E-2</v>
      </c>
      <c r="G1014">
        <v>6.755105609143442E-4</v>
      </c>
      <c r="H1014">
        <v>3.7568579288467685</v>
      </c>
      <c r="I1014" s="5">
        <v>2.1336634798979067E-4</v>
      </c>
      <c r="L1014">
        <f t="shared" ref="L1014" si="1796">L1007/J1011</f>
        <v>-1.364214784853934E-2</v>
      </c>
      <c r="M1014">
        <f t="shared" ref="M1014" si="1797">M1007/J1011</f>
        <v>6.7551056091434355E-4</v>
      </c>
      <c r="N1014">
        <f t="shared" ref="N1014" si="1798">N1007/J1011</f>
        <v>3.7568579288467685</v>
      </c>
      <c r="O1014">
        <f t="shared" ref="O1014" si="1799">O1007/J1011</f>
        <v>2.133663479897907E-4</v>
      </c>
    </row>
    <row r="1015" spans="5:15" x14ac:dyDescent="0.35">
      <c r="E1015" s="4"/>
      <c r="F1015">
        <v>-1.464709640973755E-2</v>
      </c>
      <c r="G1015">
        <v>1.2475127066137424E-3</v>
      </c>
      <c r="H1015">
        <v>6.9381890777411401</v>
      </c>
      <c r="I1015" s="5">
        <v>6.3320185728684797E-4</v>
      </c>
      <c r="L1015">
        <f t="shared" ref="L1015" si="1800">L1008/J1011</f>
        <v>-1.464709640973755E-2</v>
      </c>
      <c r="M1015">
        <f t="shared" ref="M1015" si="1801">M1008/J1011</f>
        <v>1.247512706613742E-3</v>
      </c>
      <c r="N1015">
        <f t="shared" ref="N1015" si="1802">N1008/J1011</f>
        <v>6.938189077741141</v>
      </c>
      <c r="O1015">
        <f t="shared" ref="O1015" si="1803">O1008/J1011</f>
        <v>6.3320185728684818E-4</v>
      </c>
    </row>
    <row r="1016" spans="5:15" x14ac:dyDescent="0.35">
      <c r="E1016" s="4"/>
      <c r="F1016">
        <v>8.5865758054986055E-4</v>
      </c>
      <c r="G1016">
        <v>-7.5404270759653086E-5</v>
      </c>
      <c r="H1016">
        <v>-0.61779607722726682</v>
      </c>
      <c r="I1016" s="5">
        <v>-2.7808105949104794E-5</v>
      </c>
      <c r="L1016">
        <f t="shared" ref="L1016" si="1804">L1009/J1011</f>
        <v>8.5865758054986076E-4</v>
      </c>
      <c r="M1016">
        <f t="shared" ref="M1016" si="1805">M1009/J1011</f>
        <v>-7.5404270759653073E-5</v>
      </c>
      <c r="N1016">
        <f t="shared" ref="N1016" si="1806">N1009/J1011</f>
        <v>-0.61779607722726693</v>
      </c>
      <c r="O1016">
        <f t="shared" ref="O1016" si="1807">O1009/J1011</f>
        <v>-2.7808105949104801E-5</v>
      </c>
    </row>
    <row r="1017" spans="5:15" x14ac:dyDescent="0.35">
      <c r="E1017" s="4"/>
      <c r="I1017" s="5"/>
    </row>
    <row r="1018" spans="5:15" x14ac:dyDescent="0.35">
      <c r="E1018" s="4" t="s">
        <v>143</v>
      </c>
      <c r="F1018">
        <f t="shared" ref="F1018" si="1808">F1001^2*F1002*F1003-3*F1001^2*F1002^2+4*F1004^3-1401/2</f>
        <v>-818.43959300438257</v>
      </c>
      <c r="I1018" s="5"/>
    </row>
    <row r="1019" spans="5:15" x14ac:dyDescent="0.35">
      <c r="E1019" s="4" t="s">
        <v>144</v>
      </c>
      <c r="F1019">
        <f t="shared" ref="F1019" si="1809">-72*F1001^2*F1002-576*F1001^3*F1004+36*F1001*F1003-9</f>
        <v>-3742.8373253241984</v>
      </c>
      <c r="I1019" s="5"/>
    </row>
    <row r="1020" spans="5:15" x14ac:dyDescent="0.35">
      <c r="E1020" s="4" t="s">
        <v>145</v>
      </c>
      <c r="F1020">
        <f t="shared" ref="F1020" si="1810">((F1001*F1002*(F1003^2)*F1004)/16)+((F1002*F1003)/8)+9/4</f>
        <v>2.2051525114540276</v>
      </c>
      <c r="I1020" s="5"/>
    </row>
    <row r="1021" spans="5:15" x14ac:dyDescent="0.35">
      <c r="E1021" s="4" t="s">
        <v>146</v>
      </c>
      <c r="F1021">
        <f t="shared" ref="F1021" si="1811">24*F1001^3*F1002*F1003-20*F1001*F1002*F1003^3+18*F1004^2-607</f>
        <v>-1888.2869571749452</v>
      </c>
      <c r="I1021" s="5"/>
    </row>
    <row r="1022" spans="5:15" x14ac:dyDescent="0.35">
      <c r="E1022" s="4"/>
      <c r="I1022" s="5"/>
    </row>
    <row r="1023" spans="5:15" x14ac:dyDescent="0.35">
      <c r="E1023" s="4"/>
      <c r="F1023">
        <f t="shared" ref="F1023:F1026" si="1812">F1001</f>
        <v>-3.6510730714160529</v>
      </c>
      <c r="G1023" t="s">
        <v>16</v>
      </c>
      <c r="H1023" cm="1">
        <f t="array" ref="H1023:H1026">MMULT(F1013:I1016,F1018:F1021)</f>
        <v>20.540412349339057</v>
      </c>
      <c r="I1023" s="5"/>
      <c r="J1023">
        <f t="shared" ref="J1023" si="1813">F1013*F1018+G1013*F1019+H1013*F1020+I1013*F1021</f>
        <v>20.540412349339057</v>
      </c>
    </row>
    <row r="1024" spans="5:15" x14ac:dyDescent="0.35">
      <c r="E1024" s="4"/>
      <c r="F1024">
        <f t="shared" si="1812"/>
        <v>1.1322857940990882</v>
      </c>
      <c r="G1024" t="s">
        <v>16</v>
      </c>
      <c r="H1024">
        <v>16.518495596786519</v>
      </c>
      <c r="I1024" s="5"/>
      <c r="J1024">
        <f t="shared" ref="J1024" si="1814">F1014*F1018+G1014*F1019+H1014*F1020+I1014*F1021</f>
        <v>16.518495596786519</v>
      </c>
    </row>
    <row r="1025" spans="5:10" x14ac:dyDescent="0.35">
      <c r="E1025" s="4"/>
      <c r="F1025">
        <f t="shared" si="1812"/>
        <v>-4.4165422414400393</v>
      </c>
      <c r="G1025" t="s">
        <v>16</v>
      </c>
      <c r="H1025">
        <v>21.422624763501496</v>
      </c>
      <c r="I1025" s="5"/>
      <c r="J1025">
        <f t="shared" ref="J1025" si="1815">F1015*F1018+G1015*F1019+H1015*F1020+I1015*F1021</f>
        <v>21.422624763501496</v>
      </c>
    </row>
    <row r="1026" spans="5:10" x14ac:dyDescent="0.35">
      <c r="E1026" s="4"/>
      <c r="F1026">
        <f t="shared" si="1812"/>
        <v>-0.11513159781457259</v>
      </c>
      <c r="G1026" t="s">
        <v>16</v>
      </c>
      <c r="H1026">
        <v>-1.7303583291639943</v>
      </c>
      <c r="I1026" s="5"/>
      <c r="J1026">
        <f t="shared" ref="J1026" si="1816">F1016*F1018+G1016*F1019+H1016*F1020+I1016*F1021</f>
        <v>-1.7303583291639943</v>
      </c>
    </row>
    <row r="1027" spans="5:10" x14ac:dyDescent="0.35">
      <c r="E1027" s="4" t="s">
        <v>844</v>
      </c>
      <c r="F1027">
        <f t="shared" ref="F1027:F1030" si="1817">F1023-H1023</f>
        <v>-24.191485420755111</v>
      </c>
      <c r="I1027" s="5"/>
    </row>
    <row r="1028" spans="5:10" x14ac:dyDescent="0.35">
      <c r="E1028" s="4" t="s">
        <v>99</v>
      </c>
      <c r="F1028">
        <f t="shared" si="1817"/>
        <v>-15.38620980268743</v>
      </c>
      <c r="I1028" s="5"/>
    </row>
    <row r="1029" spans="5:10" x14ac:dyDescent="0.35">
      <c r="E1029" s="4" t="s">
        <v>100</v>
      </c>
      <c r="F1029">
        <f t="shared" si="1817"/>
        <v>-25.839167004941537</v>
      </c>
      <c r="I1029" s="5"/>
    </row>
    <row r="1030" spans="5:10" x14ac:dyDescent="0.35">
      <c r="E1030" s="4" t="s">
        <v>101</v>
      </c>
      <c r="F1030">
        <f t="shared" si="1817"/>
        <v>1.6152267313494217</v>
      </c>
      <c r="I1030" s="5"/>
    </row>
    <row r="1031" spans="5:10" x14ac:dyDescent="0.35">
      <c r="E1031" s="4"/>
      <c r="I1031" s="5"/>
    </row>
    <row r="1032" spans="5:10" x14ac:dyDescent="0.35">
      <c r="E1032" s="4" t="s">
        <v>846</v>
      </c>
      <c r="F1032">
        <f t="shared" ref="F1032:F1035" si="1818">ABS(F1027-F1001)</f>
        <v>20.540412349339057</v>
      </c>
      <c r="I1032" s="5"/>
    </row>
    <row r="1033" spans="5:10" x14ac:dyDescent="0.35">
      <c r="E1033" s="4" t="s">
        <v>847</v>
      </c>
      <c r="F1033">
        <f t="shared" si="1818"/>
        <v>16.518495596786519</v>
      </c>
      <c r="I1033" s="5"/>
    </row>
    <row r="1034" spans="5:10" x14ac:dyDescent="0.35">
      <c r="E1034" s="4" t="s">
        <v>848</v>
      </c>
      <c r="F1034">
        <f t="shared" si="1818"/>
        <v>21.422624763501496</v>
      </c>
      <c r="I1034" s="5"/>
    </row>
    <row r="1035" spans="5:10" x14ac:dyDescent="0.35">
      <c r="E1035" s="7" t="s">
        <v>849</v>
      </c>
      <c r="F1035" s="8">
        <f t="shared" si="1818"/>
        <v>1.7303583291639943</v>
      </c>
      <c r="G1035" s="8" t="s">
        <v>25</v>
      </c>
      <c r="H1035" s="8">
        <f t="shared" ref="H1035" si="1819">MAX(F1032:F1035)</f>
        <v>21.422624763501496</v>
      </c>
      <c r="I1035" s="9"/>
      <c r="J1035" t="str">
        <f t="shared" ref="J1035" si="1820">IF(H1035&gt;$D$14, "Continúa iterando","Listo. Aquí está la solución")</f>
        <v>Continúa iterando</v>
      </c>
    </row>
    <row r="1037" spans="5:10" x14ac:dyDescent="0.35">
      <c r="E1037" s="1"/>
      <c r="F1037" s="2" t="s">
        <v>0</v>
      </c>
      <c r="G1037" s="2">
        <f t="shared" ref="G1037" si="1821">G1000+1</f>
        <v>29</v>
      </c>
      <c r="H1037" s="2"/>
      <c r="I1037" s="3"/>
    </row>
    <row r="1038" spans="5:10" x14ac:dyDescent="0.35">
      <c r="E1038" s="4" t="s">
        <v>840</v>
      </c>
      <c r="F1038" s="6">
        <f t="shared" ref="F1038:F1041" si="1822">F1027</f>
        <v>-24.191485420755111</v>
      </c>
      <c r="I1038" s="5"/>
    </row>
    <row r="1039" spans="5:10" x14ac:dyDescent="0.35">
      <c r="E1039" s="4" t="s">
        <v>1</v>
      </c>
      <c r="F1039" s="6">
        <f t="shared" si="1822"/>
        <v>-15.38620980268743</v>
      </c>
      <c r="I1039" s="5"/>
    </row>
    <row r="1040" spans="5:10" x14ac:dyDescent="0.35">
      <c r="E1040" s="4" t="s">
        <v>93</v>
      </c>
      <c r="F1040" s="6">
        <f t="shared" si="1822"/>
        <v>-25.839167004941537</v>
      </c>
      <c r="I1040" s="5"/>
    </row>
    <row r="1041" spans="5:15" x14ac:dyDescent="0.35">
      <c r="E1041" s="4" t="s">
        <v>2</v>
      </c>
      <c r="F1041" s="6">
        <f t="shared" si="1822"/>
        <v>1.6152267313494217</v>
      </c>
      <c r="I1041" s="5"/>
    </row>
    <row r="1042" spans="5:15" x14ac:dyDescent="0.35">
      <c r="E1042" s="4"/>
      <c r="I1042" s="5"/>
    </row>
    <row r="1043" spans="5:15" x14ac:dyDescent="0.35">
      <c r="E1043" s="4"/>
      <c r="F1043">
        <f t="shared" ref="F1043" si="1823">2*F1038*F1039*F1040-6*F1038*F1039^2</f>
        <v>15126.428374238774</v>
      </c>
      <c r="G1043">
        <f t="shared" ref="G1043" si="1824">F1038^2*F1040-6*F1038^2*F1039</f>
        <v>38904.838511564391</v>
      </c>
      <c r="H1043">
        <f t="shared" ref="H1043" si="1825">F1038^2*F1039</f>
        <v>-9004.4402805482805</v>
      </c>
      <c r="I1043" s="5">
        <f t="shared" ref="I1043" si="1826">12*F1041^2</f>
        <v>31.307488723988847</v>
      </c>
      <c r="J1043">
        <f t="shared" ref="J1043" si="1827">F1043*(G1044*(H1045*I1046-H1046*I1045)-H1044*(G1045*I1046-G1046*I1045)+I1044*(G1045*H1046-G1046*H1045))</f>
        <v>1.9591946637498869E+21</v>
      </c>
      <c r="L1043">
        <f t="shared" ref="L1043" si="1828">G1044*(H1045*I1046-H1046*I1045)-H1044*(G1045*I1046-G1046*I1045)+I1044*(G1045*H1046-G1046*H1045)</f>
        <v>1.2952129975946698E+17</v>
      </c>
      <c r="M1043">
        <f t="shared" ref="M1043" si="1829">-(G1043*(H1045*I1046-H1046*I1045)-H1043*(G1045*I1046-G1046*I1045)+I1043*(G1045*H1046-G1046*H1045))</f>
        <v>-5791145005809996</v>
      </c>
      <c r="N1043">
        <f t="shared" ref="N1043" si="1830">G1043*(H1044*I1046-H1046*I1044)-H1043*(G1044*I1046-G1046*I1044)+I1043*(G1044*H1046-G1046*H1044)</f>
        <v>3.0402297748650086E+18</v>
      </c>
      <c r="O1043">
        <f t="shared" ref="O1043" si="1831">-(G1043*(H1044*I1045-H1045*I1044)-H1043*(G1044*I1045-G1045*I1044)+I1043*(G1044*H1045-G1045*H1044))</f>
        <v>-730229410706819.13</v>
      </c>
    </row>
    <row r="1044" spans="5:15" x14ac:dyDescent="0.35">
      <c r="E1044" s="4" t="s">
        <v>26</v>
      </c>
      <c r="F1044">
        <f t="shared" ref="F1044" si="1832">-1728*F1041*F1038^2-144*F1039*F1038+36*F1040</f>
        <v>-1687965.8880946618</v>
      </c>
      <c r="G1044">
        <f t="shared" ref="G1044" si="1833">-72*F1038^2</f>
        <v>-42136.413614107711</v>
      </c>
      <c r="H1044">
        <f t="shared" ref="H1044" si="1834">36*F1038</f>
        <v>-870.89347514718395</v>
      </c>
      <c r="I1044" s="5">
        <f t="shared" ref="I1044" si="1835">-576*F1038^3</f>
        <v>8154739.4850287512</v>
      </c>
      <c r="J1044">
        <f t="shared" ref="J1044" si="1836">-G1043*(F1044*(H1045*I1046-H1046*I1045)-H1044*(F1045*I1046-F1046*I1045)+I1044*(F1045*H1046-F1046*H1045))</f>
        <v>-3.6008835026342871E+20</v>
      </c>
      <c r="L1044">
        <f t="shared" ref="L1044" si="1837">-(F1044*(H1045*I1046-H1046*I1045)-H1044*(F1045*I1046-F1046*I1045)+I1044*(F1045*H1046-F1046*H1045))</f>
        <v>-9255618684971360</v>
      </c>
      <c r="M1044">
        <f t="shared" ref="M1044" si="1838">F1043*(H1045*I1046-H1046*I1045)-H1043*(F1045*I1046-F1046*I1045)+I1043*(F1045*H1046-F1046*H1045)</f>
        <v>675538131584642</v>
      </c>
      <c r="N1044">
        <f t="shared" ref="N1044" si="1839">-(F1043*(H1044*I1046-H1046*I1044)-H1043*(F1044*I1046-F1046*I1044)+I1043*(F1044*H1046-F1046*H1044))</f>
        <v>-3.5465514062379424E+17</v>
      </c>
      <c r="O1044">
        <f t="shared" ref="O1044" si="1840">F1043*(H1044*I1045-H1045*I1044)-H1043*(F1044*I1045-F1045*I1044)+I1043*(F1044*H1045-F1045*H1044)</f>
        <v>79740813491382.672</v>
      </c>
    </row>
    <row r="1045" spans="5:15" x14ac:dyDescent="0.35">
      <c r="E1045" s="4"/>
      <c r="F1045">
        <f t="shared" ref="F1045" si="1841">0.0625*F1039*F1040^2*F1041</f>
        <v>-1037.0559286384521</v>
      </c>
      <c r="G1045">
        <f t="shared" ref="G1045" si="1842">0.0625*F1038*F1040^2*F1041+0.125*F1040</f>
        <v>-1633.775930272132</v>
      </c>
      <c r="H1045">
        <f t="shared" ref="H1045" si="1843">0.125*F1038*F1039*F1040*F1041+0.125*F1039</f>
        <v>-1943.775610193137</v>
      </c>
      <c r="I1045" s="5">
        <f t="shared" ref="I1045" si="1844">0.0625*F1038*F1039*F1040^2</f>
        <v>15532.137310039041</v>
      </c>
      <c r="J1045">
        <f t="shared" ref="J1045" si="1845">H1043*(F1044*(G1045*I1046-G1046*I1045)-G1044*(F1045*I1046-F1046*I1045)+I1044*(F1045*G1046-F1046*G1045))</f>
        <v>-1.3745670254670756E+21</v>
      </c>
      <c r="L1045">
        <f t="shared" ref="L1045" si="1846">F1044*(G1045*I1046-G1046*I1045)-G1044*(F1045*I1046-F1046*I1045)+I1044*(F1045*G1046-F1046*G1045)</f>
        <v>1.5265435525586918E+17</v>
      </c>
      <c r="M1045">
        <f t="shared" ref="M1045" si="1847">-(F1043*(G1045*I1046-G1046*I1045)-G1043*(F1045*I1046-F1046*I1045)+I1043*(F1045*G1046-F1046*G1045))</f>
        <v>-6813773369303605</v>
      </c>
      <c r="N1045">
        <f t="shared" ref="N1045" si="1848">F1043*(G1044*I1046-G1046*I1044)-G1043*(F1044*I1046-F1046*I1044)+I1043*(F1044*G1046-F1046*G1044)</f>
        <v>3.5770877974031252E+18</v>
      </c>
      <c r="O1045">
        <f t="shared" ref="O1045" si="1849">-(F1043*(G1044*I1045-G1045*I1044)-G1043*(F1044*I1045-F1045*I1044)+I1043*(F1044*G1045-F1045*G1044))</f>
        <v>-882695802162664.25</v>
      </c>
    </row>
    <row r="1046" spans="5:15" x14ac:dyDescent="0.35">
      <c r="E1046" s="4"/>
      <c r="F1046">
        <f t="shared" ref="F1046" si="1850">72*F1039*F1040*F1038^2-20*F1039*F1040^3</f>
        <v>11443231.12796139</v>
      </c>
      <c r="G1046">
        <f t="shared" ref="G1046" si="1851">24*F1038^3*F1040-20*F1038*F1040^3</f>
        <v>432698.40807578061</v>
      </c>
      <c r="H1046">
        <f t="shared" ref="H1046" si="1852">24*F1038^3*F1039-60*F1038*F1039*F1040^2</f>
        <v>-9682912.9591828287</v>
      </c>
      <c r="I1046" s="5">
        <f t="shared" ref="I1046" si="1853">36*F1041</f>
        <v>58.148162328579183</v>
      </c>
      <c r="J1046">
        <f t="shared" ref="J1046" si="1854">-I1043*(F1044*(G1045*H1046-G1046*H1045)-G1044*(F1045*H1046-F1046*H1045)+H1044*(F1045*G1046-F1046*G1045))</f>
        <v>8.383629474593088E+17</v>
      </c>
      <c r="L1046">
        <f t="shared" ref="L1046" si="1855">-(F1044*(G1045*H1046-G1046*H1045)-G1044*(F1045*H1046-F1046*H1045)+H1044*(F1045*G1046-F1046*G1045))</f>
        <v>2.6778351813856184E+16</v>
      </c>
      <c r="M1046">
        <f t="shared" ref="M1046" si="1856">F1043*(G1045*H1046-G1046*H1045)-G1043*(F1045*H1046-F1046*H1045)+H1043*(F1045*G1046-F1046*G1045)</f>
        <v>-1168320202746551</v>
      </c>
      <c r="N1046">
        <f t="shared" ref="N1046" si="1857">-(F1043*(G1044*H1046-G1046*H1044)-G1043*(F1044*H1046-F1046*H1044)+H1043*(F1044*G1046-F1046*G1044))</f>
        <v>6.2785273865200486E+17</v>
      </c>
      <c r="O1046">
        <f t="shared" ref="O1046" si="1858">F1043*(G1044*H1045-G1045*H1044)-G1043*(F1044*H1045-F1045*H1044)+H1043*(F1044*G1045-F1045*G1044)</f>
        <v>-150833889927470.28</v>
      </c>
    </row>
    <row r="1047" spans="5:15" x14ac:dyDescent="0.35">
      <c r="E1047" s="4"/>
      <c r="I1047" s="5"/>
    </row>
    <row r="1048" spans="5:15" x14ac:dyDescent="0.35">
      <c r="E1048" s="4" t="s">
        <v>6</v>
      </c>
      <c r="F1048">
        <f t="shared" ref="F1048" si="1859">MDETERM(F1043:I1046)</f>
        <v>2.2537765096684051E+20</v>
      </c>
      <c r="G1048" t="str">
        <f t="shared" ref="G1048" si="1860">IF(F1048&lt;&gt;0,"Continuar", "Agregar otros valores")</f>
        <v>Continuar</v>
      </c>
      <c r="I1048" s="5"/>
      <c r="J1048">
        <f t="shared" ref="J1048" si="1861">MDETERM(F1043:I1046)</f>
        <v>2.2537765096684051E+20</v>
      </c>
    </row>
    <row r="1049" spans="5:15" x14ac:dyDescent="0.35">
      <c r="E1049" s="4"/>
      <c r="I1049" s="5"/>
    </row>
    <row r="1050" spans="5:15" x14ac:dyDescent="0.35">
      <c r="E1050" s="4"/>
      <c r="F1050" cm="1">
        <f t="array" ref="F1050:I1053">MINVERSE(F1043:I1046)</f>
        <v>5.7468564076268273E-4</v>
      </c>
      <c r="G1050">
        <v>-2.5695294014143568E-5</v>
      </c>
      <c r="H1050">
        <v>1.3489490913685646E-2</v>
      </c>
      <c r="I1050" s="5">
        <v>-3.2400258303085121E-6</v>
      </c>
      <c r="L1050">
        <f t="shared" ref="L1050" si="1862">L1043/J1048</f>
        <v>5.7468564076268262E-4</v>
      </c>
      <c r="M1050">
        <f t="shared" ref="M1050" si="1863">M1043/J1048</f>
        <v>-2.5695294014143571E-5</v>
      </c>
      <c r="N1050">
        <f t="shared" ref="N1050" si="1864">N1043/J1048</f>
        <v>1.3489490913685641E-2</v>
      </c>
      <c r="O1050">
        <f t="shared" ref="O1050" si="1865">O1043/J1048</f>
        <v>-3.2400258303085108E-6</v>
      </c>
    </row>
    <row r="1051" spans="5:15" x14ac:dyDescent="0.35">
      <c r="E1051" s="4" t="s">
        <v>9</v>
      </c>
      <c r="F1051">
        <v>-4.1067153931483491E-5</v>
      </c>
      <c r="G1051">
        <v>2.9973607795035217E-6</v>
      </c>
      <c r="H1051">
        <v>-1.5736038560272972E-3</v>
      </c>
      <c r="I1051" s="5">
        <v>3.5380976396419571E-7</v>
      </c>
      <c r="L1051">
        <f t="shared" ref="L1051" si="1866">L1044/J1048</f>
        <v>-4.1067153931483322E-5</v>
      </c>
      <c r="M1051">
        <f t="shared" ref="M1051" si="1867">M1044/J1048</f>
        <v>2.997360779503523E-6</v>
      </c>
      <c r="N1051">
        <f t="shared" ref="N1051" si="1868">N1044/J1048</f>
        <v>-1.5736038560272959E-3</v>
      </c>
      <c r="O1051">
        <f t="shared" ref="O1051" si="1869">O1044/J1048</f>
        <v>3.5380976396419545E-7</v>
      </c>
    </row>
    <row r="1052" spans="5:15" x14ac:dyDescent="0.35">
      <c r="E1052" s="4"/>
      <c r="F1052">
        <v>6.7732694258282528E-4</v>
      </c>
      <c r="G1052">
        <v>-3.0232693171099317E-5</v>
      </c>
      <c r="H1052">
        <v>1.5871528441519775E-2</v>
      </c>
      <c r="I1052" s="5">
        <v>-3.9165187780421677E-6</v>
      </c>
      <c r="L1052">
        <f t="shared" ref="L1052" si="1870">L1045/J1048</f>
        <v>6.7732694258282517E-4</v>
      </c>
      <c r="M1052">
        <f t="shared" ref="M1052" si="1871">M1045/J1048</f>
        <v>-3.0232693171099321E-5</v>
      </c>
      <c r="N1052">
        <f t="shared" ref="N1052" si="1872">N1045/J1048</f>
        <v>1.5871528441519771E-2</v>
      </c>
      <c r="O1052">
        <f t="shared" ref="O1052" si="1873">O1045/J1048</f>
        <v>-3.9165187780421668E-6</v>
      </c>
    </row>
    <row r="1053" spans="5:15" x14ac:dyDescent="0.35">
      <c r="E1053" s="4"/>
      <c r="F1053">
        <v>1.1881547127224271E-4</v>
      </c>
      <c r="G1053">
        <v>-5.1838334357227136E-6</v>
      </c>
      <c r="H1053">
        <v>2.7857808259097532E-3</v>
      </c>
      <c r="I1053" s="5">
        <v>-6.6924954306876809E-7</v>
      </c>
      <c r="L1053">
        <f t="shared" ref="L1053" si="1874">L1046/J1048</f>
        <v>1.1881547127224271E-4</v>
      </c>
      <c r="M1053">
        <f t="shared" ref="M1053" si="1875">M1046/J1048</f>
        <v>-5.1838334357227119E-6</v>
      </c>
      <c r="N1053">
        <f t="shared" ref="N1053" si="1876">N1046/J1048</f>
        <v>2.7857808259097523E-3</v>
      </c>
      <c r="O1053">
        <f t="shared" ref="O1053" si="1877">O1046/J1048</f>
        <v>-6.6924954306876798E-7</v>
      </c>
    </row>
    <row r="1054" spans="5:15" x14ac:dyDescent="0.35">
      <c r="E1054" s="4"/>
      <c r="I1054" s="5"/>
    </row>
    <row r="1055" spans="5:15" x14ac:dyDescent="0.35">
      <c r="E1055" s="4" t="s">
        <v>147</v>
      </c>
      <c r="F1055">
        <f t="shared" ref="F1055" si="1878">F1038^2*F1039*F1040-3*F1038^2*F1039^2+4*F1041^3-1401/2</f>
        <v>-183649.0295108541</v>
      </c>
      <c r="I1055" s="5"/>
    </row>
    <row r="1056" spans="5:15" x14ac:dyDescent="0.35">
      <c r="E1056" s="4" t="s">
        <v>148</v>
      </c>
      <c r="F1056">
        <f t="shared" ref="F1056" si="1879">-72*F1038^2*F1039-576*F1038^3*F1041+36*F1038*F1040-9</f>
        <v>13842567.065556375</v>
      </c>
      <c r="I1056" s="5"/>
    </row>
    <row r="1057" spans="5:10" x14ac:dyDescent="0.35">
      <c r="E1057" s="4" t="s">
        <v>149</v>
      </c>
      <c r="F1057">
        <f t="shared" ref="F1057" si="1880">((F1038*F1039*(F1040^2)*F1041)/16)+((F1039*F1040)/8)+9/4</f>
        <v>25139.86923374785</v>
      </c>
      <c r="I1057" s="5"/>
    </row>
    <row r="1058" spans="5:10" x14ac:dyDescent="0.35">
      <c r="E1058" s="4" t="s">
        <v>150</v>
      </c>
      <c r="F1058">
        <f t="shared" ref="F1058" si="1881">24*F1038^3*F1039*F1040-20*F1038*F1039*F1040^3+18*F1041^2-607</f>
        <v>-6658148.5267097438</v>
      </c>
      <c r="I1058" s="5"/>
    </row>
    <row r="1059" spans="5:10" x14ac:dyDescent="0.35">
      <c r="E1059" s="4"/>
      <c r="I1059" s="5"/>
    </row>
    <row r="1060" spans="5:10" x14ac:dyDescent="0.35">
      <c r="E1060" s="4"/>
      <c r="F1060">
        <f t="shared" ref="F1060:F1063" si="1882">F1038</f>
        <v>-24.191485420755111</v>
      </c>
      <c r="G1060" t="s">
        <v>16</v>
      </c>
      <c r="H1060" cm="1">
        <f t="array" ref="H1060:H1063">MMULT(F1050:I1053,F1055:F1058)</f>
        <v>-100.53268005140455</v>
      </c>
      <c r="I1060" s="5"/>
      <c r="J1060">
        <f t="shared" ref="J1060" si="1883">F1050*F1055+G1050*F1056+H1050*F1057+I1050*F1058</f>
        <v>-100.53268005140455</v>
      </c>
    </row>
    <row r="1061" spans="5:10" x14ac:dyDescent="0.35">
      <c r="E1061" s="4"/>
      <c r="F1061">
        <f t="shared" si="1882"/>
        <v>-15.38620980268743</v>
      </c>
      <c r="G1061" t="s">
        <v>16</v>
      </c>
      <c r="H1061">
        <v>7.1171974493142729</v>
      </c>
      <c r="I1061" s="5"/>
      <c r="J1061">
        <f t="shared" ref="J1061" si="1884">F1051*F1055+G1051*F1056+H1051*F1057+I1051*F1058</f>
        <v>7.1171974493142729</v>
      </c>
    </row>
    <row r="1062" spans="5:10" x14ac:dyDescent="0.35">
      <c r="E1062" s="4"/>
      <c r="F1062">
        <f t="shared" si="1882"/>
        <v>-25.839167004941537</v>
      </c>
      <c r="G1062" t="s">
        <v>16</v>
      </c>
      <c r="H1062">
        <v>-117.80360516885099</v>
      </c>
      <c r="I1062" s="5"/>
      <c r="J1062">
        <f t="shared" ref="J1062" si="1885">F1052*F1055+G1052*F1056+H1052*F1057+I1052*F1058</f>
        <v>-117.80360516885099</v>
      </c>
    </row>
    <row r="1063" spans="5:10" x14ac:dyDescent="0.35">
      <c r="E1063" s="4"/>
      <c r="F1063">
        <f t="shared" si="1882"/>
        <v>1.6152267313494217</v>
      </c>
      <c r="G1063" t="s">
        <v>16</v>
      </c>
      <c r="H1063">
        <v>-19.087779444249541</v>
      </c>
      <c r="I1063" s="5"/>
      <c r="J1063">
        <f t="shared" ref="J1063" si="1886">F1053*F1055+G1053*F1056+H1053*F1057+I1053*F1058</f>
        <v>-19.087779444249541</v>
      </c>
    </row>
    <row r="1064" spans="5:10" x14ac:dyDescent="0.35">
      <c r="E1064" s="4" t="s">
        <v>844</v>
      </c>
      <c r="F1064">
        <f t="shared" ref="F1064:F1067" si="1887">F1060-H1060</f>
        <v>76.34119463064944</v>
      </c>
      <c r="I1064" s="5"/>
    </row>
    <row r="1065" spans="5:10" x14ac:dyDescent="0.35">
      <c r="E1065" s="4" t="s">
        <v>99</v>
      </c>
      <c r="F1065">
        <f t="shared" si="1887"/>
        <v>-22.503407252001704</v>
      </c>
      <c r="I1065" s="5"/>
    </row>
    <row r="1066" spans="5:10" x14ac:dyDescent="0.35">
      <c r="E1066" s="4" t="s">
        <v>100</v>
      </c>
      <c r="F1066">
        <f t="shared" si="1887"/>
        <v>91.964438163909449</v>
      </c>
      <c r="I1066" s="5"/>
    </row>
    <row r="1067" spans="5:10" x14ac:dyDescent="0.35">
      <c r="E1067" s="4" t="s">
        <v>101</v>
      </c>
      <c r="F1067">
        <f t="shared" si="1887"/>
        <v>20.703006175598965</v>
      </c>
      <c r="I1067" s="5"/>
    </row>
    <row r="1068" spans="5:10" x14ac:dyDescent="0.35">
      <c r="E1068" s="4"/>
      <c r="I1068" s="5"/>
    </row>
    <row r="1069" spans="5:10" x14ac:dyDescent="0.35">
      <c r="E1069" s="4" t="s">
        <v>846</v>
      </c>
      <c r="F1069">
        <f t="shared" ref="F1069:F1072" si="1888">ABS(F1064-F1038)</f>
        <v>100.53268005140455</v>
      </c>
      <c r="I1069" s="5"/>
    </row>
    <row r="1070" spans="5:10" x14ac:dyDescent="0.35">
      <c r="E1070" s="4" t="s">
        <v>847</v>
      </c>
      <c r="F1070">
        <f t="shared" si="1888"/>
        <v>7.1171974493142738</v>
      </c>
      <c r="I1070" s="5"/>
    </row>
    <row r="1071" spans="5:10" x14ac:dyDescent="0.35">
      <c r="E1071" s="4" t="s">
        <v>848</v>
      </c>
      <c r="F1071">
        <f t="shared" si="1888"/>
        <v>117.80360516885099</v>
      </c>
      <c r="I1071" s="5"/>
    </row>
    <row r="1072" spans="5:10" x14ac:dyDescent="0.35">
      <c r="E1072" s="7" t="s">
        <v>849</v>
      </c>
      <c r="F1072" s="8">
        <f t="shared" si="1888"/>
        <v>19.087779444249541</v>
      </c>
      <c r="G1072" s="8" t="s">
        <v>25</v>
      </c>
      <c r="H1072" s="8">
        <f t="shared" ref="H1072" si="1889">MAX(F1069:F1072)</f>
        <v>117.80360516885099</v>
      </c>
      <c r="I1072" s="9"/>
      <c r="J1072" t="str">
        <f t="shared" ref="J1072" si="1890">IF(H1072&gt;$D$14, "Continúa iterando","Listo. Aquí está la solución")</f>
        <v>Continúa iterando</v>
      </c>
    </row>
    <row r="1074" spans="5:15" x14ac:dyDescent="0.35">
      <c r="E1074" s="1"/>
      <c r="F1074" s="2" t="s">
        <v>0</v>
      </c>
      <c r="G1074" s="2">
        <f t="shared" ref="G1074" si="1891">G1037+1</f>
        <v>30</v>
      </c>
      <c r="H1074" s="2"/>
      <c r="I1074" s="3"/>
    </row>
    <row r="1075" spans="5:15" x14ac:dyDescent="0.35">
      <c r="E1075" s="4" t="s">
        <v>840</v>
      </c>
      <c r="F1075" s="6">
        <f t="shared" ref="F1075:F1078" si="1892">F1064</f>
        <v>76.34119463064944</v>
      </c>
      <c r="I1075" s="5"/>
    </row>
    <row r="1076" spans="5:15" x14ac:dyDescent="0.35">
      <c r="E1076" s="4" t="s">
        <v>1</v>
      </c>
      <c r="F1076" s="6">
        <f t="shared" si="1892"/>
        <v>-22.503407252001704</v>
      </c>
      <c r="I1076" s="5"/>
    </row>
    <row r="1077" spans="5:15" x14ac:dyDescent="0.35">
      <c r="E1077" s="4" t="s">
        <v>93</v>
      </c>
      <c r="F1077" s="6">
        <f t="shared" si="1892"/>
        <v>91.964438163909449</v>
      </c>
      <c r="I1077" s="5"/>
    </row>
    <row r="1078" spans="5:15" x14ac:dyDescent="0.35">
      <c r="E1078" s="4" t="s">
        <v>2</v>
      </c>
      <c r="F1078" s="6">
        <f t="shared" si="1892"/>
        <v>20.703006175598965</v>
      </c>
      <c r="I1078" s="5"/>
    </row>
    <row r="1079" spans="5:15" x14ac:dyDescent="0.35">
      <c r="E1079" s="4"/>
      <c r="I1079" s="5"/>
    </row>
    <row r="1080" spans="5:15" x14ac:dyDescent="0.35">
      <c r="E1080" s="4"/>
      <c r="F1080">
        <f t="shared" ref="F1080" si="1893">2*F1075*F1076*F1077-6*F1075*F1076^2</f>
        <v>-547934.83540606522</v>
      </c>
      <c r="G1080">
        <f t="shared" ref="G1080" si="1894">F1075^2*F1077-6*F1075^2*F1076</f>
        <v>1322862.8962029754</v>
      </c>
      <c r="H1080">
        <f t="shared" ref="H1080" si="1895">F1075^2*F1076</f>
        <v>-131149.36233647907</v>
      </c>
      <c r="I1080" s="5">
        <f t="shared" ref="I1080" si="1896">12*F1078^2</f>
        <v>5143.373576482667</v>
      </c>
      <c r="J1080">
        <f t="shared" ref="J1080" si="1897">F1080*(G1081*(H1082*I1083-H1083*I1082)-H1081*(G1082*I1083-G1083*I1082)+I1081*(G1082*H1083-G1083*H1082))</f>
        <v>6.2410576093273691E+28</v>
      </c>
      <c r="L1080">
        <f t="shared" ref="L1080" si="1898">G1081*(H1082*I1083-H1083*I1082)-H1081*(G1082*I1083-G1083*I1082)+I1081*(G1082*H1083-G1083*H1082)</f>
        <v>-1.1390145699902848E+23</v>
      </c>
      <c r="M1080">
        <f t="shared" ref="M1080" si="1899">-(G1080*(H1082*I1083-H1083*I1082)-H1080*(G1082*I1083-G1083*I1082)+I1080*(G1082*H1083-G1083*H1082))</f>
        <v>-7.3637213866951115E+20</v>
      </c>
      <c r="N1080">
        <f t="shared" ref="N1080" si="1900">G1080*(H1081*I1083-H1083*I1081)-H1080*(G1081*I1083-G1083*I1081)+I1080*(G1081*H1083-G1083*H1081)</f>
        <v>2.0716646427445566E+23</v>
      </c>
      <c r="O1080">
        <f t="shared" ref="O1080" si="1901">-(G1080*(H1081*I1082-H1082*I1081)-H1080*(G1081*I1082-G1082*I1081)+I1080*(G1081*H1082-G1082*H1081))</f>
        <v>1.1048114435626217E+20</v>
      </c>
    </row>
    <row r="1081" spans="5:15" x14ac:dyDescent="0.35">
      <c r="E1081" s="4" t="s">
        <v>26</v>
      </c>
      <c r="F1081">
        <f t="shared" ref="F1081" si="1902">-1728*F1078*F1075^2-144*F1076*F1075+36*F1077</f>
        <v>-208244022.56827402</v>
      </c>
      <c r="G1081">
        <f t="shared" ref="G1081" si="1903">-72*F1075^2</f>
        <v>-419614.41582969832</v>
      </c>
      <c r="H1081">
        <f t="shared" ref="H1081" si="1904">36*F1075</f>
        <v>2748.2830067033797</v>
      </c>
      <c r="I1081" s="5">
        <f t="shared" ref="I1081" si="1905">-576*F1075^3</f>
        <v>-256270926.30945012</v>
      </c>
      <c r="J1081">
        <f t="shared" ref="J1081" si="1906">-G1080*(F1081*(H1082*I1083-H1083*I1082)-H1081*(F1082*I1083-F1083*I1082)+I1081*(F1082*H1083-F1083*H1082))</f>
        <v>3.3400611233169035E+28</v>
      </c>
      <c r="L1081">
        <f t="shared" ref="L1081" si="1907">-(F1081*(H1082*I1083-H1083*I1082)-H1081*(F1082*I1083-F1083*I1082)+I1081*(F1082*H1083-F1083*H1082))</f>
        <v>2.5248732373580884E+22</v>
      </c>
      <c r="M1081">
        <f t="shared" ref="M1081" si="1908">F1080*(H1082*I1083-H1083*I1082)-H1080*(F1082*I1083-F1083*I1082)+I1080*(F1082*H1083-F1083*H1082)</f>
        <v>-3.7782457226677938E+20</v>
      </c>
      <c r="N1081">
        <f t="shared" ref="N1081" si="1909">-(F1080*(H1081*I1083-H1083*I1081)-H1080*(F1081*I1083-F1083*I1081)+I1080*(F1081*H1083-F1083*H1081))</f>
        <v>1.06768904111343E+23</v>
      </c>
      <c r="O1081">
        <f t="shared" ref="O1081" si="1910">F1080*(H1081*I1082-H1082*I1081)-H1080*(F1081*I1082-F1082*I1081)+I1080*(F1081*H1082-F1082*H1081)</f>
        <v>7.437509625339827E+19</v>
      </c>
    </row>
    <row r="1082" spans="5:15" x14ac:dyDescent="0.35">
      <c r="E1082" s="4"/>
      <c r="F1082">
        <f t="shared" ref="F1082" si="1911">0.0625*F1076*F1077^2*F1078</f>
        <v>-246264.3535297293</v>
      </c>
      <c r="G1082">
        <f t="shared" ref="G1082" si="1912">0.0625*F1075*F1077^2*F1078+0.125*F1077</f>
        <v>835445.64705339877</v>
      </c>
      <c r="H1082">
        <f t="shared" ref="H1082" si="1913">0.125*F1075*F1076*F1077*F1078+0.125*F1076</f>
        <v>-408859.00383518881</v>
      </c>
      <c r="I1082" s="5">
        <f t="shared" ref="I1082" si="1914">0.0625*F1075*F1076*F1077^2</f>
        <v>-908086.23559038341</v>
      </c>
      <c r="J1082">
        <f t="shared" ref="J1082" si="1915">H1080*(F1081*(G1082*I1083-G1083*I1082)-G1081*(F1082*I1083-F1083*I1082)+I1081*(F1082*G1083-F1083*G1082))</f>
        <v>1.1184014775255801E+28</v>
      </c>
      <c r="L1082">
        <f t="shared" ref="L1082" si="1916">F1081*(G1082*I1083-G1083*I1082)-G1081*(F1082*I1083-F1083*I1082)+I1081*(F1082*G1083-F1083*G1082)</f>
        <v>-8.5276928351065099E+22</v>
      </c>
      <c r="M1082">
        <f t="shared" ref="M1082" si="1917">-(F1080*(G1082*I1083-G1083*I1082)-G1080*(F1082*I1083-F1083*I1082)+I1080*(F1082*G1083-F1083*G1082))</f>
        <v>-7.2743261950817809E+20</v>
      </c>
      <c r="N1082">
        <f t="shared" ref="N1082" si="1918">F1080*(G1081*I1083-G1083*I1081)-G1080*(F1081*I1083-F1083*I1081)+I1080*(F1081*G1083-F1083*G1081)</f>
        <v>2.0480591525239368E+23</v>
      </c>
      <c r="O1082">
        <f t="shared" ref="O1082" si="1919">-(F1080*(G1081*I1082-G1082*I1081)-G1080*(F1081*I1082-F1082*I1081)+I1080*(F1081*G1082-F1082*G1081))</f>
        <v>2.85088875666353E+20</v>
      </c>
    </row>
    <row r="1083" spans="5:15" x14ac:dyDescent="0.35">
      <c r="E1083" s="4"/>
      <c r="F1083">
        <f t="shared" ref="F1083" si="1920">72*F1076*F1077*F1075^2-20*F1076*F1077^3</f>
        <v>-518341158.94435376</v>
      </c>
      <c r="G1083">
        <f t="shared" ref="G1083" si="1921">24*F1075^3*F1077-20*F1075*F1077^3</f>
        <v>-205549118.84000432</v>
      </c>
      <c r="H1083">
        <f t="shared" ref="H1083" si="1922">24*F1075^3*F1076-60*F1075*F1076*F1077^2</f>
        <v>631472410.26721501</v>
      </c>
      <c r="I1083" s="5">
        <f t="shared" ref="I1083" si="1923">36*F1078</f>
        <v>745.30822232156277</v>
      </c>
      <c r="J1083">
        <f t="shared" ref="J1083" si="1924">-I1080*(F1081*(G1082*H1083-G1083*H1082)-G1081*(F1082*H1083-F1083*H1082)+H1081*(F1082*G1083-F1083*G1082))</f>
        <v>4.7583045060506524E+26</v>
      </c>
      <c r="L1083">
        <f t="shared" ref="L1083" si="1925">-(F1081*(G1082*H1083-G1083*H1082)-G1081*(F1082*H1083-F1083*H1082)+H1081*(F1082*G1083-F1083*G1082))</f>
        <v>9.2513297649762648E+22</v>
      </c>
      <c r="M1083">
        <f t="shared" ref="M1083" si="1926">F1080*(G1082*H1083-G1083*H1082)-G1080*(F1082*H1083-F1083*H1082)+H1080*(F1082*G1083-F1083*G1082)</f>
        <v>1.7961696170843393E+20</v>
      </c>
      <c r="N1083">
        <f t="shared" ref="N1083" si="1927">-(F1080*(G1081*H1083-G1083*H1081)-G1080*(F1081*H1083-F1083*H1081)+H1080*(F1081*G1083-F1083*G1081))</f>
        <v>-1.6851469415739844E+23</v>
      </c>
      <c r="O1083">
        <f t="shared" ref="O1083" si="1928">F1080*(G1081*H1082-G1082*H1081)-G1080*(F1081*H1082-F1082*H1081)+H1080*(F1081*G1082-F1082*G1081)</f>
        <v>-8.9894954562775695E+19</v>
      </c>
    </row>
    <row r="1084" spans="5:15" x14ac:dyDescent="0.35">
      <c r="E1084" s="4"/>
      <c r="I1084" s="5"/>
    </row>
    <row r="1085" spans="5:15" x14ac:dyDescent="0.35">
      <c r="E1085" s="4" t="s">
        <v>6</v>
      </c>
      <c r="F1085">
        <f t="shared" ref="F1085" si="1929">MDETERM(F1080:I1083)</f>
        <v>1.0747103255230355E+29</v>
      </c>
      <c r="G1085" t="str">
        <f t="shared" ref="G1085" si="1930">IF(F1085&lt;&gt;0,"Continuar", "Agregar otros valores")</f>
        <v>Continuar</v>
      </c>
      <c r="I1085" s="5"/>
      <c r="J1085">
        <f t="shared" ref="J1085" si="1931">MDETERM(F1080:I1083)</f>
        <v>1.0747103255230355E+29</v>
      </c>
    </row>
    <row r="1086" spans="5:15" x14ac:dyDescent="0.35">
      <c r="E1086" s="4"/>
      <c r="I1086" s="5"/>
    </row>
    <row r="1087" spans="5:15" x14ac:dyDescent="0.35">
      <c r="E1087" s="4"/>
      <c r="F1087" cm="1">
        <f t="array" ref="F1087:I1090">MINVERSE(F1080:I1083)</f>
        <v>-1.0598340249833868E-6</v>
      </c>
      <c r="G1087">
        <v>-6.8518197060322902E-9</v>
      </c>
      <c r="H1087">
        <v>1.9276493335414142E-6</v>
      </c>
      <c r="I1087" s="5">
        <v>1.0280085873604484E-9</v>
      </c>
      <c r="L1087">
        <f t="shared" ref="L1087" si="1932">L1080/J1085</f>
        <v>-1.059834024983387E-6</v>
      </c>
      <c r="M1087">
        <f t="shared" ref="M1087" si="1933">M1080/J1085</f>
        <v>-6.8518197060322894E-9</v>
      </c>
      <c r="N1087">
        <f t="shared" ref="N1087" si="1934">N1080/J1085</f>
        <v>1.9276493335414151E-6</v>
      </c>
      <c r="O1087">
        <f t="shared" ref="O1087" si="1935">O1080/J1085</f>
        <v>1.0280085873604468E-9</v>
      </c>
    </row>
    <row r="1088" spans="5:15" x14ac:dyDescent="0.35">
      <c r="E1088" s="4" t="s">
        <v>9</v>
      </c>
      <c r="F1088">
        <v>2.3493523579289109E-7</v>
      </c>
      <c r="G1088">
        <v>-3.5155945122505582E-9</v>
      </c>
      <c r="H1088">
        <v>9.9346681217919087E-7</v>
      </c>
      <c r="I1088" s="5">
        <v>6.9204784291247646E-10</v>
      </c>
      <c r="L1088">
        <f t="shared" ref="L1088" si="1936">L1081/J1085</f>
        <v>2.3493523579289085E-7</v>
      </c>
      <c r="M1088">
        <f t="shared" ref="M1088" si="1937">M1081/J1085</f>
        <v>-3.5155945122505573E-9</v>
      </c>
      <c r="N1088">
        <f t="shared" ref="N1088" si="1938">N1081/J1085</f>
        <v>9.9346681217919023E-7</v>
      </c>
      <c r="O1088">
        <f t="shared" ref="O1088" si="1939">O1081/J1085</f>
        <v>6.9204784291247698E-10</v>
      </c>
    </row>
    <row r="1089" spans="5:15" x14ac:dyDescent="0.35">
      <c r="E1089" s="4"/>
      <c r="F1089">
        <v>-7.9348756893689331E-7</v>
      </c>
      <c r="G1089">
        <v>-6.7686389739872873E-9</v>
      </c>
      <c r="H1089">
        <v>1.90568481932766E-6</v>
      </c>
      <c r="I1089" s="5">
        <v>2.6527043510781115E-9</v>
      </c>
      <c r="L1089">
        <f t="shared" ref="L1089" si="1940">L1082/J1085</f>
        <v>-7.9348756893689352E-7</v>
      </c>
      <c r="M1089">
        <f t="shared" ref="M1089" si="1941">M1082/J1085</f>
        <v>-6.7686389739872857E-9</v>
      </c>
      <c r="N1089">
        <f t="shared" ref="N1089" si="1942">N1082/J1085</f>
        <v>1.9056848193276602E-6</v>
      </c>
      <c r="O1089">
        <f t="shared" ref="O1089" si="1943">O1082/J1085</f>
        <v>2.6527043510781115E-9</v>
      </c>
    </row>
    <row r="1090" spans="5:15" x14ac:dyDescent="0.35">
      <c r="E1090" s="4"/>
      <c r="F1090">
        <v>8.6082077609832831E-7</v>
      </c>
      <c r="G1090">
        <v>1.6713058155556374E-9</v>
      </c>
      <c r="H1090">
        <v>-1.5680010711294356E-6</v>
      </c>
      <c r="I1090" s="5">
        <v>-8.3645753118661166E-10</v>
      </c>
      <c r="L1090">
        <f t="shared" ref="L1090" si="1944">L1083/J1085</f>
        <v>8.6082077609832831E-7</v>
      </c>
      <c r="M1090">
        <f t="shared" ref="M1090" si="1945">M1083/J1085</f>
        <v>1.6713058155556354E-9</v>
      </c>
      <c r="N1090">
        <f t="shared" ref="N1090" si="1946">N1083/J1085</f>
        <v>-1.5680010711294358E-6</v>
      </c>
      <c r="O1090">
        <f t="shared" ref="O1090" si="1947">O1083/J1085</f>
        <v>-8.3645753118661063E-10</v>
      </c>
    </row>
    <row r="1091" spans="5:15" x14ac:dyDescent="0.35">
      <c r="E1091" s="4"/>
      <c r="I1091" s="5"/>
    </row>
    <row r="1092" spans="5:15" x14ac:dyDescent="0.35">
      <c r="E1092" s="4" t="s">
        <v>151</v>
      </c>
      <c r="F1092">
        <f t="shared" ref="F1092" si="1948">F1075^2*F1076*F1077-3*F1075^2*F1076^2+4*F1078^3-1401/2</f>
        <v>-20880206.025684536</v>
      </c>
      <c r="I1092" s="5"/>
    </row>
    <row r="1093" spans="5:15" x14ac:dyDescent="0.35">
      <c r="E1093" s="4" t="s">
        <v>152</v>
      </c>
      <c r="F1093">
        <f t="shared" ref="F1093" si="1949">-72*F1075^2*F1076-576*F1075^3*F1078+36*F1075*F1077-9</f>
        <v>-5295883080.6201601</v>
      </c>
      <c r="I1093" s="5"/>
    </row>
    <row r="1094" spans="5:15" x14ac:dyDescent="0.35">
      <c r="E1094" s="4" t="s">
        <v>153</v>
      </c>
      <c r="F1094">
        <f t="shared" ref="F1094" si="1950">((F1075*F1076*(F1077^2)*F1078)/16)+((F1076*F1077)/8)+9/4</f>
        <v>-18800371.38255471</v>
      </c>
      <c r="I1094" s="5"/>
    </row>
    <row r="1095" spans="5:15" x14ac:dyDescent="0.35">
      <c r="E1095" s="4" t="s">
        <v>154</v>
      </c>
      <c r="F1095">
        <f t="shared" ref="F1095" si="1951">24*F1075^3*F1076*F1077-20*F1075*F1076*F1077^3+18*F1078^2-607</f>
        <v>4625562639.6070757</v>
      </c>
      <c r="I1095" s="5"/>
    </row>
    <row r="1096" spans="5:15" x14ac:dyDescent="0.35">
      <c r="E1096" s="4"/>
      <c r="I1096" s="5"/>
    </row>
    <row r="1097" spans="5:15" x14ac:dyDescent="0.35">
      <c r="E1097" s="4"/>
      <c r="F1097">
        <f t="shared" ref="F1097:F1100" si="1952">F1075</f>
        <v>76.34119463064944</v>
      </c>
      <c r="G1097" t="s">
        <v>16</v>
      </c>
      <c r="H1097" cm="1">
        <f t="array" ref="H1097:H1100">MMULT(F1087:I1090,F1092:F1095)</f>
        <v>26.930583596296881</v>
      </c>
      <c r="I1097" s="5"/>
      <c r="J1097">
        <f t="shared" ref="J1097" si="1953">F1087*F1092+G1087*F1093+H1087*F1094+I1087*F1095</f>
        <v>26.930583596296881</v>
      </c>
    </row>
    <row r="1098" spans="5:15" x14ac:dyDescent="0.35">
      <c r="E1098" s="4"/>
      <c r="F1098">
        <f t="shared" si="1952"/>
        <v>-22.503407252001704</v>
      </c>
      <c r="G1098" t="s">
        <v>16</v>
      </c>
      <c r="H1098">
        <v>-1.7637530085144246</v>
      </c>
      <c r="I1098" s="5"/>
      <c r="J1098">
        <f t="shared" ref="J1098" si="1954">F1088*F1092+G1088*F1093+H1088*F1094+I1088*F1095</f>
        <v>-1.7637530085144246</v>
      </c>
    </row>
    <row r="1099" spans="5:15" x14ac:dyDescent="0.35">
      <c r="E1099" s="4"/>
      <c r="F1099">
        <f t="shared" si="1952"/>
        <v>91.964438163909449</v>
      </c>
      <c r="G1099" t="s">
        <v>16</v>
      </c>
      <c r="H1099">
        <v>28.856772338200727</v>
      </c>
      <c r="I1099" s="5"/>
      <c r="J1099">
        <f t="shared" ref="J1099" si="1955">F1089*F1092+G1089*F1093+H1089*F1094+I1089*F1095</f>
        <v>28.856772338200727</v>
      </c>
    </row>
    <row r="1100" spans="5:15" x14ac:dyDescent="0.35">
      <c r="E1100" s="4"/>
      <c r="F1100">
        <f t="shared" si="1952"/>
        <v>20.703006175598965</v>
      </c>
      <c r="G1100" t="s">
        <v>16</v>
      </c>
      <c r="H1100">
        <v>-1.2152395876637212</v>
      </c>
      <c r="I1100" s="5"/>
      <c r="J1100">
        <f t="shared" ref="J1100" si="1956">F1090*F1092+G1090*F1093+H1090*F1094+I1090*F1095</f>
        <v>-1.2152395876637212</v>
      </c>
    </row>
    <row r="1101" spans="5:15" x14ac:dyDescent="0.35">
      <c r="E1101" s="4" t="s">
        <v>844</v>
      </c>
      <c r="F1101">
        <f t="shared" ref="F1101:F1104" si="1957">F1097-H1097</f>
        <v>49.410611034352556</v>
      </c>
      <c r="I1101" s="5"/>
    </row>
    <row r="1102" spans="5:15" x14ac:dyDescent="0.35">
      <c r="E1102" s="4" t="s">
        <v>99</v>
      </c>
      <c r="F1102">
        <f t="shared" si="1957"/>
        <v>-20.73965424348728</v>
      </c>
      <c r="I1102" s="5"/>
    </row>
    <row r="1103" spans="5:15" x14ac:dyDescent="0.35">
      <c r="E1103" s="4" t="s">
        <v>100</v>
      </c>
      <c r="F1103">
        <f t="shared" si="1957"/>
        <v>63.107665825708722</v>
      </c>
      <c r="I1103" s="5"/>
    </row>
    <row r="1104" spans="5:15" x14ac:dyDescent="0.35">
      <c r="E1104" s="4" t="s">
        <v>101</v>
      </c>
      <c r="F1104">
        <f t="shared" si="1957"/>
        <v>21.918245763262686</v>
      </c>
      <c r="I1104" s="5"/>
    </row>
    <row r="1105" spans="5:15" x14ac:dyDescent="0.35">
      <c r="E1105" s="4"/>
      <c r="I1105" s="5"/>
    </row>
    <row r="1106" spans="5:15" x14ac:dyDescent="0.35">
      <c r="E1106" s="4" t="s">
        <v>846</v>
      </c>
      <c r="F1106">
        <f t="shared" ref="F1106:F1109" si="1958">ABS(F1101-F1075)</f>
        <v>26.930583596296884</v>
      </c>
      <c r="I1106" s="5"/>
    </row>
    <row r="1107" spans="5:15" x14ac:dyDescent="0.35">
      <c r="E1107" s="4" t="s">
        <v>847</v>
      </c>
      <c r="F1107">
        <f t="shared" si="1958"/>
        <v>1.7637530085144242</v>
      </c>
      <c r="I1107" s="5"/>
    </row>
    <row r="1108" spans="5:15" x14ac:dyDescent="0.35">
      <c r="E1108" s="4" t="s">
        <v>848</v>
      </c>
      <c r="F1108">
        <f t="shared" si="1958"/>
        <v>28.856772338200727</v>
      </c>
      <c r="I1108" s="5"/>
    </row>
    <row r="1109" spans="5:15" x14ac:dyDescent="0.35">
      <c r="E1109" s="7" t="s">
        <v>849</v>
      </c>
      <c r="F1109" s="8">
        <f t="shared" si="1958"/>
        <v>1.2152395876637208</v>
      </c>
      <c r="G1109" s="8" t="s">
        <v>25</v>
      </c>
      <c r="H1109" s="8">
        <f t="shared" ref="H1109" si="1959">MAX(F1106:F1109)</f>
        <v>28.856772338200727</v>
      </c>
      <c r="I1109" s="9"/>
      <c r="J1109" t="str">
        <f t="shared" ref="J1109" si="1960">IF(H1109&gt;$D$14, "Continúa iterando","Listo. Aquí está la solución")</f>
        <v>Continúa iterando</v>
      </c>
    </row>
    <row r="1111" spans="5:15" x14ac:dyDescent="0.35">
      <c r="E1111" s="1"/>
      <c r="F1111" s="2" t="s">
        <v>0</v>
      </c>
      <c r="G1111" s="2">
        <f t="shared" ref="G1111" si="1961">G1074+1</f>
        <v>31</v>
      </c>
      <c r="H1111" s="2"/>
      <c r="I1111" s="3"/>
    </row>
    <row r="1112" spans="5:15" x14ac:dyDescent="0.35">
      <c r="E1112" s="4" t="s">
        <v>840</v>
      </c>
      <c r="F1112" s="6">
        <f t="shared" ref="F1112:F1115" si="1962">F1101</f>
        <v>49.410611034352556</v>
      </c>
      <c r="I1112" s="5"/>
    </row>
    <row r="1113" spans="5:15" x14ac:dyDescent="0.35">
      <c r="E1113" s="4" t="s">
        <v>1</v>
      </c>
      <c r="F1113" s="6">
        <f t="shared" si="1962"/>
        <v>-20.73965424348728</v>
      </c>
      <c r="I1113" s="5"/>
    </row>
    <row r="1114" spans="5:15" x14ac:dyDescent="0.35">
      <c r="E1114" s="4" t="s">
        <v>93</v>
      </c>
      <c r="F1114" s="6">
        <f t="shared" si="1962"/>
        <v>63.107665825708722</v>
      </c>
      <c r="I1114" s="5"/>
    </row>
    <row r="1115" spans="5:15" x14ac:dyDescent="0.35">
      <c r="E1115" s="4" t="s">
        <v>2</v>
      </c>
      <c r="F1115" s="6">
        <f t="shared" si="1962"/>
        <v>21.918245763262686</v>
      </c>
      <c r="I1115" s="5"/>
    </row>
    <row r="1116" spans="5:15" x14ac:dyDescent="0.35">
      <c r="E1116" s="4"/>
      <c r="I1116" s="5"/>
    </row>
    <row r="1117" spans="5:15" x14ac:dyDescent="0.35">
      <c r="E1117" s="4"/>
      <c r="F1117">
        <f t="shared" ref="F1117" si="1963">2*F1112*F1113*F1114-6*F1112*F1113^2</f>
        <v>-256859.17830085423</v>
      </c>
      <c r="G1117">
        <f t="shared" ref="G1117" si="1964">F1112^2*F1114-6*F1112^2*F1113</f>
        <v>457875.39747669105</v>
      </c>
      <c r="H1117">
        <f t="shared" ref="H1117" si="1965">F1112^2*F1113</f>
        <v>-50633.967800141698</v>
      </c>
      <c r="I1117" s="5">
        <f t="shared" ref="I1117" si="1966">12*F1115^2</f>
        <v>5764.9139680653916</v>
      </c>
      <c r="J1117">
        <f t="shared" ref="J1117" si="1967">F1117*(G1118*(H1119*I1120-H1120*I1119)-H1118*(G1119*I1120-G1120*I1119)+I1118*(G1119*H1120-G1120*H1119))</f>
        <v>6.8373015236149879E+26</v>
      </c>
      <c r="L1117">
        <f t="shared" ref="L1117" si="1968">G1118*(H1119*I1120-H1120*I1119)-H1118*(G1119*I1120-G1120*I1119)+I1118*(G1119*H1120-G1120*H1119)</f>
        <v>-2.6618871744604694E+21</v>
      </c>
      <c r="M1117">
        <f t="shared" ref="M1117" si="1969">-(G1117*(H1119*I1120-H1120*I1119)-H1117*(G1119*I1120-G1120*I1119)+I1117*(G1119*H1120-G1120*H1119))</f>
        <v>-2.0958315882533454E+19</v>
      </c>
      <c r="N1117">
        <f t="shared" ref="N1117" si="1970">G1117*(H1118*I1120-H1120*I1118)-H1117*(G1118*I1120-G1120*I1118)+I1117*(G1118*H1120-G1120*H1118)</f>
        <v>5.6490308675571905E+21</v>
      </c>
      <c r="O1117">
        <f t="shared" ref="O1117" si="1971">-(G1117*(H1118*I1119-H1119*I1118)-H1117*(G1118*I1119-G1119*I1118)+I1117*(G1118*H1119-G1119*H1118))</f>
        <v>4.6864341352810772E+18</v>
      </c>
    </row>
    <row r="1118" spans="5:15" x14ac:dyDescent="0.35">
      <c r="E1118" s="4" t="s">
        <v>26</v>
      </c>
      <c r="F1118">
        <f t="shared" ref="F1118" si="1972">-1728*F1115*F1112^2-144*F1113*F1112+36*F1114</f>
        <v>-92317846.709648624</v>
      </c>
      <c r="G1118">
        <f t="shared" ref="G1118" si="1973">-72*F1112^2</f>
        <v>-175781.41076074194</v>
      </c>
      <c r="H1118">
        <f t="shared" ref="H1118" si="1974">36*F1112</f>
        <v>1778.781997236692</v>
      </c>
      <c r="I1118" s="5">
        <f t="shared" ref="I1118" si="1975">-576*F1112^3</f>
        <v>-69483735.313350201</v>
      </c>
      <c r="J1118">
        <f t="shared" ref="J1118" si="1976">-G1117*(F1118*(H1119*I1120-H1120*I1119)-H1118*(F1119*I1120-F1120*I1119)+I1118*(F1119*H1120-F1120*H1119))</f>
        <v>6.1817234767128526E+26</v>
      </c>
      <c r="L1118">
        <f t="shared" ref="L1118" si="1977">-(F1118*(H1119*I1120-H1120*I1119)-H1118*(F1119*I1120-F1120*I1119)+I1118*(F1119*H1120-F1120*H1119))</f>
        <v>1.3500885854054966E+21</v>
      </c>
      <c r="M1118">
        <f t="shared" ref="M1118" si="1978">F1117*(H1119*I1120-H1120*I1119)-H1117*(F1119*I1120-F1120*I1119)+I1117*(F1119*H1120-F1120*H1119)</f>
        <v>-1.3983502449608708E+19</v>
      </c>
      <c r="N1118">
        <f t="shared" ref="N1118" si="1979">-(F1117*(H1118*I1120-H1120*I1118)-H1117*(F1118*I1120-F1120*I1118)+I1117*(F1118*H1120-F1120*H1118))</f>
        <v>3.8397201805691113E+21</v>
      </c>
      <c r="O1118">
        <f t="shared" ref="O1118" si="1980">F1117*(H1118*I1119-H1119*I1118)-H1117*(F1118*I1119-F1119*I1118)+I1117*(F1118*H1119-F1119*H1118)</f>
        <v>4.0509611881176274E+18</v>
      </c>
    </row>
    <row r="1119" spans="5:15" x14ac:dyDescent="0.35">
      <c r="E1119" s="4"/>
      <c r="F1119">
        <f t="shared" ref="F1119" si="1981">0.0625*F1113*F1114^2*F1115</f>
        <v>-113149.21772901145</v>
      </c>
      <c r="G1119">
        <f t="shared" ref="G1119" si="1982">0.0625*F1112*F1114^2*F1115+0.125*F1114</f>
        <v>269577.08765570674</v>
      </c>
      <c r="H1119">
        <f t="shared" ref="H1119" si="1983">0.125*F1112*F1113*F1114*F1115+0.125*F1113</f>
        <v>-177184.6166340046</v>
      </c>
      <c r="I1119" s="5">
        <f t="shared" ref="I1119" si="1984">0.0625*F1112*F1113*F1114^2</f>
        <v>-255073.87983668759</v>
      </c>
      <c r="J1119">
        <f t="shared" ref="J1119" si="1985">H1117*(F1118*(G1119*I1120-G1120*I1119)-G1118*(F1119*I1120-F1120*I1119)+I1118*(F1119*G1120-F1120*G1119))</f>
        <v>6.746558404791888E+25</v>
      </c>
      <c r="L1119">
        <f t="shared" ref="L1119" si="1986">F1118*(G1119*I1120-G1120*I1119)-G1118*(F1119*I1120-F1120*I1119)+I1118*(F1119*G1120-F1120*G1119)</f>
        <v>-1.3324174853176345E+21</v>
      </c>
      <c r="M1119">
        <f t="shared" ref="M1119" si="1987">-(F1117*(G1119*I1120-G1120*I1119)-G1117*(F1119*I1120-F1120*I1119)+I1117*(F1119*G1120-F1120*G1119))</f>
        <v>-1.923491221482036E+19</v>
      </c>
      <c r="N1119">
        <f t="shared" ref="N1119" si="1988">F1117*(G1118*I1120-G1120*I1118)-G1117*(F1118*I1120-F1120*I1118)+I1117*(F1118*G1120-F1120*G1118)</f>
        <v>5.209635199355551E+21</v>
      </c>
      <c r="O1119">
        <f t="shared" ref="O1119" si="1989">-(F1117*(G1118*I1119-G1119*I1118)-G1117*(F1118*I1119-F1119*I1118)+I1117*(F1118*G1119-F1119*G1118))</f>
        <v>1.2148548895672906E+19</v>
      </c>
    </row>
    <row r="1120" spans="5:15" x14ac:dyDescent="0.35">
      <c r="E1120" s="4"/>
      <c r="F1120">
        <f t="shared" ref="F1120" si="1990">72*F1113*F1114*F1112^2-20*F1113*F1114^3</f>
        <v>-125817758.43512753</v>
      </c>
      <c r="G1120">
        <f t="shared" ref="G1120" si="1991">24*F1112^3*F1114-20*F1112*F1114^3</f>
        <v>-65662018.233743727</v>
      </c>
      <c r="H1120">
        <f t="shared" ref="H1120" si="1992">24*F1112^3*F1113-60*F1112*F1113*F1114^2</f>
        <v>184826397.72885048</v>
      </c>
      <c r="I1120" s="5">
        <f t="shared" ref="I1120" si="1993">36*F1115</f>
        <v>789.0568474774567</v>
      </c>
      <c r="J1120">
        <f t="shared" ref="J1120" si="1994">-I1117*(F1118*(G1119*H1120-G1120*H1119)-G1118*(F1119*H1120-F1120*H1119)+H1118*(F1119*G1120-F1120*G1119))</f>
        <v>2.0368599670848421E+25</v>
      </c>
      <c r="L1120">
        <f t="shared" ref="L1120" si="1995">-(F1118*(G1119*H1120-G1120*H1119)-G1118*(F1119*H1120-F1120*H1119)+H1118*(F1119*G1120-F1120*G1119))</f>
        <v>3.5332009781377158E+21</v>
      </c>
      <c r="M1120">
        <f t="shared" ref="M1120" si="1996">F1117*(G1119*H1120-G1120*H1119)-G1117*(F1119*H1120-F1120*H1119)+H1117*(F1119*G1120-F1120*G1119)</f>
        <v>7.8797395072077056E+18</v>
      </c>
      <c r="N1120">
        <f t="shared" ref="N1120" si="1997">-(F1117*(G1118*H1120-G1120*H1118)-G1117*(F1118*H1120-F1120*H1118)+H1117*(F1118*G1120-F1120*G1118))</f>
        <v>-7.5150256093652037E+21</v>
      </c>
      <c r="O1120">
        <f t="shared" ref="O1120" si="1998">F1117*(G1118*H1119-G1119*H1118)-G1117*(F1118*H1119-F1119*H1118)+H1117*(F1118*G1119-F1119*G1118)</f>
        <v>-6.2364520303070321E+18</v>
      </c>
    </row>
    <row r="1121" spans="5:15" x14ac:dyDescent="0.35">
      <c r="E1121" s="4"/>
      <c r="I1121" s="5"/>
    </row>
    <row r="1122" spans="5:15" x14ac:dyDescent="0.35">
      <c r="E1122" s="4" t="s">
        <v>6</v>
      </c>
      <c r="F1122">
        <f t="shared" ref="F1122" si="1999">MDETERM(F1117:I1120)</f>
        <v>1.3897366837515516E+27</v>
      </c>
      <c r="G1122" t="str">
        <f t="shared" ref="G1122" si="2000">IF(F1122&lt;&gt;0,"Continuar", "Agregar otros valores")</f>
        <v>Continuar</v>
      </c>
      <c r="I1122" s="5"/>
      <c r="J1122">
        <f t="shared" ref="J1122" si="2001">MDETERM(F1117:I1120)</f>
        <v>1.3897366837515516E+27</v>
      </c>
    </row>
    <row r="1123" spans="5:15" x14ac:dyDescent="0.35">
      <c r="E1123" s="4"/>
      <c r="I1123" s="5"/>
    </row>
    <row r="1124" spans="5:15" x14ac:dyDescent="0.35">
      <c r="E1124" s="4"/>
      <c r="F1124" cm="1">
        <f t="array" ref="F1124:I1127">MINVERSE(F1117:I1120)</f>
        <v>-1.9153895882454412E-6</v>
      </c>
      <c r="G1124">
        <v>-1.5080781940617066E-8</v>
      </c>
      <c r="H1124">
        <v>4.0648210078961169E-6</v>
      </c>
      <c r="I1124" s="5">
        <v>3.3721741608131035E-9</v>
      </c>
      <c r="L1124">
        <f t="shared" ref="L1124" si="2002">L1117/J1122</f>
        <v>-1.9153895882454412E-6</v>
      </c>
      <c r="M1124">
        <f t="shared" ref="M1124" si="2003">M1117/J1122</f>
        <v>-1.5080781940617069E-8</v>
      </c>
      <c r="N1124">
        <f t="shared" ref="N1124" si="2004">N1117/J1122</f>
        <v>4.0648210078961178E-6</v>
      </c>
      <c r="O1124">
        <f t="shared" ref="O1124" si="2005">O1117/J1122</f>
        <v>3.3721741608131056E-9</v>
      </c>
    </row>
    <row r="1125" spans="5:15" x14ac:dyDescent="0.35">
      <c r="E1125" s="4" t="s">
        <v>9</v>
      </c>
      <c r="F1125">
        <v>9.7147078377536542E-7</v>
      </c>
      <c r="G1125">
        <v>-1.0061979807470201E-8</v>
      </c>
      <c r="H1125">
        <v>2.7629120145291872E-6</v>
      </c>
      <c r="I1125" s="5">
        <v>2.9149127568412319E-9</v>
      </c>
      <c r="L1125">
        <f t="shared" ref="L1125" si="2006">L1118/J1122</f>
        <v>9.71470783775365E-7</v>
      </c>
      <c r="M1125">
        <f t="shared" ref="M1125" si="2007">M1118/J1122</f>
        <v>-1.0061979807470197E-8</v>
      </c>
      <c r="N1125">
        <f t="shared" ref="N1125" si="2008">N1118/J1122</f>
        <v>2.7629120145291872E-6</v>
      </c>
      <c r="O1125">
        <f t="shared" ref="O1125" si="2009">O1118/J1122</f>
        <v>2.9149127568412323E-9</v>
      </c>
    </row>
    <row r="1126" spans="5:15" x14ac:dyDescent="0.35">
      <c r="E1126" s="4"/>
      <c r="F1126">
        <v>-9.5875535336723915E-7</v>
      </c>
      <c r="G1126">
        <v>-1.3840688268295765E-8</v>
      </c>
      <c r="H1126">
        <v>3.7486491219993551E-6</v>
      </c>
      <c r="I1126" s="5">
        <v>8.7416192129852045E-9</v>
      </c>
      <c r="L1126">
        <f t="shared" ref="L1126" si="2010">L1119/J1122</f>
        <v>-9.5875535336723957E-7</v>
      </c>
      <c r="M1126">
        <f t="shared" ref="M1126" si="2011">M1119/J1122</f>
        <v>-1.3840688268295763E-8</v>
      </c>
      <c r="N1126">
        <f t="shared" ref="N1126" si="2012">N1119/J1122</f>
        <v>3.7486491219993563E-6</v>
      </c>
      <c r="O1126">
        <f t="shared" ref="O1126" si="2013">O1119/J1122</f>
        <v>8.7416192129852029E-9</v>
      </c>
    </row>
    <row r="1127" spans="5:15" x14ac:dyDescent="0.35">
      <c r="E1127" s="4"/>
      <c r="F1127">
        <v>2.5423528208235451E-6</v>
      </c>
      <c r="G1127">
        <v>5.6699514370856103E-9</v>
      </c>
      <c r="H1127">
        <v>-5.4075176234670747E-6</v>
      </c>
      <c r="I1127" s="5">
        <v>-4.4875062328152119E-9</v>
      </c>
      <c r="L1127">
        <f t="shared" ref="L1127" si="2014">L1120/J1122</f>
        <v>2.5423528208235447E-6</v>
      </c>
      <c r="M1127">
        <f t="shared" ref="M1127" si="2015">M1120/J1122</f>
        <v>5.6699514370856136E-9</v>
      </c>
      <c r="N1127">
        <f t="shared" ref="N1127" si="2016">N1120/J1122</f>
        <v>-5.4075176234670747E-6</v>
      </c>
      <c r="O1127">
        <f t="shared" ref="O1127" si="2017">O1120/J1122</f>
        <v>-4.4875062328152127E-9</v>
      </c>
    </row>
    <row r="1128" spans="5:15" x14ac:dyDescent="0.35">
      <c r="E1128" s="4"/>
      <c r="I1128" s="5"/>
    </row>
    <row r="1129" spans="5:15" x14ac:dyDescent="0.35">
      <c r="E1129" s="4" t="s">
        <v>155</v>
      </c>
      <c r="F1129">
        <f t="shared" ref="F1129" si="2018">F1112^2*F1113*F1114-3*F1112^2*F1113^2+4*F1115^3-1401/2</f>
        <v>-6304366.041094752</v>
      </c>
      <c r="I1129" s="5"/>
    </row>
    <row r="1130" spans="5:15" x14ac:dyDescent="0.35">
      <c r="E1130" s="4" t="s">
        <v>156</v>
      </c>
      <c r="F1130">
        <f t="shared" ref="F1130" si="2019">-72*F1112^2*F1113-576*F1112^3*F1115+36*F1112*F1114-9</f>
        <v>-1519203695.6860354</v>
      </c>
      <c r="I1130" s="5"/>
    </row>
    <row r="1131" spans="5:15" x14ac:dyDescent="0.35">
      <c r="E1131" s="4" t="s">
        <v>157</v>
      </c>
      <c r="F1131">
        <f t="shared" ref="F1131" si="2020">((F1112*F1113*(F1114^2)*F1115)/16)+((F1113*F1114)/8)+9/4</f>
        <v>-5590933.3399456199</v>
      </c>
      <c r="I1131" s="5"/>
    </row>
    <row r="1132" spans="5:15" x14ac:dyDescent="0.35">
      <c r="E1132" s="4" t="s">
        <v>158</v>
      </c>
      <c r="F1132">
        <f t="shared" ref="F1132" si="2021">24*F1112^3*F1113*F1114-20*F1112*F1113*F1114^3+18*F1115^2-607</f>
        <v>1361815595.4683542</v>
      </c>
      <c r="I1132" s="5"/>
    </row>
    <row r="1133" spans="5:15" x14ac:dyDescent="0.35">
      <c r="E1133" s="4"/>
      <c r="I1133" s="5"/>
    </row>
    <row r="1134" spans="5:15" x14ac:dyDescent="0.35">
      <c r="E1134" s="4"/>
      <c r="F1134">
        <f t="shared" ref="F1134:F1137" si="2022">F1112</f>
        <v>49.410611034352556</v>
      </c>
      <c r="G1134" t="s">
        <v>16</v>
      </c>
      <c r="H1134" cm="1">
        <f t="array" ref="H1134:H1137">MMULT(F1124:I1127,F1129:F1132)</f>
        <v>16.852232802494623</v>
      </c>
      <c r="I1134" s="5"/>
      <c r="J1134">
        <f t="shared" ref="J1134" si="2023">F1124*F1129+G1124*F1130+H1124*F1131+I1124*F1132</f>
        <v>16.852232802494623</v>
      </c>
    </row>
    <row r="1135" spans="5:15" x14ac:dyDescent="0.35">
      <c r="E1135" s="4"/>
      <c r="F1135">
        <f t="shared" si="2022"/>
        <v>-20.73965424348728</v>
      </c>
      <c r="G1135" t="s">
        <v>16</v>
      </c>
      <c r="H1135">
        <v>-2.3159937553936301</v>
      </c>
      <c r="I1135" s="5"/>
      <c r="J1135">
        <f t="shared" ref="J1135" si="2024">F1125*F1129+G1125*F1130+H1125*F1131+I1125*F1132</f>
        <v>-2.3159937553936301</v>
      </c>
    </row>
    <row r="1136" spans="5:15" x14ac:dyDescent="0.35">
      <c r="E1136" s="4"/>
      <c r="F1136">
        <f t="shared" si="2022"/>
        <v>63.107665825708722</v>
      </c>
      <c r="G1136" t="s">
        <v>16</v>
      </c>
      <c r="H1136">
        <v>18.017195477464483</v>
      </c>
      <c r="I1136" s="5"/>
      <c r="J1136">
        <f t="shared" ref="J1136" si="2025">F1126*F1129+G1126*F1130+H1126*F1131+I1126*F1132</f>
        <v>18.017195477464483</v>
      </c>
    </row>
    <row r="1137" spans="5:10" x14ac:dyDescent="0.35">
      <c r="E1137" s="4"/>
      <c r="F1137">
        <f t="shared" si="2022"/>
        <v>21.918245763262686</v>
      </c>
      <c r="G1137" t="s">
        <v>16</v>
      </c>
      <c r="H1137">
        <v>-0.5198193708858394</v>
      </c>
      <c r="I1137" s="5"/>
      <c r="J1137">
        <f t="shared" ref="J1137" si="2026">F1127*F1129+G1127*F1130+H1127*F1131+I1127*F1132</f>
        <v>-0.5198193708858394</v>
      </c>
    </row>
    <row r="1138" spans="5:10" x14ac:dyDescent="0.35">
      <c r="E1138" s="4" t="s">
        <v>844</v>
      </c>
      <c r="F1138">
        <f t="shared" ref="F1138:F1141" si="2027">F1134-H1134</f>
        <v>32.55837823185793</v>
      </c>
      <c r="I1138" s="5"/>
    </row>
    <row r="1139" spans="5:10" x14ac:dyDescent="0.35">
      <c r="E1139" s="4" t="s">
        <v>99</v>
      </c>
      <c r="F1139">
        <f t="shared" si="2027"/>
        <v>-18.423660488093649</v>
      </c>
      <c r="I1139" s="5"/>
    </row>
    <row r="1140" spans="5:10" x14ac:dyDescent="0.35">
      <c r="E1140" s="4" t="s">
        <v>100</v>
      </c>
      <c r="F1140">
        <f t="shared" si="2027"/>
        <v>45.090470348244239</v>
      </c>
      <c r="I1140" s="5"/>
    </row>
    <row r="1141" spans="5:10" x14ac:dyDescent="0.35">
      <c r="E1141" s="4" t="s">
        <v>101</v>
      </c>
      <c r="F1141">
        <f t="shared" si="2027"/>
        <v>22.438065134148523</v>
      </c>
      <c r="I1141" s="5"/>
    </row>
    <row r="1142" spans="5:10" x14ac:dyDescent="0.35">
      <c r="E1142" s="4"/>
      <c r="I1142" s="5"/>
    </row>
    <row r="1143" spans="5:10" x14ac:dyDescent="0.35">
      <c r="E1143" s="4" t="s">
        <v>846</v>
      </c>
      <c r="F1143">
        <f t="shared" ref="F1143:F1146" si="2028">ABS(F1138-F1112)</f>
        <v>16.852232802494626</v>
      </c>
      <c r="I1143" s="5"/>
    </row>
    <row r="1144" spans="5:10" x14ac:dyDescent="0.35">
      <c r="E1144" s="4" t="s">
        <v>847</v>
      </c>
      <c r="F1144">
        <f t="shared" si="2028"/>
        <v>2.3159937553936309</v>
      </c>
      <c r="I1144" s="5"/>
    </row>
    <row r="1145" spans="5:10" x14ac:dyDescent="0.35">
      <c r="E1145" s="4" t="s">
        <v>848</v>
      </c>
      <c r="F1145">
        <f t="shared" si="2028"/>
        <v>18.017195477464483</v>
      </c>
      <c r="I1145" s="5"/>
    </row>
    <row r="1146" spans="5:10" x14ac:dyDescent="0.35">
      <c r="E1146" s="7" t="s">
        <v>849</v>
      </c>
      <c r="F1146" s="8">
        <f t="shared" si="2028"/>
        <v>0.51981937088583763</v>
      </c>
      <c r="G1146" s="8" t="s">
        <v>25</v>
      </c>
      <c r="H1146" s="8">
        <f t="shared" ref="H1146" si="2029">MAX(F1143:F1146)</f>
        <v>18.017195477464483</v>
      </c>
      <c r="I1146" s="9"/>
      <c r="J1146" t="str">
        <f t="shared" ref="J1146" si="2030">IF(H1146&gt;$D$14, "Continúa iterando","Listo. Aquí está la solución")</f>
        <v>Continúa iterando</v>
      </c>
    </row>
    <row r="1148" spans="5:10" x14ac:dyDescent="0.35">
      <c r="E1148" s="1"/>
      <c r="F1148" s="2" t="s">
        <v>0</v>
      </c>
      <c r="G1148" s="2">
        <f t="shared" ref="G1148" si="2031">G1111+1</f>
        <v>32</v>
      </c>
      <c r="H1148" s="2"/>
      <c r="I1148" s="3"/>
    </row>
    <row r="1149" spans="5:10" x14ac:dyDescent="0.35">
      <c r="E1149" s="4" t="s">
        <v>840</v>
      </c>
      <c r="F1149" s="6">
        <f t="shared" ref="F1149:F1152" si="2032">F1138</f>
        <v>32.55837823185793</v>
      </c>
      <c r="I1149" s="5"/>
    </row>
    <row r="1150" spans="5:10" x14ac:dyDescent="0.35">
      <c r="E1150" s="4" t="s">
        <v>1</v>
      </c>
      <c r="F1150" s="6">
        <f t="shared" si="2032"/>
        <v>-18.423660488093649</v>
      </c>
      <c r="I1150" s="5"/>
    </row>
    <row r="1151" spans="5:10" x14ac:dyDescent="0.35">
      <c r="E1151" s="4" t="s">
        <v>93</v>
      </c>
      <c r="F1151" s="6">
        <f t="shared" si="2032"/>
        <v>45.090470348244239</v>
      </c>
      <c r="I1151" s="5"/>
    </row>
    <row r="1152" spans="5:10" x14ac:dyDescent="0.35">
      <c r="E1152" s="4" t="s">
        <v>2</v>
      </c>
      <c r="F1152" s="6">
        <f t="shared" si="2032"/>
        <v>22.438065134148523</v>
      </c>
      <c r="I1152" s="5"/>
    </row>
    <row r="1153" spans="5:15" x14ac:dyDescent="0.35">
      <c r="E1153" s="4"/>
      <c r="I1153" s="5"/>
    </row>
    <row r="1154" spans="5:15" x14ac:dyDescent="0.35">
      <c r="E1154" s="4"/>
      <c r="F1154">
        <f t="shared" ref="F1154" si="2033">2*F1149*F1150*F1151-6*F1149*F1150^2</f>
        <v>-120402.53108561593</v>
      </c>
      <c r="G1154">
        <f t="shared" ref="G1154" si="2034">F1149^2*F1151-6*F1149^2*F1150</f>
        <v>164977.84855459249</v>
      </c>
      <c r="H1154">
        <f t="shared" ref="H1154" si="2035">F1149^2*F1150</f>
        <v>-19529.964325751625</v>
      </c>
      <c r="I1154" s="5">
        <f t="shared" ref="I1154" si="2036">12*F1152^2</f>
        <v>6041.6012035714994</v>
      </c>
      <c r="J1154">
        <f t="shared" ref="J1154" si="2037">F1154*(G1155*(H1156*I1157-H1157*I1156)-H1155*(G1156*I1157-G1157*I1156)+I1155*(G1156*H1157-G1157*H1156))</f>
        <v>8.8517073612019398E+24</v>
      </c>
      <c r="L1154">
        <f t="shared" ref="L1154" si="2038">G1155*(H1156*I1157-H1157*I1156)-H1155*(G1156*I1157-G1157*I1156)+I1155*(G1156*H1157-G1157*H1156)</f>
        <v>-7.3517618619725365E+19</v>
      </c>
      <c r="M1154">
        <f t="shared" ref="M1154" si="2039">-(G1154*(H1156*I1157-H1157*I1156)-H1154*(G1156*I1157-G1157*I1156)+I1154*(G1156*H1157-G1157*H1156))</f>
        <v>-7.1724060777429094E+17</v>
      </c>
      <c r="N1154">
        <f t="shared" ref="N1154" si="2040">G1154*(H1155*I1157-H1157*I1155)-H1154*(G1155*I1157-G1157*I1155)+I1154*(G1155*H1157-G1157*H1155)</f>
        <v>1.8123790766108751E+20</v>
      </c>
      <c r="O1154">
        <f t="shared" ref="O1154" si="2041">-(G1154*(H1155*I1156-H1156*I1155)-H1154*(G1155*I1156-G1156*I1155)+I1154*(G1155*H1156-G1156*H1155))</f>
        <v>2.1263288317691123E+17</v>
      </c>
    </row>
    <row r="1155" spans="5:15" x14ac:dyDescent="0.35">
      <c r="E1155" s="4" t="s">
        <v>26</v>
      </c>
      <c r="F1155">
        <f t="shared" ref="F1155" si="2042">-1728*F1152*F1149^2-144*F1150*F1149+36*F1151</f>
        <v>-41013215.113939747</v>
      </c>
      <c r="G1155">
        <f t="shared" ref="G1155" si="2043">-72*F1149^2</f>
        <v>-76323.455502387849</v>
      </c>
      <c r="H1155">
        <f t="shared" ref="H1155" si="2044">36*F1149</f>
        <v>1172.1016163468855</v>
      </c>
      <c r="I1155" s="5">
        <f t="shared" ref="I1155" si="2045">-576*F1149^3</f>
        <v>-19879743.45767298</v>
      </c>
      <c r="J1155">
        <f t="shared" ref="J1155" si="2046">-G1154*(F1155*(H1156*I1157-H1157*I1156)-H1155*(F1156*I1157-F1157*I1156)+I1155*(F1156*H1157-F1157*H1156))</f>
        <v>1.251955851520092E+25</v>
      </c>
      <c r="L1155">
        <f t="shared" ref="L1155" si="2047">-(F1155*(H1156*I1157-H1157*I1156)-H1155*(F1156*I1157-F1157*I1156)+I1155*(F1156*H1157-F1157*H1156))</f>
        <v>7.5886300038990365E+19</v>
      </c>
      <c r="M1155">
        <f t="shared" ref="M1155" si="2048">F1154*(H1156*I1157-H1157*I1156)-H1154*(F1156*I1157-F1157*I1156)+I1154*(F1156*H1157-F1157*H1156)</f>
        <v>-6.0755357603268915E+17</v>
      </c>
      <c r="N1155">
        <f t="shared" ref="N1155" si="2049">-(F1154*(H1155*I1157-H1157*I1155)-H1154*(F1155*I1157-F1157*I1155)+I1154*(F1155*H1157-F1157*H1155))</f>
        <v>1.6447286643501459E+20</v>
      </c>
      <c r="O1155">
        <f t="shared" ref="O1155" si="2050">F1154*(H1155*I1156-H1156*I1155)-H1154*(F1155*I1156-F1156*I1155)+I1154*(F1155*H1156-F1156*H1155)</f>
        <v>2.4105227127631587E+17</v>
      </c>
    </row>
    <row r="1156" spans="5:15" x14ac:dyDescent="0.35">
      <c r="E1156" s="4"/>
      <c r="F1156">
        <f t="shared" ref="F1156" si="2051">0.0625*F1150*F1151^2*F1152</f>
        <v>-52530.42018020789</v>
      </c>
      <c r="G1156">
        <f t="shared" ref="G1156" si="2052">0.0625*F1149*F1151^2*F1152+0.125*F1151</f>
        <v>92837.63839713647</v>
      </c>
      <c r="H1156">
        <f t="shared" ref="H1156" si="2053">0.125*F1149*F1150*F1151*F1152+0.125*F1150</f>
        <v>-75863.35633298794</v>
      </c>
      <c r="I1156" s="5">
        <f t="shared" ref="I1156" si="2054">0.0625*F1149*F1150*F1151^2</f>
        <v>-76223.385513874586</v>
      </c>
      <c r="J1156">
        <f t="shared" ref="J1156" si="2055">H1154*(F1155*(G1156*I1157-G1157*I1156)-G1155*(F1156*I1157-F1157*I1156)+I1155*(F1156*G1157-F1157*G1156))</f>
        <v>1.6261389192825376E+23</v>
      </c>
      <c r="L1156">
        <f t="shared" ref="L1156" si="2056">F1155*(G1156*I1157-G1157*I1156)-G1155*(F1156*I1157-F1157*I1156)+I1155*(F1156*G1157-F1157*G1156)</f>
        <v>-8.326379363316908E+18</v>
      </c>
      <c r="M1156">
        <f t="shared" ref="M1156" si="2057">-(F1154*(G1156*I1157-G1157*I1156)-G1154*(F1156*I1157-F1157*I1156)+I1154*(F1156*G1157-F1157*G1156))</f>
        <v>-6.0132350891929242E+17</v>
      </c>
      <c r="N1156">
        <f t="shared" ref="N1156" si="2058">F1154*(G1155*I1157-G1157*I1155)-G1154*(F1155*I1157-F1157*I1155)+I1154*(F1155*G1157-F1157*G1155)</f>
        <v>1.5617685376510814E+20</v>
      </c>
      <c r="O1156">
        <f t="shared" ref="O1156" si="2059">-(F1154*(G1155*I1156-G1156*I1155)-G1154*(F1155*I1156-F1156*I1155)+I1154*(F1155*G1156-F1156*G1155))</f>
        <v>5.8940524920810445E+17</v>
      </c>
    </row>
    <row r="1157" spans="5:15" x14ac:dyDescent="0.35">
      <c r="E1157" s="4"/>
      <c r="F1157">
        <f t="shared" ref="F1157" si="2060">72*F1150*F1151*F1149^2-20*F1150*F1151^3</f>
        <v>-29624255.717528321</v>
      </c>
      <c r="G1157">
        <f t="shared" ref="G1157" si="2061">24*F1149^3*F1151-20*F1149*F1151^3</f>
        <v>-22346793.191967763</v>
      </c>
      <c r="H1157">
        <f t="shared" ref="H1157" si="2062">24*F1149^3*F1150-60*F1149*F1150*F1151^2</f>
        <v>57913714.924379267</v>
      </c>
      <c r="I1157" s="5">
        <f t="shared" ref="I1157" si="2063">36*F1152</f>
        <v>807.77034482934687</v>
      </c>
      <c r="J1157">
        <f t="shared" ref="J1157" si="2064">-I1154*(F1155*(G1156*H1157-G1157*H1156)-G1155*(F1156*H1157-F1157*H1156)+H1155*(F1156*G1157-F1157*G1156))</f>
        <v>9.1457658076391963E+23</v>
      </c>
      <c r="L1157">
        <f t="shared" ref="L1157" si="2065">-(F1155*(G1156*H1157-G1157*H1156)-G1155*(F1156*H1157-F1157*H1156)+H1155*(F1156*G1157-F1157*G1156))</f>
        <v>1.5137983291966816E+20</v>
      </c>
      <c r="M1157">
        <f t="shared" ref="M1157" si="2066">F1154*(G1156*H1157-G1157*H1156)-G1154*(F1156*H1157-F1157*H1156)+H1154*(F1156*G1157-F1157*G1156)</f>
        <v>3.5279895724040269E+17</v>
      </c>
      <c r="N1157">
        <f t="shared" ref="N1157" si="2067">-(F1154*(G1155*H1157-G1157*H1155)-G1154*(F1155*H1157-F1157*H1155)+H1154*(F1155*G1157-F1157*G1155))</f>
        <v>-3.745279405600555E+20</v>
      </c>
      <c r="O1157">
        <f t="shared" ref="O1157" si="2068">F1154*(G1155*H1156-G1156*H1155)-G1154*(F1155*H1156-F1156*H1155)+H1154*(F1155*G1156-F1156*G1155)</f>
        <v>-4.3956630004268614E+17</v>
      </c>
    </row>
    <row r="1158" spans="5:15" x14ac:dyDescent="0.35">
      <c r="E1158" s="4"/>
      <c r="I1158" s="5"/>
    </row>
    <row r="1159" spans="5:15" x14ac:dyDescent="0.35">
      <c r="E1159" s="4" t="s">
        <v>6</v>
      </c>
      <c r="F1159">
        <f t="shared" ref="F1159" si="2069">MDETERM(F1154:I1157)</f>
        <v>2.2448456349095042E+25</v>
      </c>
      <c r="G1159" t="str">
        <f t="shared" ref="G1159" si="2070">IF(F1159&lt;&gt;0,"Continuar", "Agregar otros valores")</f>
        <v>Continuar</v>
      </c>
      <c r="I1159" s="5"/>
      <c r="J1159">
        <f t="shared" ref="J1159" si="2071">MDETERM(F1154:I1157)</f>
        <v>2.2448456349095042E+25</v>
      </c>
    </row>
    <row r="1160" spans="5:15" x14ac:dyDescent="0.35">
      <c r="E1160" s="4"/>
      <c r="I1160" s="5"/>
    </row>
    <row r="1161" spans="5:15" x14ac:dyDescent="0.35">
      <c r="E1161" s="4"/>
      <c r="F1161" cm="1">
        <f t="array" ref="F1161:I1164">MINVERSE(F1154:I1157)</f>
        <v>-3.2749520713787998E-6</v>
      </c>
      <c r="G1161">
        <v>-3.1950553598007411E-8</v>
      </c>
      <c r="H1161">
        <v>8.0735131557673316E-6</v>
      </c>
      <c r="I1161" s="5">
        <v>9.4720492077613608E-9</v>
      </c>
      <c r="L1161">
        <f t="shared" ref="L1161" si="2072">L1154/J1159</f>
        <v>-3.2749520713787994E-6</v>
      </c>
      <c r="M1161">
        <f t="shared" ref="M1161" si="2073">M1154/J1159</f>
        <v>-3.1950553598007411E-8</v>
      </c>
      <c r="N1161">
        <f t="shared" ref="N1161" si="2074">N1154/J1159</f>
        <v>8.0735131557673316E-6</v>
      </c>
      <c r="O1161">
        <f t="shared" ref="O1161" si="2075">O1154/J1159</f>
        <v>9.4720492077613624E-9</v>
      </c>
    </row>
    <row r="1162" spans="5:15" x14ac:dyDescent="0.35">
      <c r="E1162" s="4" t="s">
        <v>9</v>
      </c>
      <c r="F1162">
        <v>3.3804685212597961E-6</v>
      </c>
      <c r="G1162">
        <v>-2.7064381024006637E-8</v>
      </c>
      <c r="H1162">
        <v>7.3266893668457025E-6</v>
      </c>
      <c r="I1162" s="5">
        <v>1.0738033276218249E-8</v>
      </c>
      <c r="L1162">
        <f t="shared" ref="L1162" si="2076">L1155/J1159</f>
        <v>3.3804685212597945E-6</v>
      </c>
      <c r="M1162">
        <f t="shared" ref="M1162" si="2077">M1155/J1159</f>
        <v>-2.7064381024006637E-8</v>
      </c>
      <c r="N1162">
        <f t="shared" ref="N1162" si="2078">N1155/J1159</f>
        <v>7.3266893668457042E-6</v>
      </c>
      <c r="O1162">
        <f t="shared" ref="O1162" si="2079">O1155/J1159</f>
        <v>1.073803327621827E-8</v>
      </c>
    </row>
    <row r="1163" spans="5:15" x14ac:dyDescent="0.35">
      <c r="E1163" s="4"/>
      <c r="F1163">
        <v>-3.7091099868221314E-7</v>
      </c>
      <c r="G1163">
        <v>-2.6786853383953659E-8</v>
      </c>
      <c r="H1163">
        <v>6.9571310978540433E-6</v>
      </c>
      <c r="I1163" s="5">
        <v>2.6255936713076708E-8</v>
      </c>
      <c r="L1163">
        <f t="shared" ref="L1163" si="2080">L1156/J1159</f>
        <v>-3.7091099868221304E-7</v>
      </c>
      <c r="M1163">
        <f t="shared" ref="M1163" si="2081">M1156/J1159</f>
        <v>-2.6786853383953652E-8</v>
      </c>
      <c r="N1163">
        <f t="shared" ref="N1163" si="2082">N1156/J1159</f>
        <v>6.9571310978540425E-6</v>
      </c>
      <c r="O1163">
        <f t="shared" ref="O1163" si="2083">O1156/J1159</f>
        <v>2.6255936713076708E-8</v>
      </c>
    </row>
    <row r="1164" spans="5:15" x14ac:dyDescent="0.35">
      <c r="E1164" s="4"/>
      <c r="F1164">
        <v>6.7434406431144526E-6</v>
      </c>
      <c r="G1164">
        <v>1.5715956222291623E-8</v>
      </c>
      <c r="H1164">
        <v>-1.66839062221378E-5</v>
      </c>
      <c r="I1164" s="5">
        <v>-1.9581137037086566E-8</v>
      </c>
      <c r="L1164">
        <f t="shared" ref="L1164" si="2084">L1157/J1159</f>
        <v>6.7434406431144518E-6</v>
      </c>
      <c r="M1164">
        <f t="shared" ref="M1164" si="2085">M1157/J1159</f>
        <v>1.571595622229165E-8</v>
      </c>
      <c r="N1164">
        <f t="shared" ref="N1164" si="2086">N1157/J1159</f>
        <v>-1.6683906222137797E-5</v>
      </c>
      <c r="O1164">
        <f t="shared" ref="O1164" si="2087">O1157/J1159</f>
        <v>-1.9581137037086572E-8</v>
      </c>
    </row>
    <row r="1165" spans="5:15" x14ac:dyDescent="0.35">
      <c r="E1165" s="4"/>
      <c r="I1165" s="5"/>
    </row>
    <row r="1166" spans="5:15" x14ac:dyDescent="0.35">
      <c r="E1166" s="4" t="s">
        <v>159</v>
      </c>
      <c r="F1166">
        <f t="shared" ref="F1166" si="2088">F1149^2*F1150*F1151-3*F1149^2*F1150^2+4*F1152^3-1401/2</f>
        <v>-1915568.7931391615</v>
      </c>
      <c r="I1166" s="5"/>
    </row>
    <row r="1167" spans="5:15" x14ac:dyDescent="0.35">
      <c r="E1167" s="4" t="s">
        <v>160</v>
      </c>
      <c r="F1167">
        <f t="shared" ref="F1167" si="2089">-72*F1149^2*F1150-576*F1149^3*F1152+36*F1149*F1151-9</f>
        <v>-444603979.50879818</v>
      </c>
      <c r="I1167" s="5"/>
    </row>
    <row r="1168" spans="5:15" x14ac:dyDescent="0.35">
      <c r="E1168" s="4" t="s">
        <v>161</v>
      </c>
      <c r="F1168">
        <f t="shared" ref="F1168" si="2090">((F1149*F1150*(F1151^2)*F1152)/16)+((F1150*F1151)/8)+9/4</f>
        <v>-1710406.8803452491</v>
      </c>
      <c r="I1168" s="5"/>
    </row>
    <row r="1169" spans="5:10" x14ac:dyDescent="0.35">
      <c r="E1169" s="4" t="s">
        <v>162</v>
      </c>
      <c r="F1169">
        <f t="shared" ref="F1169" si="2091">24*F1149^3*F1150*F1151-20*F1149*F1150*F1151^3+18*F1152^2-607</f>
        <v>411718186.1682623</v>
      </c>
      <c r="I1169" s="5"/>
    </row>
    <row r="1170" spans="5:10" x14ac:dyDescent="0.35">
      <c r="E1170" s="4"/>
      <c r="I1170" s="5"/>
    </row>
    <row r="1171" spans="5:10" x14ac:dyDescent="0.35">
      <c r="E1171" s="4"/>
      <c r="F1171">
        <f t="shared" ref="F1171:F1174" si="2092">F1149</f>
        <v>32.55837823185793</v>
      </c>
      <c r="G1171" t="s">
        <v>16</v>
      </c>
      <c r="H1171" cm="1">
        <f t="array" ref="H1171:H1174">MMULT(F1161:I1164,F1166:F1169)</f>
        <v>10.569561733076636</v>
      </c>
      <c r="I1171" s="5"/>
      <c r="J1171">
        <f t="shared" ref="J1171" si="2093">F1161*F1166+G1161*F1167+H1161*F1168+I1161*F1169</f>
        <v>10.569561733076636</v>
      </c>
    </row>
    <row r="1172" spans="5:10" x14ac:dyDescent="0.35">
      <c r="E1172" s="4"/>
      <c r="F1172">
        <f t="shared" si="2092"/>
        <v>-18.423660488093649</v>
      </c>
      <c r="G1172" t="s">
        <v>16</v>
      </c>
      <c r="H1172">
        <v>-2.5531648190050458</v>
      </c>
      <c r="I1172" s="5"/>
      <c r="J1172">
        <f t="shared" ref="J1172" si="2094">F1162*F1166+G1162*F1167+H1162*F1168+I1162*F1169</f>
        <v>-2.5531648190050458</v>
      </c>
    </row>
    <row r="1173" spans="5:10" x14ac:dyDescent="0.35">
      <c r="E1173" s="4"/>
      <c r="F1173">
        <f t="shared" si="2092"/>
        <v>45.090470348244239</v>
      </c>
      <c r="G1173" t="s">
        <v>16</v>
      </c>
      <c r="H1173">
        <v>11.53056888955542</v>
      </c>
      <c r="I1173" s="5"/>
      <c r="J1173">
        <f t="shared" ref="J1173" si="2095">F1163*F1166+G1163*F1167+H1163*F1168+I1163*F1169</f>
        <v>11.53056888955542</v>
      </c>
    </row>
    <row r="1174" spans="5:10" x14ac:dyDescent="0.35">
      <c r="E1174" s="4"/>
      <c r="F1174">
        <f t="shared" si="2092"/>
        <v>22.438065134148523</v>
      </c>
      <c r="G1174" t="s">
        <v>16</v>
      </c>
      <c r="H1174">
        <v>0.56945663680470382</v>
      </c>
      <c r="I1174" s="5"/>
      <c r="J1174">
        <f t="shared" ref="J1174" si="2096">F1164*F1166+G1164*F1167+H1164*F1168+I1164*F1169</f>
        <v>0.56945663680470382</v>
      </c>
    </row>
    <row r="1175" spans="5:10" x14ac:dyDescent="0.35">
      <c r="E1175" s="4" t="s">
        <v>844</v>
      </c>
      <c r="F1175">
        <f t="shared" ref="F1175:F1178" si="2097">F1171-H1171</f>
        <v>21.988816498781294</v>
      </c>
      <c r="I1175" s="5"/>
    </row>
    <row r="1176" spans="5:10" x14ac:dyDescent="0.35">
      <c r="E1176" s="4" t="s">
        <v>99</v>
      </c>
      <c r="F1176">
        <f t="shared" si="2097"/>
        <v>-15.870495669088603</v>
      </c>
      <c r="I1176" s="5"/>
    </row>
    <row r="1177" spans="5:10" x14ac:dyDescent="0.35">
      <c r="E1177" s="4" t="s">
        <v>100</v>
      </c>
      <c r="F1177">
        <f t="shared" si="2097"/>
        <v>33.55990145868882</v>
      </c>
      <c r="I1177" s="5"/>
    </row>
    <row r="1178" spans="5:10" x14ac:dyDescent="0.35">
      <c r="E1178" s="4" t="s">
        <v>101</v>
      </c>
      <c r="F1178">
        <f t="shared" si="2097"/>
        <v>21.868608497343821</v>
      </c>
      <c r="I1178" s="5"/>
    </row>
    <row r="1179" spans="5:10" x14ac:dyDescent="0.35">
      <c r="E1179" s="4"/>
      <c r="I1179" s="5"/>
    </row>
    <row r="1180" spans="5:10" x14ac:dyDescent="0.35">
      <c r="E1180" s="4" t="s">
        <v>846</v>
      </c>
      <c r="F1180">
        <f t="shared" ref="F1180:F1183" si="2098">ABS(F1175-F1149)</f>
        <v>10.569561733076636</v>
      </c>
      <c r="I1180" s="5"/>
    </row>
    <row r="1181" spans="5:10" x14ac:dyDescent="0.35">
      <c r="E1181" s="4" t="s">
        <v>847</v>
      </c>
      <c r="F1181">
        <f t="shared" si="2098"/>
        <v>2.5531648190050458</v>
      </c>
      <c r="I1181" s="5"/>
    </row>
    <row r="1182" spans="5:10" x14ac:dyDescent="0.35">
      <c r="E1182" s="4" t="s">
        <v>848</v>
      </c>
      <c r="F1182">
        <f t="shared" si="2098"/>
        <v>11.530568889555418</v>
      </c>
      <c r="I1182" s="5"/>
    </row>
    <row r="1183" spans="5:10" x14ac:dyDescent="0.35">
      <c r="E1183" s="7" t="s">
        <v>849</v>
      </c>
      <c r="F1183" s="8">
        <f t="shared" si="2098"/>
        <v>0.56945663680470204</v>
      </c>
      <c r="G1183" s="8" t="s">
        <v>25</v>
      </c>
      <c r="H1183" s="8">
        <f t="shared" ref="H1183" si="2099">MAX(F1180:F1183)</f>
        <v>11.530568889555418</v>
      </c>
      <c r="I1183" s="9"/>
      <c r="J1183" t="str">
        <f t="shared" ref="J1183" si="2100">IF(H1183&gt;$D$14, "Continúa iterando","Listo. Aquí está la solución")</f>
        <v>Continúa iterando</v>
      </c>
    </row>
    <row r="1185" spans="5:15" x14ac:dyDescent="0.35">
      <c r="E1185" s="1"/>
      <c r="F1185" s="2" t="s">
        <v>0</v>
      </c>
      <c r="G1185" s="2">
        <f t="shared" ref="G1185" si="2101">G1148+1</f>
        <v>33</v>
      </c>
      <c r="H1185" s="2"/>
      <c r="I1185" s="3"/>
    </row>
    <row r="1186" spans="5:15" x14ac:dyDescent="0.35">
      <c r="E1186" s="4" t="s">
        <v>840</v>
      </c>
      <c r="F1186" s="6">
        <f t="shared" ref="F1186:F1189" si="2102">F1175</f>
        <v>21.988816498781294</v>
      </c>
      <c r="I1186" s="5"/>
    </row>
    <row r="1187" spans="5:15" x14ac:dyDescent="0.35">
      <c r="E1187" s="4" t="s">
        <v>1</v>
      </c>
      <c r="F1187" s="6">
        <f t="shared" si="2102"/>
        <v>-15.870495669088603</v>
      </c>
      <c r="I1187" s="5"/>
    </row>
    <row r="1188" spans="5:15" x14ac:dyDescent="0.35">
      <c r="E1188" s="4" t="s">
        <v>93</v>
      </c>
      <c r="F1188" s="6">
        <f t="shared" si="2102"/>
        <v>33.55990145868882</v>
      </c>
      <c r="I1188" s="5"/>
    </row>
    <row r="1189" spans="5:15" x14ac:dyDescent="0.35">
      <c r="E1189" s="4" t="s">
        <v>2</v>
      </c>
      <c r="F1189" s="6">
        <f t="shared" si="2102"/>
        <v>21.868608497343821</v>
      </c>
      <c r="I1189" s="5"/>
    </row>
    <row r="1190" spans="5:15" x14ac:dyDescent="0.35">
      <c r="E1190" s="4"/>
      <c r="I1190" s="5"/>
    </row>
    <row r="1191" spans="5:15" x14ac:dyDescent="0.35">
      <c r="E1191" s="4"/>
      <c r="F1191">
        <f t="shared" ref="F1191" si="2103">2*F1186*F1187*F1188-6*F1186*F1187^2</f>
        <v>-56653.313593192754</v>
      </c>
      <c r="G1191">
        <f t="shared" ref="G1191" si="2104">F1186^2*F1188-6*F1186^2*F1187</f>
        <v>62267.557124431667</v>
      </c>
      <c r="H1191">
        <f t="shared" ref="H1191" si="2105">F1186^2*F1187</f>
        <v>-7673.5124296359827</v>
      </c>
      <c r="I1191" s="5">
        <f t="shared" ref="I1191" si="2106">12*F1189^2</f>
        <v>5738.832451321181</v>
      </c>
      <c r="J1191">
        <f t="shared" ref="J1191" si="2107">F1191*(G1192*(H1193*I1194-H1194*I1193)-H1192*(G1193*I1194-G1194*I1193)+I1192*(G1193*H1194-G1194*H1193))</f>
        <v>1.4082893781864532E+23</v>
      </c>
      <c r="L1191">
        <f t="shared" ref="L1191" si="2108">G1192*(H1193*I1194-H1194*I1193)-H1192*(G1193*I1194-G1194*I1193)+I1192*(G1193*H1194-G1194*H1193)</f>
        <v>-2.48580231034477E+18</v>
      </c>
      <c r="M1191">
        <f t="shared" ref="M1191" si="2109">-(G1191*(H1193*I1194-H1194*I1193)-H1191*(G1193*I1194-G1194*I1193)+I1191*(G1193*H1194-G1194*H1193))</f>
        <v>-3.0670508919711012E+16</v>
      </c>
      <c r="N1191">
        <f t="shared" ref="N1191" si="2110">G1191*(H1192*I1194-H1194*I1192)-H1191*(G1192*I1194-G1194*I1192)+I1191*(G1192*H1194-G1194*H1192)</f>
        <v>7.0656249870978826E+18</v>
      </c>
      <c r="O1191">
        <f t="shared" ref="O1191" si="2111">-(G1191*(H1192*I1193-H1193*I1192)-H1191*(G1192*I1193-G1193*I1192)+I1191*(G1192*H1193-G1193*H1192))</f>
        <v>1.0606050824725174E+16</v>
      </c>
    </row>
    <row r="1192" spans="5:15" x14ac:dyDescent="0.35">
      <c r="E1192" s="4" t="s">
        <v>26</v>
      </c>
      <c r="F1192">
        <f t="shared" ref="F1192" si="2112">-1728*F1189*F1186^2-144*F1187*F1186+36*F1188</f>
        <v>-18219803.887252405</v>
      </c>
      <c r="G1192">
        <f t="shared" ref="G1192" si="2113">-72*F1186^2</f>
        <v>-34812.579673229498</v>
      </c>
      <c r="H1192">
        <f t="shared" ref="H1192" si="2114">36*F1186</f>
        <v>791.59739395612655</v>
      </c>
      <c r="I1192" s="5">
        <f t="shared" ref="I1192" si="2115">-576*F1186^3</f>
        <v>-6123899.4102707766</v>
      </c>
      <c r="J1192">
        <f t="shared" ref="J1192" si="2116">-G1191*(F1192*(H1193*I1194-H1194*I1193)-H1192*(F1193*I1194-F1194*I1193)+I1192*(F1193*H1194-F1194*H1193))</f>
        <v>2.8245709022465243E+23</v>
      </c>
      <c r="L1192">
        <f t="shared" ref="L1192" si="2117">-(F1192*(H1193*I1194-H1194*I1193)-H1192*(F1193*I1194-F1194*I1193)+I1192*(F1193*H1194-F1194*H1193))</f>
        <v>4.5361839016778435E+18</v>
      </c>
      <c r="M1192">
        <f t="shared" ref="M1192" si="2118">F1191*(H1193*I1194-H1194*I1193)-H1191*(F1193*I1194-F1194*I1193)+I1191*(F1193*H1194-F1194*H1193)</f>
        <v>-3.2356500573975168E+16</v>
      </c>
      <c r="N1192">
        <f t="shared" ref="N1192" si="2119">-(F1191*(H1192*I1194-H1194*I1192)-H1191*(F1192*I1194-F1194*I1192)+I1191*(F1192*H1194-F1194*H1192))</f>
        <v>9.1266073900887593E+18</v>
      </c>
      <c r="O1192">
        <f t="shared" ref="O1192" si="2120">F1191*(H1192*I1193-H1193*I1192)-H1191*(F1192*I1193-F1193*I1192)+I1191*(F1192*H1193-F1193*H1192)</f>
        <v>1.674292816345258E+16</v>
      </c>
    </row>
    <row r="1193" spans="5:15" x14ac:dyDescent="0.35">
      <c r="E1193" s="4"/>
      <c r="F1193">
        <f t="shared" ref="F1193" si="2121">0.0625*F1187*F1188^2*F1189</f>
        <v>-24430.536925050546</v>
      </c>
      <c r="G1193">
        <f t="shared" ref="G1193" si="2122">0.0625*F1186*F1188^2*F1189+0.125*F1188</f>
        <v>33853.080656575054</v>
      </c>
      <c r="H1193">
        <f t="shared" ref="H1193" si="2123">0.125*F1186*F1187*F1188*F1189+0.125*F1187</f>
        <v>-32016.296730780017</v>
      </c>
      <c r="I1193" s="5">
        <f t="shared" ref="I1193" si="2124">0.0625*F1186*F1187*F1188^2</f>
        <v>-24564.827408972349</v>
      </c>
      <c r="J1193">
        <f t="shared" ref="J1193" si="2125">H1191*(F1192*(G1193*I1194-G1194*I1193)-G1192*(F1193*I1194-F1194*I1193)+I1192*(F1193*G1194-F1194*G1193))</f>
        <v>-7.9687472695418636E+21</v>
      </c>
      <c r="L1193">
        <f t="shared" ref="L1193" si="2126">F1192*(G1193*I1194-G1194*I1193)-G1192*(F1193*I1194-F1194*I1193)+I1192*(F1193*G1194-F1194*G1193)</f>
        <v>1.0384745372621865E+18</v>
      </c>
      <c r="M1193">
        <f t="shared" ref="M1193" si="2127">-(F1191*(G1193*I1194-G1194*I1193)-G1191*(F1193*I1194-F1194*I1193)+I1191*(F1193*G1194-F1194*G1193))</f>
        <v>-2.3626970442623244E+16</v>
      </c>
      <c r="N1193">
        <f t="shared" ref="N1193" si="2128">F1191*(G1192*I1194-G1194*I1192)-G1191*(F1192*I1194-F1194*I1192)+I1191*(F1192*G1194-F1194*G1192)</f>
        <v>6.1337904223101911E+18</v>
      </c>
      <c r="O1193">
        <f t="shared" ref="O1193" si="2129">-(F1191*(G1192*I1193-G1193*I1192)-G1191*(F1192*I1193-F1193*I1192)+I1191*(F1192*G1193-F1193*G1192))</f>
        <v>3.3890984884423132E+16</v>
      </c>
    </row>
    <row r="1194" spans="5:15" x14ac:dyDescent="0.35">
      <c r="E1194" s="4"/>
      <c r="F1194">
        <f t="shared" ref="F1194" si="2130">72*F1187*F1188*F1186^2-20*F1187*F1188^3</f>
        <v>-6544334.7736882661</v>
      </c>
      <c r="G1194">
        <f t="shared" ref="G1194" si="2131">24*F1186^3*F1188-20*F1186*F1188^3</f>
        <v>-8059178.3092365377</v>
      </c>
      <c r="H1194">
        <f t="shared" ref="H1194" si="2132">24*F1186^3*F1187-60*F1186*F1187*F1188^2</f>
        <v>19532679.351420261</v>
      </c>
      <c r="I1194" s="5">
        <f t="shared" ref="I1194" si="2133">36*F1189</f>
        <v>787.26990590437754</v>
      </c>
      <c r="J1194">
        <f t="shared" ref="J1194" si="2134">-I1191*(F1192*(G1193*H1194-G1194*H1193)-G1192*(F1193*H1194-F1194*H1193)+H1192*(F1193*G1194-F1194*G1193))</f>
        <v>4.2295755314641068E+22</v>
      </c>
      <c r="L1194">
        <f t="shared" ref="L1194" si="2135">-(F1192*(G1193*H1194-G1194*H1193)-G1192*(F1193*H1194-F1194*H1193)+H1192*(F1193*G1194-F1194*G1193))</f>
        <v>7.3700976066837146E+18</v>
      </c>
      <c r="M1194">
        <f t="shared" ref="M1194" si="2136">F1191*(G1193*H1194-G1194*H1193)-G1191*(F1193*H1194-F1194*H1193)+H1191*(F1193*G1194-F1194*G1193)</f>
        <v>1.6705913161364076E+16</v>
      </c>
      <c r="N1194">
        <f t="shared" ref="N1194" si="2137">-(F1191*(G1192*H1194-G1194*H1192)-G1191*(F1192*H1194-F1194*H1192)+H1191*(F1192*G1194-F1194*G1192))</f>
        <v>-2.1072711717596307E+19</v>
      </c>
      <c r="O1194">
        <f t="shared" ref="O1194" si="2138">F1191*(G1192*H1193-G1193*H1192)-G1191*(F1192*H1193-F1193*H1192)+H1191*(F1192*G1193-F1193*G1192)</f>
        <v>-3.1645882723846952E+16</v>
      </c>
    </row>
    <row r="1195" spans="5:15" x14ac:dyDescent="0.35">
      <c r="E1195" s="4"/>
      <c r="I1195" s="5"/>
    </row>
    <row r="1196" spans="5:15" x14ac:dyDescent="0.35">
      <c r="E1196" s="4" t="s">
        <v>6</v>
      </c>
      <c r="F1196">
        <f t="shared" ref="F1196" si="2139">MDETERM(F1191:I1194)</f>
        <v>4.5761303608839704E+23</v>
      </c>
      <c r="G1196" t="str">
        <f t="shared" ref="G1196" si="2140">IF(F1196&lt;&gt;0,"Continuar", "Agregar otros valores")</f>
        <v>Continuar</v>
      </c>
      <c r="I1196" s="5"/>
      <c r="J1196">
        <f t="shared" ref="J1196" si="2141">MDETERM(F1191:I1194)</f>
        <v>4.5761303608839704E+23</v>
      </c>
    </row>
    <row r="1197" spans="5:15" x14ac:dyDescent="0.35">
      <c r="E1197" s="4"/>
      <c r="I1197" s="5"/>
    </row>
    <row r="1198" spans="5:15" x14ac:dyDescent="0.35">
      <c r="E1198" s="4"/>
      <c r="F1198" cm="1">
        <f t="array" ref="F1198:I1201">MINVERSE(F1191:I1194)</f>
        <v>-5.4321055440050634E-6</v>
      </c>
      <c r="G1198">
        <v>-6.7022804205661645E-8</v>
      </c>
      <c r="H1198">
        <v>1.5440174186237595E-5</v>
      </c>
      <c r="I1198" s="5">
        <v>2.3176898358018808E-8</v>
      </c>
      <c r="L1198">
        <f t="shared" ref="L1198" si="2142">L1191/J1196</f>
        <v>-5.4321055440050617E-6</v>
      </c>
      <c r="M1198">
        <f t="shared" ref="M1198" si="2143">M1191/J1196</f>
        <v>-6.7022804205661645E-8</v>
      </c>
      <c r="N1198">
        <f t="shared" ref="N1198" si="2144">N1191/J1196</f>
        <v>1.5440174186237599E-5</v>
      </c>
      <c r="O1198">
        <f t="shared" ref="O1198" si="2145">O1191/J1196</f>
        <v>2.3176898358018814E-8</v>
      </c>
    </row>
    <row r="1199" spans="5:15" x14ac:dyDescent="0.35">
      <c r="E1199" s="4" t="s">
        <v>9</v>
      </c>
      <c r="F1199">
        <v>9.912706902872387E-6</v>
      </c>
      <c r="G1199">
        <v>-7.0707121568374356E-8</v>
      </c>
      <c r="H1199">
        <v>1.9943940994560686E-5</v>
      </c>
      <c r="I1199" s="5">
        <v>3.6587524486995489E-8</v>
      </c>
      <c r="L1199">
        <f t="shared" ref="L1199" si="2146">L1192/J1196</f>
        <v>9.9127069028723853E-6</v>
      </c>
      <c r="M1199">
        <f t="shared" ref="M1199" si="2147">M1192/J1196</f>
        <v>-7.0707121568374356E-8</v>
      </c>
      <c r="N1199">
        <f t="shared" ref="N1199" si="2148">N1192/J1196</f>
        <v>1.9943940994560682E-5</v>
      </c>
      <c r="O1199">
        <f t="shared" ref="O1199" si="2149">O1192/J1196</f>
        <v>3.6587524486995495E-8</v>
      </c>
    </row>
    <row r="1200" spans="5:15" x14ac:dyDescent="0.35">
      <c r="E1200" s="4"/>
      <c r="F1200">
        <v>2.269329008060829E-6</v>
      </c>
      <c r="G1200">
        <v>-5.1630894619136728E-8</v>
      </c>
      <c r="H1200">
        <v>1.3403880437368765E-5</v>
      </c>
      <c r="I1200" s="5">
        <v>7.4060357139555826E-8</v>
      </c>
      <c r="L1200">
        <f t="shared" ref="L1200" si="2150">L1193/J1196</f>
        <v>2.269329008060829E-6</v>
      </c>
      <c r="M1200">
        <f t="shared" ref="M1200" si="2151">M1193/J1196</f>
        <v>-5.1630894619136735E-8</v>
      </c>
      <c r="N1200">
        <f t="shared" ref="N1200" si="2152">N1193/J1196</f>
        <v>1.3403880437368763E-5</v>
      </c>
      <c r="O1200">
        <f t="shared" ref="O1200" si="2153">O1193/J1196</f>
        <v>7.4060357139555826E-8</v>
      </c>
    </row>
    <row r="1201" spans="5:15" x14ac:dyDescent="0.35">
      <c r="E1201" s="4"/>
      <c r="F1201">
        <v>1.6105523718646937E-5</v>
      </c>
      <c r="G1201">
        <v>3.6506637363663277E-8</v>
      </c>
      <c r="H1201">
        <v>-4.6049194528465506E-5</v>
      </c>
      <c r="I1201" s="5">
        <v>-6.915424218320108E-8</v>
      </c>
      <c r="L1201">
        <f t="shared" ref="L1201" si="2154">L1194/J1196</f>
        <v>1.6105523718646937E-5</v>
      </c>
      <c r="M1201">
        <f t="shared" ref="M1201" si="2155">M1194/J1196</f>
        <v>3.6506637363663297E-8</v>
      </c>
      <c r="N1201">
        <f t="shared" ref="N1201" si="2156">N1194/J1196</f>
        <v>-4.6049194528465519E-5</v>
      </c>
      <c r="O1201">
        <f t="shared" ref="O1201" si="2157">O1194/J1196</f>
        <v>-6.9154242183201093E-8</v>
      </c>
    </row>
    <row r="1202" spans="5:15" x14ac:dyDescent="0.35">
      <c r="E1202" s="4"/>
      <c r="I1202" s="5"/>
    </row>
    <row r="1203" spans="5:15" x14ac:dyDescent="0.35">
      <c r="E1203" s="4" t="s">
        <v>163</v>
      </c>
      <c r="F1203">
        <f t="shared" ref="F1203" si="2158">F1186^2*F1187*F1188-3*F1186^2*F1187^2+4*F1189^3-1401/2</f>
        <v>-581736.73162104876</v>
      </c>
      <c r="I1203" s="5"/>
    </row>
    <row r="1204" spans="5:15" x14ac:dyDescent="0.35">
      <c r="E1204" s="4" t="s">
        <v>164</v>
      </c>
      <c r="F1204">
        <f t="shared" ref="F1204" si="2159">-72*F1186^2*F1187-576*F1186^3*F1189+36*F1186*F1188-9</f>
        <v>-133342108.85485642</v>
      </c>
      <c r="I1204" s="5"/>
    </row>
    <row r="1205" spans="5:15" x14ac:dyDescent="0.35">
      <c r="E1205" s="4" t="s">
        <v>165</v>
      </c>
      <c r="F1205">
        <f t="shared" ref="F1205" si="2160">((F1186*F1187*(F1188^2)*F1189)/16)+((F1187*F1188)/8)+9/4</f>
        <v>-537262.91994548147</v>
      </c>
      <c r="I1205" s="5"/>
    </row>
    <row r="1206" spans="5:15" x14ac:dyDescent="0.35">
      <c r="E1206" s="4" t="s">
        <v>166</v>
      </c>
      <c r="F1206">
        <f t="shared" ref="F1206" si="2161">24*F1186^3*F1187*F1188-20*F1186*F1187*F1188^3+18*F1189^2-607</f>
        <v>127911155.70182827</v>
      </c>
      <c r="I1206" s="5"/>
    </row>
    <row r="1207" spans="5:15" x14ac:dyDescent="0.35">
      <c r="E1207" s="4"/>
      <c r="I1207" s="5"/>
    </row>
    <row r="1208" spans="5:15" x14ac:dyDescent="0.35">
      <c r="E1208" s="4"/>
      <c r="F1208">
        <f t="shared" ref="F1208:F1211" si="2162">F1186</f>
        <v>21.988816498781294</v>
      </c>
      <c r="G1208" t="s">
        <v>16</v>
      </c>
      <c r="H1208" cm="1">
        <f t="array" ref="H1208:H1211">MMULT(F1198:I1201,F1203:F1206)</f>
        <v>6.7661681659322799</v>
      </c>
      <c r="I1208" s="5"/>
      <c r="J1208">
        <f t="shared" ref="J1208" si="2163">F1198*F1203+G1198*F1204+H1198*F1205+I1198*F1206</f>
        <v>6.7661681659322799</v>
      </c>
    </row>
    <row r="1209" spans="5:15" x14ac:dyDescent="0.35">
      <c r="E1209" s="4"/>
      <c r="F1209">
        <f t="shared" si="2162"/>
        <v>-15.870495669088603</v>
      </c>
      <c r="G1209" t="s">
        <v>16</v>
      </c>
      <c r="H1209">
        <v>-2.3735364467681812</v>
      </c>
      <c r="I1209" s="5"/>
      <c r="J1209">
        <f t="shared" ref="J1209" si="2164">F1199*F1203+G1199*F1204+H1199*F1205+I1199*F1206</f>
        <v>-2.3735364467681812</v>
      </c>
    </row>
    <row r="1210" spans="5:15" x14ac:dyDescent="0.35">
      <c r="E1210" s="4"/>
      <c r="F1210">
        <f t="shared" si="2162"/>
        <v>33.55990145868882</v>
      </c>
      <c r="G1210" t="s">
        <v>16</v>
      </c>
      <c r="H1210">
        <v>7.8361582614862817</v>
      </c>
      <c r="I1210" s="5"/>
      <c r="J1210">
        <f t="shared" ref="J1210" si="2165">F1200*F1203+G1200*F1204+H1200*F1205+I1200*F1206</f>
        <v>7.8361582614862817</v>
      </c>
    </row>
    <row r="1211" spans="5:15" x14ac:dyDescent="0.35">
      <c r="E1211" s="4"/>
      <c r="F1211">
        <f t="shared" si="2162"/>
        <v>21.868608497343821</v>
      </c>
      <c r="G1211" t="s">
        <v>16</v>
      </c>
      <c r="H1211">
        <v>1.657878931762184</v>
      </c>
      <c r="I1211" s="5"/>
      <c r="J1211">
        <f t="shared" ref="J1211" si="2166">F1201*F1203+G1201*F1204+H1201*F1205+I1201*F1206</f>
        <v>1.657878931762184</v>
      </c>
    </row>
    <row r="1212" spans="5:15" x14ac:dyDescent="0.35">
      <c r="E1212" s="4" t="s">
        <v>844</v>
      </c>
      <c r="F1212">
        <f t="shared" ref="F1212:F1215" si="2167">F1208-H1208</f>
        <v>15.222648332849014</v>
      </c>
      <c r="I1212" s="5"/>
    </row>
    <row r="1213" spans="5:15" x14ac:dyDescent="0.35">
      <c r="E1213" s="4" t="s">
        <v>99</v>
      </c>
      <c r="F1213">
        <f t="shared" si="2167"/>
        <v>-13.496959222320422</v>
      </c>
      <c r="I1213" s="5"/>
    </row>
    <row r="1214" spans="5:15" x14ac:dyDescent="0.35">
      <c r="E1214" s="4" t="s">
        <v>100</v>
      </c>
      <c r="F1214">
        <f t="shared" si="2167"/>
        <v>25.723743197202538</v>
      </c>
      <c r="I1214" s="5"/>
    </row>
    <row r="1215" spans="5:15" x14ac:dyDescent="0.35">
      <c r="E1215" s="4" t="s">
        <v>101</v>
      </c>
      <c r="F1215">
        <f t="shared" si="2167"/>
        <v>20.210729565581637</v>
      </c>
      <c r="I1215" s="5"/>
    </row>
    <row r="1216" spans="5:15" x14ac:dyDescent="0.35">
      <c r="E1216" s="4"/>
      <c r="I1216" s="5"/>
    </row>
    <row r="1217" spans="5:15" x14ac:dyDescent="0.35">
      <c r="E1217" s="4" t="s">
        <v>846</v>
      </c>
      <c r="F1217">
        <f t="shared" ref="F1217:F1220" si="2168">ABS(F1212-F1186)</f>
        <v>6.7661681659322799</v>
      </c>
      <c r="I1217" s="5"/>
    </row>
    <row r="1218" spans="5:15" x14ac:dyDescent="0.35">
      <c r="E1218" s="4" t="s">
        <v>847</v>
      </c>
      <c r="F1218">
        <f t="shared" si="2168"/>
        <v>2.3735364467681812</v>
      </c>
      <c r="I1218" s="5"/>
    </row>
    <row r="1219" spans="5:15" x14ac:dyDescent="0.35">
      <c r="E1219" s="4" t="s">
        <v>848</v>
      </c>
      <c r="F1219">
        <f t="shared" si="2168"/>
        <v>7.8361582614862826</v>
      </c>
      <c r="I1219" s="5"/>
    </row>
    <row r="1220" spans="5:15" x14ac:dyDescent="0.35">
      <c r="E1220" s="7" t="s">
        <v>849</v>
      </c>
      <c r="F1220" s="8">
        <f t="shared" si="2168"/>
        <v>1.657878931762184</v>
      </c>
      <c r="G1220" s="8" t="s">
        <v>25</v>
      </c>
      <c r="H1220" s="8">
        <f t="shared" ref="H1220" si="2169">MAX(F1217:F1220)</f>
        <v>7.8361582614862826</v>
      </c>
      <c r="I1220" s="9"/>
      <c r="J1220" t="str">
        <f t="shared" ref="J1220" si="2170">IF(H1220&gt;$D$14, "Continúa iterando","Listo. Aquí está la solución")</f>
        <v>Continúa iterando</v>
      </c>
    </row>
    <row r="1222" spans="5:15" x14ac:dyDescent="0.35">
      <c r="E1222" s="1"/>
      <c r="F1222" s="2" t="s">
        <v>0</v>
      </c>
      <c r="G1222" s="2">
        <f t="shared" ref="G1222" si="2171">G1185+1</f>
        <v>34</v>
      </c>
      <c r="H1222" s="2"/>
      <c r="I1222" s="3"/>
    </row>
    <row r="1223" spans="5:15" x14ac:dyDescent="0.35">
      <c r="E1223" s="4" t="s">
        <v>840</v>
      </c>
      <c r="F1223" s="6">
        <f t="shared" ref="F1223:F1226" si="2172">F1212</f>
        <v>15.222648332849014</v>
      </c>
      <c r="I1223" s="5"/>
    </row>
    <row r="1224" spans="5:15" x14ac:dyDescent="0.35">
      <c r="E1224" s="4" t="s">
        <v>1</v>
      </c>
      <c r="F1224" s="6">
        <f t="shared" si="2172"/>
        <v>-13.496959222320422</v>
      </c>
      <c r="I1224" s="5"/>
    </row>
    <row r="1225" spans="5:15" x14ac:dyDescent="0.35">
      <c r="E1225" s="4" t="s">
        <v>93</v>
      </c>
      <c r="F1225" s="6">
        <f t="shared" si="2172"/>
        <v>25.723743197202538</v>
      </c>
      <c r="I1225" s="5"/>
    </row>
    <row r="1226" spans="5:15" x14ac:dyDescent="0.35">
      <c r="E1226" s="4" t="s">
        <v>2</v>
      </c>
      <c r="F1226" s="6">
        <f t="shared" si="2172"/>
        <v>20.210729565581637</v>
      </c>
      <c r="I1226" s="5"/>
    </row>
    <row r="1227" spans="5:15" x14ac:dyDescent="0.35">
      <c r="E1227" s="4"/>
      <c r="I1227" s="5"/>
    </row>
    <row r="1228" spans="5:15" x14ac:dyDescent="0.35">
      <c r="E1228" s="4"/>
      <c r="F1228">
        <f t="shared" ref="F1228" si="2173">2*F1223*F1224*F1225-6*F1223*F1224^2</f>
        <v>-27208.840997497271</v>
      </c>
      <c r="G1228">
        <f t="shared" ref="G1228" si="2174">F1223^2*F1225-6*F1223^2*F1224</f>
        <v>24726.760844980054</v>
      </c>
      <c r="H1228">
        <f t="shared" ref="H1228" si="2175">F1223^2*F1224</f>
        <v>-3127.6371641468609</v>
      </c>
      <c r="I1228" s="5">
        <f t="shared" ref="I1228" si="2176">12*F1226^2</f>
        <v>4901.6830748769089</v>
      </c>
      <c r="J1228">
        <f t="shared" ref="J1228" si="2177">F1228*(G1229*(H1230*I1231-H1231*I1230)-H1229*(G1230*I1231-G1231*I1230)+I1229*(G1230*H1231-G1231*H1230))</f>
        <v>2.7441341259965315E+21</v>
      </c>
      <c r="L1228">
        <f t="shared" ref="L1228" si="2178">G1229*(H1230*I1231-H1231*I1230)-H1229*(G1230*I1231-G1231*I1230)+I1229*(G1230*H1231-G1231*H1230)</f>
        <v>-1.0085450263202843E+17</v>
      </c>
      <c r="M1228">
        <f t="shared" ref="M1228" si="2179">-(G1228*(H1230*I1231-H1231*I1230)-H1228*(G1230*I1231-G1231*I1230)+I1228*(G1230*H1231-G1231*H1230))</f>
        <v>-1634704439930177.8</v>
      </c>
      <c r="N1228">
        <f t="shared" ref="N1228" si="2180">G1228*(H1229*I1231-H1231*I1229)-H1228*(G1229*I1231-G1231*I1229)+I1228*(G1229*H1231-G1231*H1229)</f>
        <v>3.3276441507290534E+17</v>
      </c>
      <c r="O1228">
        <f t="shared" ref="O1228" si="2181">-(G1228*(H1229*I1230-H1230*I1229)-H1228*(G1229*I1230-G1230*I1229)+I1228*(G1229*H1230-G1230*H1229))</f>
        <v>588649137663331.5</v>
      </c>
    </row>
    <row r="1229" spans="5:15" x14ac:dyDescent="0.35">
      <c r="E1229" s="4" t="s">
        <v>26</v>
      </c>
      <c r="F1229">
        <f t="shared" ref="F1229" si="2182">-1728*F1226*F1223^2-144*F1224*F1223+36*F1225</f>
        <v>-8062424.7578603346</v>
      </c>
      <c r="G1229">
        <f t="shared" ref="G1229" si="2183">-72*F1223^2</f>
        <v>-16684.489603122543</v>
      </c>
      <c r="H1229">
        <f t="shared" ref="H1229" si="2184">36*F1223</f>
        <v>548.01533998256446</v>
      </c>
      <c r="I1229" s="5">
        <f t="shared" ref="I1229" si="2185">-576*F1223^3</f>
        <v>-2031856.9427312806</v>
      </c>
      <c r="J1229">
        <f t="shared" ref="J1229" si="2186">-G1228*(F1229*(H1230*I1231-H1231*I1230)-H1229*(F1230*I1231-F1231*I1230)+I1229*(F1230*H1231-F1231*H1230))</f>
        <v>7.100980963803266E+21</v>
      </c>
      <c r="L1229">
        <f t="shared" ref="L1229" si="2187">-(F1229*(H1230*I1231-H1231*I1230)-H1229*(F1230*I1231-F1231*I1230)+I1229*(F1230*H1231-F1231*H1230))</f>
        <v>2.8717796917766864E+17</v>
      </c>
      <c r="M1229">
        <f t="shared" ref="M1229" si="2188">F1228*(H1230*I1231-H1231*I1230)-H1228*(F1230*I1231-F1231*I1230)+I1228*(F1230*H1231-F1231*H1230)</f>
        <v>-2119673263937511.5</v>
      </c>
      <c r="N1229">
        <f t="shared" ref="N1229" si="2189">-(F1228*(H1229*I1231-H1231*I1229)-H1228*(F1229*I1231-F1231*I1229)+I1228*(F1229*H1231-F1231*H1229))</f>
        <v>6.7264167776744806E+17</v>
      </c>
      <c r="O1229">
        <f t="shared" ref="O1229" si="2190">F1228*(H1229*I1230-H1230*I1229)-H1228*(F1229*I1230-F1230*I1229)+I1228*(F1229*H1230-F1230*H1229)</f>
        <v>1408731191655142.3</v>
      </c>
    </row>
    <row r="1230" spans="5:15" x14ac:dyDescent="0.35">
      <c r="E1230" s="4"/>
      <c r="F1230">
        <f t="shared" ref="F1230" si="2191">0.0625*F1224*F1225^2*F1226</f>
        <v>-11281.485114594268</v>
      </c>
      <c r="G1230">
        <f t="shared" ref="G1230" si="2192">0.0625*F1223*F1225^2*F1226+0.125*F1225</f>
        <v>12727.12444198445</v>
      </c>
      <c r="H1230">
        <f t="shared" ref="H1230" si="2193">0.125*F1223*F1224*F1225*F1226+0.125*F1224</f>
        <v>-13353.87146222009</v>
      </c>
      <c r="I1230" s="5">
        <f t="shared" ref="I1230" si="2194">0.0625*F1223*F1224*F1225^2</f>
        <v>-8497.1737420205864</v>
      </c>
      <c r="J1230">
        <f t="shared" ref="J1230" si="2195">H1228*(F1229*(G1230*I1231-G1231*I1230)-G1229*(F1230*I1231-F1231*I1230)+I1229*(F1230*G1231-F1231*G1230))</f>
        <v>-3.3071604047042675E+20</v>
      </c>
      <c r="L1230">
        <f t="shared" ref="L1230" si="2196">F1229*(G1230*I1231-G1231*I1230)-G1229*(F1230*I1231-F1231*I1230)+I1229*(F1230*G1231-F1231*G1230)</f>
        <v>1.0573989983925696E+17</v>
      </c>
      <c r="M1230">
        <f t="shared" ref="M1230" si="2197">-(F1228*(G1230*I1231-G1231*I1230)-G1228*(F1230*I1231-F1231*I1230)+I1228*(F1230*G1231-F1231*G1230))</f>
        <v>-1187153168562885.8</v>
      </c>
      <c r="N1230">
        <f t="shared" ref="N1230" si="2198">F1228*(G1229*I1231-G1231*I1229)-G1228*(F1229*I1231-F1231*I1229)+I1228*(F1229*G1231-F1231*G1229)</f>
        <v>3.4507125135709856E+17</v>
      </c>
      <c r="O1230">
        <f t="shared" ref="O1230" si="2199">-(F1228*(G1229*I1230-G1230*I1229)-G1228*(F1229*I1230-F1230*I1229)+I1228*(F1229*G1230-F1230*G1229))</f>
        <v>2338542149383464.5</v>
      </c>
    </row>
    <row r="1231" spans="5:15" x14ac:dyDescent="0.35">
      <c r="E1231" s="4"/>
      <c r="F1231">
        <f t="shared" ref="F1231" si="2200">72*F1224*F1225*F1223^2-20*F1224*F1225^3</f>
        <v>-1197907.3333594399</v>
      </c>
      <c r="G1231">
        <f t="shared" ref="G1231" si="2201">24*F1223^3*F1225-20*F1223*F1225^3</f>
        <v>-3004511.6009652121</v>
      </c>
      <c r="H1231">
        <f t="shared" ref="H1231" si="2202">24*F1223^3*F1224-60*F1223*F1224*F1225^2</f>
        <v>7014624.6964383982</v>
      </c>
      <c r="I1231" s="5">
        <f t="shared" ref="I1231" si="2203">36*F1226</f>
        <v>727.58626436093891</v>
      </c>
      <c r="J1231">
        <f t="shared" ref="J1231" si="2204">-I1228*(F1229*(G1230*H1231-G1231*H1230)-G1229*(F1230*H1231-F1231*H1230)+H1229*(F1230*G1231-F1231*G1230))</f>
        <v>1.9501927108501732E+21</v>
      </c>
      <c r="L1231">
        <f t="shared" ref="L1231" si="2205">-(F1229*(G1230*H1231-G1231*H1230)-G1229*(F1230*H1231-F1231*H1230)+H1229*(F1230*G1231-F1231*G1230))</f>
        <v>3.9786185297162374E+17</v>
      </c>
      <c r="M1231">
        <f t="shared" ref="M1231" si="2206">F1228*(G1230*H1231-G1231*H1230)-G1228*(F1230*H1231-F1231*H1230)+H1228*(F1230*G1231-F1231*G1230)</f>
        <v>861185076412169.5</v>
      </c>
      <c r="N1231">
        <f t="shared" ref="N1231" si="2207">-(F1228*(G1229*H1231-G1231*H1229)-G1228*(F1229*H1231-F1231*H1229)+H1228*(F1229*G1231-F1231*G1229))</f>
        <v>-1.3258421794881213E+18</v>
      </c>
      <c r="O1231">
        <f t="shared" ref="O1231" si="2208">F1228*(G1229*H1230-G1230*H1229)-G1228*(F1229*H1230-F1230*H1229)+H1228*(F1229*G1230-F1230*G1229)</f>
        <v>-2346701524532621</v>
      </c>
    </row>
    <row r="1232" spans="5:15" x14ac:dyDescent="0.35">
      <c r="E1232" s="4"/>
      <c r="I1232" s="5"/>
    </row>
    <row r="1233" spans="5:15" x14ac:dyDescent="0.35">
      <c r="E1233" s="4" t="s">
        <v>6</v>
      </c>
      <c r="F1233">
        <f t="shared" ref="F1233" si="2209">MDETERM(F1228:I1231)</f>
        <v>1.1464591760179545E+22</v>
      </c>
      <c r="G1233" t="str">
        <f t="shared" ref="G1233" si="2210">IF(F1233&lt;&gt;0,"Continuar", "Agregar otros valores")</f>
        <v>Continuar</v>
      </c>
      <c r="I1233" s="5"/>
      <c r="J1233">
        <f t="shared" ref="J1233" si="2211">MDETERM(F1228:I1231)</f>
        <v>1.1464591760179545E+22</v>
      </c>
    </row>
    <row r="1234" spans="5:15" x14ac:dyDescent="0.35">
      <c r="E1234" s="4"/>
      <c r="I1234" s="5"/>
    </row>
    <row r="1235" spans="5:15" x14ac:dyDescent="0.35">
      <c r="E1235" s="4"/>
      <c r="F1235" cm="1">
        <f t="array" ref="F1235:I1238">MINVERSE(F1228:I1231)</f>
        <v>-8.7970426458908612E-6</v>
      </c>
      <c r="G1235">
        <v>-1.4258723503858784E-7</v>
      </c>
      <c r="H1235">
        <v>2.9025404657557033E-5</v>
      </c>
      <c r="I1235" s="5">
        <v>5.1344971541674216E-8</v>
      </c>
      <c r="L1235">
        <f t="shared" ref="L1235" si="2212">L1228/J1233</f>
        <v>-8.7970426458908612E-6</v>
      </c>
      <c r="M1235">
        <f t="shared" ref="M1235" si="2213">M1228/J1233</f>
        <v>-1.4258723503858779E-7</v>
      </c>
      <c r="N1235">
        <f t="shared" ref="N1235" si="2214">N1228/J1233</f>
        <v>2.9025404657557033E-5</v>
      </c>
      <c r="O1235">
        <f t="shared" ref="O1235" si="2215">O1228/J1233</f>
        <v>5.1344971541674223E-8</v>
      </c>
    </row>
    <row r="1236" spans="5:15" x14ac:dyDescent="0.35">
      <c r="E1236" s="4" t="s">
        <v>9</v>
      </c>
      <c r="F1236">
        <v>2.5049123002803832E-5</v>
      </c>
      <c r="G1236">
        <v>-1.8488868232533696E-7</v>
      </c>
      <c r="H1236">
        <v>5.8671228059228696E-5</v>
      </c>
      <c r="I1236" s="5">
        <v>1.2287669906818207E-7</v>
      </c>
      <c r="L1236">
        <f t="shared" ref="L1236" si="2216">L1229/J1233</f>
        <v>2.5049123002803825E-5</v>
      </c>
      <c r="M1236">
        <f t="shared" ref="M1236" si="2217">M1229/J1233</f>
        <v>-1.8488868232533696E-7</v>
      </c>
      <c r="N1236">
        <f t="shared" ref="N1236" si="2218">N1229/J1233</f>
        <v>5.8671228059228682E-5</v>
      </c>
      <c r="O1236">
        <f t="shared" ref="O1236" si="2219">O1229/J1233</f>
        <v>1.2287669906818212E-7</v>
      </c>
    </row>
    <row r="1237" spans="5:15" x14ac:dyDescent="0.35">
      <c r="E1237" s="4"/>
      <c r="F1237">
        <v>9.2231718364824699E-6</v>
      </c>
      <c r="G1237">
        <v>-1.0354953699147627E-7</v>
      </c>
      <c r="H1237">
        <v>3.0098869508432844E-5</v>
      </c>
      <c r="I1237" s="5">
        <v>2.0397953963838668E-7</v>
      </c>
      <c r="L1237">
        <f t="shared" ref="L1237" si="2220">L1230/J1233</f>
        <v>9.2231718364824699E-6</v>
      </c>
      <c r="M1237">
        <f t="shared" ref="M1237" si="2221">M1230/J1233</f>
        <v>-1.0354953699147627E-7</v>
      </c>
      <c r="N1237">
        <f t="shared" ref="N1237" si="2222">N1230/J1233</f>
        <v>3.0098869508432847E-5</v>
      </c>
      <c r="O1237">
        <f t="shared" ref="O1237" si="2223">O1230/J1233</f>
        <v>2.0397953963838666E-7</v>
      </c>
    </row>
    <row r="1238" spans="5:15" x14ac:dyDescent="0.35">
      <c r="E1238" s="4"/>
      <c r="F1238">
        <v>3.4703534263952973E-5</v>
      </c>
      <c r="G1238">
        <v>7.5116942183965112E-8</v>
      </c>
      <c r="H1238">
        <v>-1.1564669786962894E-4</v>
      </c>
      <c r="I1238" s="5">
        <v>-2.0469124183588635E-7</v>
      </c>
      <c r="L1238">
        <f t="shared" ref="L1238" si="2224">L1231/J1233</f>
        <v>3.4703534263952973E-5</v>
      </c>
      <c r="M1238">
        <f t="shared" ref="M1238" si="2225">M1231/J1233</f>
        <v>7.5116942183965099E-8</v>
      </c>
      <c r="N1238">
        <f t="shared" ref="N1238" si="2226">N1231/J1233</f>
        <v>-1.1564669786962894E-4</v>
      </c>
      <c r="O1238">
        <f t="shared" ref="O1238" si="2227">O1231/J1233</f>
        <v>-2.0469124183588633E-7</v>
      </c>
    </row>
    <row r="1239" spans="5:15" x14ac:dyDescent="0.35">
      <c r="E1239" s="4"/>
      <c r="I1239" s="5"/>
    </row>
    <row r="1240" spans="5:15" x14ac:dyDescent="0.35">
      <c r="E1240" s="4" t="s">
        <v>167</v>
      </c>
      <c r="F1240">
        <f t="shared" ref="F1240" si="2228">F1223^2*F1224*F1225-3*F1223^2*F1224^2+4*F1226^3-1401/2</f>
        <v>-174773.61201047758</v>
      </c>
      <c r="I1240" s="5"/>
    </row>
    <row r="1241" spans="5:15" x14ac:dyDescent="0.35">
      <c r="E1241" s="4" t="s">
        <v>168</v>
      </c>
      <c r="F1241">
        <f t="shared" ref="F1241" si="2229">-72*F1223^2*F1224-576*F1223^3*F1226+36*F1223*F1225-9</f>
        <v>-40826033.303798996</v>
      </c>
      <c r="I1241" s="5"/>
    </row>
    <row r="1242" spans="5:15" x14ac:dyDescent="0.35">
      <c r="E1242" s="4" t="s">
        <v>169</v>
      </c>
      <c r="F1242">
        <f t="shared" ref="F1242" si="2230">((F1223*F1224*(F1225^2)*F1226)/16)+((F1224*F1225)/8)+9/4</f>
        <v>-171775.22961086166</v>
      </c>
      <c r="I1242" s="5"/>
    </row>
    <row r="1243" spans="5:15" x14ac:dyDescent="0.35">
      <c r="E1243" s="4" t="s">
        <v>170</v>
      </c>
      <c r="F1243">
        <f t="shared" ref="F1243" si="2231">24*F1223^3*F1224*F1225-20*F1223*F1224*F1225^3+18*F1226^2-607</f>
        <v>40558516.085828438</v>
      </c>
      <c r="I1243" s="5"/>
    </row>
    <row r="1244" spans="5:15" x14ac:dyDescent="0.35">
      <c r="E1244" s="4"/>
      <c r="I1244" s="5"/>
    </row>
    <row r="1245" spans="5:15" x14ac:dyDescent="0.35">
      <c r="E1245" s="4"/>
      <c r="F1245">
        <f t="shared" ref="F1245:F1248" si="2232">F1223</f>
        <v>15.222648332849014</v>
      </c>
      <c r="G1245" t="s">
        <v>16</v>
      </c>
      <c r="H1245" cm="1">
        <f t="array" ref="H1245:H1248">MMULT(F1235:I1238,F1240:F1243)</f>
        <v>4.455392429213922</v>
      </c>
      <c r="I1245" s="5"/>
      <c r="J1245">
        <f t="shared" ref="J1245" si="2233">F1235*F1240+G1235*F1241+H1235*F1242+I1235*F1243</f>
        <v>4.455392429213922</v>
      </c>
    </row>
    <row r="1246" spans="5:15" x14ac:dyDescent="0.35">
      <c r="E1246" s="4"/>
      <c r="F1246">
        <f t="shared" si="2232"/>
        <v>-13.496959222320422</v>
      </c>
      <c r="G1246" t="s">
        <v>16</v>
      </c>
      <c r="H1246">
        <v>-1.9242212984799227</v>
      </c>
      <c r="I1246" s="5"/>
      <c r="J1246">
        <f t="shared" ref="J1246" si="2234">F1236*F1240+G1236*F1241+H1236*F1242+I1236*F1243</f>
        <v>-1.9242212984799227</v>
      </c>
    </row>
    <row r="1247" spans="5:15" x14ac:dyDescent="0.35">
      <c r="E1247" s="4"/>
      <c r="F1247">
        <f t="shared" si="2232"/>
        <v>25.723743197202538</v>
      </c>
      <c r="G1247" t="s">
        <v>16</v>
      </c>
      <c r="H1247">
        <v>5.718417008516596</v>
      </c>
      <c r="I1247" s="5"/>
      <c r="J1247">
        <f t="shared" ref="J1247" si="2235">F1237*F1240+G1237*F1241+H1237*F1242+I1237*F1243</f>
        <v>5.718417008516596</v>
      </c>
    </row>
    <row r="1248" spans="5:15" x14ac:dyDescent="0.35">
      <c r="E1248" s="4"/>
      <c r="F1248">
        <f t="shared" si="2232"/>
        <v>20.210729565581637</v>
      </c>
      <c r="G1248" t="s">
        <v>16</v>
      </c>
      <c r="H1248">
        <v>2.4312762395419281</v>
      </c>
      <c r="I1248" s="5"/>
      <c r="J1248">
        <f t="shared" ref="J1248" si="2236">F1238*F1240+G1238*F1241+H1238*F1242+I1238*F1243</f>
        <v>2.4312762395419281</v>
      </c>
    </row>
    <row r="1249" spans="5:10" x14ac:dyDescent="0.35">
      <c r="E1249" s="4" t="s">
        <v>844</v>
      </c>
      <c r="F1249">
        <f t="shared" ref="F1249:F1252" si="2237">F1245-H1245</f>
        <v>10.767255903635093</v>
      </c>
      <c r="I1249" s="5"/>
    </row>
    <row r="1250" spans="5:10" x14ac:dyDescent="0.35">
      <c r="E1250" s="4" t="s">
        <v>99</v>
      </c>
      <c r="F1250">
        <f t="shared" si="2237"/>
        <v>-11.572737923840499</v>
      </c>
      <c r="I1250" s="5"/>
    </row>
    <row r="1251" spans="5:10" x14ac:dyDescent="0.35">
      <c r="E1251" s="4" t="s">
        <v>100</v>
      </c>
      <c r="F1251">
        <f t="shared" si="2237"/>
        <v>20.005326188685942</v>
      </c>
      <c r="I1251" s="5"/>
    </row>
    <row r="1252" spans="5:10" x14ac:dyDescent="0.35">
      <c r="E1252" s="4" t="s">
        <v>101</v>
      </c>
      <c r="F1252">
        <f t="shared" si="2237"/>
        <v>17.779453326039707</v>
      </c>
      <c r="I1252" s="5"/>
    </row>
    <row r="1253" spans="5:10" x14ac:dyDescent="0.35">
      <c r="E1253" s="4"/>
      <c r="I1253" s="5"/>
    </row>
    <row r="1254" spans="5:10" x14ac:dyDescent="0.35">
      <c r="E1254" s="4" t="s">
        <v>846</v>
      </c>
      <c r="F1254">
        <f t="shared" ref="F1254:F1257" si="2238">ABS(F1249-F1223)</f>
        <v>4.4553924292139211</v>
      </c>
      <c r="I1254" s="5"/>
    </row>
    <row r="1255" spans="5:10" x14ac:dyDescent="0.35">
      <c r="E1255" s="4" t="s">
        <v>847</v>
      </c>
      <c r="F1255">
        <f t="shared" si="2238"/>
        <v>1.9242212984799227</v>
      </c>
      <c r="I1255" s="5"/>
    </row>
    <row r="1256" spans="5:10" x14ac:dyDescent="0.35">
      <c r="E1256" s="4" t="s">
        <v>848</v>
      </c>
      <c r="F1256">
        <f t="shared" si="2238"/>
        <v>5.718417008516596</v>
      </c>
      <c r="I1256" s="5"/>
    </row>
    <row r="1257" spans="5:10" x14ac:dyDescent="0.35">
      <c r="E1257" s="7" t="s">
        <v>849</v>
      </c>
      <c r="F1257" s="8">
        <f t="shared" si="2238"/>
        <v>2.4312762395419298</v>
      </c>
      <c r="G1257" s="8" t="s">
        <v>25</v>
      </c>
      <c r="H1257" s="8">
        <f t="shared" ref="H1257" si="2239">MAX(F1254:F1257)</f>
        <v>5.718417008516596</v>
      </c>
      <c r="I1257" s="9"/>
      <c r="J1257" t="str">
        <f t="shared" ref="J1257" si="2240">IF(H1257&gt;$D$14, "Continúa iterando","Listo. Aquí está la solución")</f>
        <v>Continúa iterando</v>
      </c>
    </row>
    <row r="1259" spans="5:10" x14ac:dyDescent="0.35">
      <c r="E1259" s="1"/>
      <c r="F1259" s="2" t="s">
        <v>0</v>
      </c>
      <c r="G1259" s="2">
        <f t="shared" ref="G1259" si="2241">G1222+1</f>
        <v>35</v>
      </c>
      <c r="H1259" s="2"/>
      <c r="I1259" s="3"/>
    </row>
    <row r="1260" spans="5:10" x14ac:dyDescent="0.35">
      <c r="E1260" s="4" t="s">
        <v>840</v>
      </c>
      <c r="F1260" s="6">
        <f t="shared" ref="F1260:F1263" si="2242">F1249</f>
        <v>10.767255903635093</v>
      </c>
      <c r="I1260" s="5"/>
    </row>
    <row r="1261" spans="5:10" x14ac:dyDescent="0.35">
      <c r="E1261" s="4" t="s">
        <v>1</v>
      </c>
      <c r="F1261" s="6">
        <f t="shared" si="2242"/>
        <v>-11.572737923840499</v>
      </c>
      <c r="I1261" s="5"/>
    </row>
    <row r="1262" spans="5:10" x14ac:dyDescent="0.35">
      <c r="E1262" s="4" t="s">
        <v>93</v>
      </c>
      <c r="F1262" s="6">
        <f t="shared" si="2242"/>
        <v>20.005326188685942</v>
      </c>
      <c r="I1262" s="5"/>
    </row>
    <row r="1263" spans="5:10" x14ac:dyDescent="0.35">
      <c r="E1263" s="4" t="s">
        <v>2</v>
      </c>
      <c r="F1263" s="6">
        <f t="shared" si="2242"/>
        <v>17.779453326039707</v>
      </c>
      <c r="I1263" s="5"/>
    </row>
    <row r="1264" spans="5:10" x14ac:dyDescent="0.35">
      <c r="E1264" s="4"/>
      <c r="I1264" s="5"/>
    </row>
    <row r="1265" spans="5:15" x14ac:dyDescent="0.35">
      <c r="E1265" s="4"/>
      <c r="F1265">
        <f t="shared" ref="F1265" si="2243">2*F1260*F1261*F1262-6*F1260*F1261^2</f>
        <v>-13637.831872305265</v>
      </c>
      <c r="G1265">
        <f t="shared" ref="G1265" si="2244">F1260^2*F1262-6*F1260^2*F1261</f>
        <v>10369.322361446963</v>
      </c>
      <c r="H1265">
        <f t="shared" ref="H1265" si="2245">F1260^2*F1261</f>
        <v>-1341.671480377903</v>
      </c>
      <c r="I1265" s="5">
        <f t="shared" ref="I1265" si="2246">12*F1263^2</f>
        <v>3793.307526873893</v>
      </c>
      <c r="J1265">
        <f t="shared" ref="J1265" si="2247">F1265*(G1266*(H1267*I1268-H1268*I1267)-H1266*(G1267*I1268-G1268*I1267)+I1266*(G1267*H1268-G1268*H1267))</f>
        <v>6.4079814240174694E+19</v>
      </c>
      <c r="L1265">
        <f t="shared" ref="L1265" si="2248">G1266*(H1267*I1268-H1268*I1267)-H1266*(G1267*I1268-G1268*I1267)+I1266*(G1267*H1268-G1268*H1267)</f>
        <v>-4698680467699811</v>
      </c>
      <c r="M1265">
        <f t="shared" ref="M1265" si="2249">-(G1265*(H1267*I1268-H1268*I1267)-H1265*(G1267*I1268-G1268*I1267)+I1265*(G1267*H1268-G1268*H1267))</f>
        <v>-105195873641104.5</v>
      </c>
      <c r="N1265">
        <f t="shared" ref="N1265" si="2250">G1265*(H1266*I1268-H1268*I1266)-H1265*(G1266*I1268-G1268*I1266)+I1265*(G1266*H1268-G1268*H1266)</f>
        <v>1.855643768218702E+16</v>
      </c>
      <c r="O1265">
        <f t="shared" ref="O1265" si="2251">-(G1265*(H1266*I1267-H1267*I1266)-H1265*(G1266*I1267-G1267*I1266)+I1265*(G1266*H1267-G1267*H1266))</f>
        <v>36503301469165.258</v>
      </c>
    </row>
    <row r="1266" spans="5:15" x14ac:dyDescent="0.35">
      <c r="E1266" s="4" t="s">
        <v>26</v>
      </c>
      <c r="F1266">
        <f t="shared" ref="F1266" si="2252">-1728*F1263*F1260^2-144*F1261*F1260+36*F1262</f>
        <v>-3543158.4486678531</v>
      </c>
      <c r="G1266">
        <f t="shared" ref="G1266" si="2253">-72*F1260^2</f>
        <v>-8347.2335779942623</v>
      </c>
      <c r="H1266">
        <f t="shared" ref="H1266" si="2254">36*F1260</f>
        <v>387.62121253086332</v>
      </c>
      <c r="I1266" s="5">
        <f t="shared" ref="I1266" si="2255">-576*F1260^3</f>
        <v>-719014.40017343836</v>
      </c>
      <c r="J1266">
        <f t="shared" ref="J1266" si="2256">-G1265*(F1266*(H1267*I1268-H1268*I1267)-H1266*(F1267*I1268-F1268*I1267)+I1266*(F1267*H1268-F1268*H1267))</f>
        <v>1.9801407883394459E+20</v>
      </c>
      <c r="L1266">
        <f t="shared" ref="L1266" si="2257">-(F1266*(H1267*I1268-H1268*I1267)-H1266*(F1267*I1268-F1268*I1267)+I1266*(F1267*H1268-F1268*H1267))</f>
        <v>1.9096144562942604E+16</v>
      </c>
      <c r="M1266">
        <f t="shared" ref="M1266" si="2258">F1265*(H1267*I1268-H1268*I1267)-H1265*(F1267*I1268-F1268*I1267)+I1265*(F1267*H1268-F1268*H1267)</f>
        <v>-166053171018490</v>
      </c>
      <c r="N1266">
        <f t="shared" ref="N1266" si="2259">-(F1265*(H1266*I1268-H1268*I1266)-H1265*(F1266*I1268-F1268*I1266)+I1265*(F1266*H1268-F1268*H1266))</f>
        <v>6.1575780288049024E+16</v>
      </c>
      <c r="O1266">
        <f t="shared" ref="O1266" si="2260">F1265*(H1266*I1267-H1267*I1266)-H1265*(F1266*I1267-F1267*I1266)+I1265*(F1266*H1267-F1267*H1266)</f>
        <v>138694340585128.38</v>
      </c>
    </row>
    <row r="1267" spans="5:15" x14ac:dyDescent="0.35">
      <c r="E1267" s="4"/>
      <c r="F1267">
        <f t="shared" ref="F1267" si="2261">0.0625*F1261*F1262^2*F1263</f>
        <v>-5146.6639599941291</v>
      </c>
      <c r="G1267">
        <f t="shared" ref="G1267" si="2262">0.0625*F1260*F1262^2*F1263+0.125*F1262</f>
        <v>4790.9481595264497</v>
      </c>
      <c r="H1267">
        <f t="shared" ref="H1267" si="2263">0.125*F1260*F1261*F1262*F1263+0.125*F1261</f>
        <v>-5541.5160102150876</v>
      </c>
      <c r="I1267" s="5">
        <f t="shared" ref="I1267" si="2264">0.0625*F1260*F1261*F1262^2</f>
        <v>-3116.825185289108</v>
      </c>
      <c r="J1267">
        <f t="shared" ref="J1267" si="2265">H1265*(F1266*(G1267*I1268-G1268*I1267)-G1266*(F1267*I1268-F1268*I1267)+I1266*(F1267*G1268-F1268*G1267))</f>
        <v>-1.0696854620745789E+19</v>
      </c>
      <c r="L1267">
        <f t="shared" ref="L1267" si="2266">F1266*(G1267*I1268-G1268*I1267)-G1266*(F1267*I1268-F1268*I1267)+I1266*(F1267*G1268-F1268*G1267)</f>
        <v>7972782292229132</v>
      </c>
      <c r="M1267">
        <f t="shared" ref="M1267" si="2267">-(F1265*(G1267*I1268-G1268*I1267)-G1265*(F1267*I1268-F1268*I1267)+I1265*(F1267*G1268-F1268*G1267))</f>
        <v>-73772537679838.813</v>
      </c>
      <c r="N1267">
        <f t="shared" ref="N1267" si="2268">F1265*(G1266*I1268-G1268*I1266)-G1265*(F1266*I1268-F1268*I1266)+I1265*(F1266*G1268-F1268*G1266)</f>
        <v>2.6760269543719124E+16</v>
      </c>
      <c r="O1267">
        <f t="shared" ref="O1267" si="2269">-(F1265*(G1266*I1267-G1267*I1266)-G1265*(F1266*I1267-F1267*I1266)+I1265*(F1266*G1267-F1267*G1266))</f>
        <v>188029263643246.59</v>
      </c>
    </row>
    <row r="1268" spans="5:15" x14ac:dyDescent="0.35">
      <c r="E1268" s="4"/>
      <c r="F1268">
        <f t="shared" ref="F1268" si="2270">72*F1261*F1262*F1260^2-20*F1261*F1262^3</f>
        <v>-79403.655550205614</v>
      </c>
      <c r="G1268">
        <f t="shared" ref="G1268" si="2271">24*F1260^3*F1262-20*F1260*F1262^3</f>
        <v>-1124799.439887207</v>
      </c>
      <c r="H1268">
        <f t="shared" ref="H1268" si="2272">24*F1260^3*F1261-60*F1260*F1261*F1262^2</f>
        <v>2645445.2938494361</v>
      </c>
      <c r="I1268" s="5">
        <f t="shared" ref="I1268" si="2273">36*F1263</f>
        <v>640.0603197374295</v>
      </c>
      <c r="J1268">
        <f t="shared" ref="J1268" si="2274">-I1265*(F1266*(G1267*H1268-G1268*H1267)-G1266*(F1267*H1268-F1268*H1267)+H1266*(F1267*G1268-F1268*G1267))</f>
        <v>8.7006179622184681E+19</v>
      </c>
      <c r="L1268">
        <f t="shared" ref="L1268" si="2275">-(F1266*(G1267*H1268-G1268*H1267)-G1266*(F1267*H1268-F1268*H1267)+H1266*(F1267*G1268-F1268*G1267))</f>
        <v>2.2936758753616648E+16</v>
      </c>
      <c r="M1268">
        <f t="shared" ref="M1268" si="2276">F1265*(G1267*H1268-G1268*H1267)-G1265*(F1267*H1268-F1268*H1267)+H1265*(F1267*G1268-F1268*G1267)</f>
        <v>49623372183730.391</v>
      </c>
      <c r="N1268">
        <f t="shared" ref="N1268" si="2277">-(F1265*(G1266*H1268-G1268*H1266)-G1265*(F1266*H1268-F1268*H1266)+H1265*(F1266*G1268-F1268*G1266))</f>
        <v>-9.2142818707833648E+16</v>
      </c>
      <c r="O1268">
        <f t="shared" ref="O1268" si="2278">F1265*(G1266*H1267-G1267*H1266)-G1265*(F1266*H1267-F1267*H1266)+H1265*(F1266*G1267-F1267*G1266)</f>
        <v>-181389706379910.94</v>
      </c>
    </row>
    <row r="1269" spans="5:15" x14ac:dyDescent="0.35">
      <c r="E1269" s="4"/>
      <c r="I1269" s="5"/>
    </row>
    <row r="1270" spans="5:15" x14ac:dyDescent="0.35">
      <c r="E1270" s="4" t="s">
        <v>6</v>
      </c>
      <c r="F1270">
        <f t="shared" ref="F1270" si="2279">MDETERM(F1265:I1268)</f>
        <v>3.3840321807555802E+20</v>
      </c>
      <c r="G1270" t="str">
        <f t="shared" ref="G1270" si="2280">IF(F1270&lt;&gt;0,"Continuar", "Agregar otros valores")</f>
        <v>Continuar</v>
      </c>
      <c r="I1270" s="5"/>
      <c r="J1270">
        <f t="shared" ref="J1270" si="2281">MDETERM(F1265:I1268)</f>
        <v>3.3840321807555802E+20</v>
      </c>
    </row>
    <row r="1271" spans="5:15" x14ac:dyDescent="0.35">
      <c r="E1271" s="4"/>
      <c r="I1271" s="5"/>
    </row>
    <row r="1272" spans="5:15" x14ac:dyDescent="0.35">
      <c r="E1272" s="4"/>
      <c r="F1272" cm="1">
        <f t="array" ref="F1272:I1275">MINVERSE(F1265:I1268)</f>
        <v>-1.3884857521215106E-5</v>
      </c>
      <c r="G1272">
        <v>-3.1085955458501732E-7</v>
      </c>
      <c r="H1272">
        <v>5.4835287287497874E-5</v>
      </c>
      <c r="I1272" s="5">
        <v>1.0786925040711304E-7</v>
      </c>
      <c r="L1272">
        <f t="shared" ref="L1272" si="2282">L1265/J1270</f>
        <v>-1.3884857521215116E-5</v>
      </c>
      <c r="M1272">
        <f t="shared" ref="M1272" si="2283">M1265/J1270</f>
        <v>-3.1085955458501748E-7</v>
      </c>
      <c r="N1272">
        <f t="shared" ref="N1272" si="2284">N1265/J1270</f>
        <v>5.4835287287497881E-5</v>
      </c>
      <c r="O1272">
        <f t="shared" ref="O1272" si="2285">O1265/J1270</f>
        <v>1.0786925040711306E-7</v>
      </c>
    </row>
    <row r="1273" spans="5:15" x14ac:dyDescent="0.35">
      <c r="E1273" s="4" t="s">
        <v>9</v>
      </c>
      <c r="F1273">
        <v>5.6430150610089206E-5</v>
      </c>
      <c r="G1273">
        <v>-4.9069619362016213E-7</v>
      </c>
      <c r="H1273">
        <v>1.8195979529456039E-4</v>
      </c>
      <c r="I1273" s="5">
        <v>4.0984935478409365E-7</v>
      </c>
      <c r="L1273">
        <f t="shared" ref="L1273" si="2286">L1266/J1270</f>
        <v>5.6430150610089213E-5</v>
      </c>
      <c r="M1273">
        <f t="shared" ref="M1273" si="2287">M1266/J1270</f>
        <v>-4.9069619362016224E-7</v>
      </c>
      <c r="N1273">
        <f t="shared" ref="N1273" si="2288">N1266/J1270</f>
        <v>1.8195979529456042E-4</v>
      </c>
      <c r="O1273">
        <f t="shared" ref="O1273" si="2289">O1266/J1270</f>
        <v>4.098493547840936E-7</v>
      </c>
    </row>
    <row r="1274" spans="5:15" x14ac:dyDescent="0.35">
      <c r="E1274" s="4"/>
      <c r="F1274">
        <v>2.3560007311895553E-5</v>
      </c>
      <c r="G1274">
        <v>-2.1800187982658897E-7</v>
      </c>
      <c r="H1274">
        <v>7.9078058701392533E-5</v>
      </c>
      <c r="I1274" s="5">
        <v>5.5563674811527285E-7</v>
      </c>
      <c r="L1274">
        <f t="shared" ref="L1274" si="2290">L1267/J1270</f>
        <v>2.3560007311895553E-5</v>
      </c>
      <c r="M1274">
        <f t="shared" ref="M1274" si="2291">M1267/J1270</f>
        <v>-2.1800187982658907E-7</v>
      </c>
      <c r="N1274">
        <f t="shared" ref="N1274" si="2292">N1267/J1270</f>
        <v>7.907805870139256E-5</v>
      </c>
      <c r="O1274">
        <f t="shared" ref="O1274" si="2293">O1267/J1270</f>
        <v>5.5563674811527285E-7</v>
      </c>
    </row>
    <row r="1275" spans="5:15" x14ac:dyDescent="0.35">
      <c r="E1275" s="4"/>
      <c r="F1275">
        <v>6.7779375397356175E-5</v>
      </c>
      <c r="G1275">
        <v>1.4663977625842372E-7</v>
      </c>
      <c r="H1275">
        <v>-2.7228706402922015E-4</v>
      </c>
      <c r="I1275" s="5">
        <v>-5.3601649361209855E-7</v>
      </c>
      <c r="L1275">
        <f t="shared" ref="L1275" si="2294">L1268/J1270</f>
        <v>6.7779375397356215E-5</v>
      </c>
      <c r="M1275">
        <f t="shared" ref="M1275" si="2295">M1268/J1270</f>
        <v>1.4663977625842369E-7</v>
      </c>
      <c r="N1275">
        <f t="shared" ref="N1275" si="2296">N1268/J1270</f>
        <v>-2.7228706402922026E-4</v>
      </c>
      <c r="O1275">
        <f t="shared" ref="O1275" si="2297">O1268/J1270</f>
        <v>-5.3601649361209855E-7</v>
      </c>
    </row>
    <row r="1276" spans="5:15" x14ac:dyDescent="0.35">
      <c r="E1276" s="4"/>
      <c r="I1276" s="5"/>
    </row>
    <row r="1277" spans="5:15" x14ac:dyDescent="0.35">
      <c r="E1277" s="4" t="s">
        <v>171</v>
      </c>
      <c r="F1277">
        <f t="shared" ref="F1277" si="2298">F1260^2*F1261*F1262-3*F1260^2*F1261^2+4*F1263^3-1401/2</f>
        <v>-51640.534828141012</v>
      </c>
      <c r="I1277" s="5"/>
    </row>
    <row r="1278" spans="5:15" x14ac:dyDescent="0.35">
      <c r="E1278" s="4" t="s">
        <v>172</v>
      </c>
      <c r="F1278">
        <f t="shared" ref="F1278" si="2299">-72*F1260^2*F1261-576*F1260^3*F1263+36*F1260*F1262-9</f>
        <v>-12679337.133252541</v>
      </c>
      <c r="I1278" s="5"/>
    </row>
    <row r="1279" spans="5:15" x14ac:dyDescent="0.35">
      <c r="E1279" s="4" t="s">
        <v>173</v>
      </c>
      <c r="F1279">
        <f t="shared" ref="F1279" si="2300">((F1260*F1261*(F1262^2)*F1263)/16)+((F1261*F1262)/8)+9/4</f>
        <v>-55442.137456905592</v>
      </c>
      <c r="I1279" s="5"/>
    </row>
    <row r="1280" spans="5:15" x14ac:dyDescent="0.35">
      <c r="E1280" s="4" t="s">
        <v>174</v>
      </c>
      <c r="F1280">
        <f t="shared" ref="F1280" si="2301">24*F1260^3*F1261*F1262-20*F1260*F1261*F1262^3+18*F1263^2-607</f>
        <v>13022092.095987545</v>
      </c>
      <c r="I1280" s="5"/>
    </row>
    <row r="1281" spans="5:10" x14ac:dyDescent="0.35">
      <c r="E1281" s="4"/>
      <c r="I1281" s="5"/>
    </row>
    <row r="1282" spans="5:10" x14ac:dyDescent="0.35">
      <c r="E1282" s="4"/>
      <c r="F1282">
        <f t="shared" ref="F1282:F1285" si="2302">F1260</f>
        <v>10.767255903635093</v>
      </c>
      <c r="G1282" t="s">
        <v>16</v>
      </c>
      <c r="H1282" cm="1">
        <f t="array" ref="H1282:H1285">MMULT(F1272:I1275,F1277:F1280)</f>
        <v>3.0230123399284432</v>
      </c>
      <c r="I1282" s="5"/>
      <c r="J1282">
        <f t="shared" ref="J1282" si="2303">F1272*F1277+G1272*F1278+H1272*F1279+I1272*F1280</f>
        <v>3.0230123399284432</v>
      </c>
    </row>
    <row r="1283" spans="5:10" x14ac:dyDescent="0.35">
      <c r="E1283" s="4"/>
      <c r="F1283">
        <f t="shared" si="2302"/>
        <v>-11.572737923840499</v>
      </c>
      <c r="G1283" t="s">
        <v>16</v>
      </c>
      <c r="H1283">
        <v>-1.4435246278956324</v>
      </c>
      <c r="I1283" s="5"/>
      <c r="J1283">
        <f t="shared" ref="J1283" si="2304">F1273*F1277+G1273*F1278+H1273*F1279+I1273*F1280</f>
        <v>-1.4435246278956324</v>
      </c>
    </row>
    <row r="1284" spans="5:10" x14ac:dyDescent="0.35">
      <c r="E1284" s="4"/>
      <c r="F1284">
        <f t="shared" si="2302"/>
        <v>20.005326188685942</v>
      </c>
      <c r="G1284" t="s">
        <v>16</v>
      </c>
      <c r="H1284">
        <v>4.3987642573871915</v>
      </c>
      <c r="I1284" s="5"/>
      <c r="J1284">
        <f t="shared" ref="J1284" si="2305">F1274*F1277+G1274*F1278+H1274*F1279+I1274*F1280</f>
        <v>4.3987642573871915</v>
      </c>
    </row>
    <row r="1285" spans="5:10" x14ac:dyDescent="0.35">
      <c r="E1285" s="4"/>
      <c r="F1285">
        <f t="shared" si="2302"/>
        <v>17.779453326039707</v>
      </c>
      <c r="G1285" t="s">
        <v>16</v>
      </c>
      <c r="H1285">
        <v>2.7566623306981182</v>
      </c>
      <c r="I1285" s="5"/>
      <c r="J1285">
        <f t="shared" ref="J1285" si="2306">F1275*F1277+G1275*F1278+H1275*F1279+I1275*F1280</f>
        <v>2.7566623306981182</v>
      </c>
    </row>
    <row r="1286" spans="5:10" x14ac:dyDescent="0.35">
      <c r="E1286" s="4" t="s">
        <v>844</v>
      </c>
      <c r="F1286">
        <f t="shared" ref="F1286:F1289" si="2307">F1282-H1282</f>
        <v>7.7442435637066493</v>
      </c>
      <c r="I1286" s="5"/>
    </row>
    <row r="1287" spans="5:10" x14ac:dyDescent="0.35">
      <c r="E1287" s="4" t="s">
        <v>99</v>
      </c>
      <c r="F1287">
        <f t="shared" si="2307"/>
        <v>-10.129213295944867</v>
      </c>
      <c r="I1287" s="5"/>
    </row>
    <row r="1288" spans="5:10" x14ac:dyDescent="0.35">
      <c r="E1288" s="4" t="s">
        <v>100</v>
      </c>
      <c r="F1288">
        <f t="shared" si="2307"/>
        <v>15.606561931298749</v>
      </c>
      <c r="I1288" s="5"/>
    </row>
    <row r="1289" spans="5:10" x14ac:dyDescent="0.35">
      <c r="E1289" s="4" t="s">
        <v>101</v>
      </c>
      <c r="F1289">
        <f t="shared" si="2307"/>
        <v>15.022790995341589</v>
      </c>
      <c r="I1289" s="5"/>
    </row>
    <row r="1290" spans="5:10" x14ac:dyDescent="0.35">
      <c r="E1290" s="4"/>
      <c r="I1290" s="5"/>
    </row>
    <row r="1291" spans="5:10" x14ac:dyDescent="0.35">
      <c r="E1291" s="4" t="s">
        <v>846</v>
      </c>
      <c r="F1291">
        <f t="shared" ref="F1291:F1294" si="2308">ABS(F1286-F1260)</f>
        <v>3.0230123399284432</v>
      </c>
      <c r="I1291" s="5"/>
    </row>
    <row r="1292" spans="5:10" x14ac:dyDescent="0.35">
      <c r="E1292" s="4" t="s">
        <v>847</v>
      </c>
      <c r="F1292">
        <f t="shared" si="2308"/>
        <v>1.4435246278956324</v>
      </c>
      <c r="I1292" s="5"/>
    </row>
    <row r="1293" spans="5:10" x14ac:dyDescent="0.35">
      <c r="E1293" s="4" t="s">
        <v>848</v>
      </c>
      <c r="F1293">
        <f t="shared" si="2308"/>
        <v>4.3987642573871923</v>
      </c>
      <c r="I1293" s="5"/>
    </row>
    <row r="1294" spans="5:10" x14ac:dyDescent="0.35">
      <c r="E1294" s="7" t="s">
        <v>849</v>
      </c>
      <c r="F1294" s="8">
        <f t="shared" si="2308"/>
        <v>2.7566623306981182</v>
      </c>
      <c r="G1294" s="8" t="s">
        <v>25</v>
      </c>
      <c r="H1294" s="8">
        <f t="shared" ref="H1294" si="2309">MAX(F1291:F1294)</f>
        <v>4.3987642573871923</v>
      </c>
      <c r="I1294" s="9"/>
      <c r="J1294" t="str">
        <f t="shared" ref="J1294" si="2310">IF(H1294&gt;$D$14, "Continúa iterando","Listo. Aquí está la solución")</f>
        <v>Continúa iterando</v>
      </c>
    </row>
    <row r="1296" spans="5:10" x14ac:dyDescent="0.35">
      <c r="E1296" s="1"/>
      <c r="F1296" s="2" t="s">
        <v>0</v>
      </c>
      <c r="G1296" s="2">
        <f t="shared" ref="G1296" si="2311">G1259+1</f>
        <v>36</v>
      </c>
      <c r="H1296" s="2"/>
      <c r="I1296" s="3"/>
    </row>
    <row r="1297" spans="5:15" x14ac:dyDescent="0.35">
      <c r="E1297" s="4" t="s">
        <v>840</v>
      </c>
      <c r="F1297" s="6">
        <f t="shared" ref="F1297:F1300" si="2312">F1286</f>
        <v>7.7442435637066493</v>
      </c>
      <c r="I1297" s="5"/>
    </row>
    <row r="1298" spans="5:15" x14ac:dyDescent="0.35">
      <c r="E1298" s="4" t="s">
        <v>1</v>
      </c>
      <c r="F1298" s="6">
        <f t="shared" si="2312"/>
        <v>-10.129213295944867</v>
      </c>
      <c r="I1298" s="5"/>
    </row>
    <row r="1299" spans="5:15" x14ac:dyDescent="0.35">
      <c r="E1299" s="4" t="s">
        <v>93</v>
      </c>
      <c r="F1299" s="6">
        <f t="shared" si="2312"/>
        <v>15.606561931298749</v>
      </c>
      <c r="I1299" s="5"/>
    </row>
    <row r="1300" spans="5:15" x14ac:dyDescent="0.35">
      <c r="E1300" s="4" t="s">
        <v>2</v>
      </c>
      <c r="F1300" s="6">
        <f t="shared" si="2312"/>
        <v>15.022790995341589</v>
      </c>
      <c r="I1300" s="5"/>
    </row>
    <row r="1301" spans="5:15" x14ac:dyDescent="0.35">
      <c r="E1301" s="4"/>
      <c r="I1301" s="5"/>
    </row>
    <row r="1302" spans="5:15" x14ac:dyDescent="0.35">
      <c r="E1302" s="4"/>
      <c r="F1302">
        <f t="shared" ref="F1302" si="2313">2*F1297*F1298*F1299-6*F1297*F1298^2</f>
        <v>-7215.8550737694004</v>
      </c>
      <c r="G1302">
        <f t="shared" ref="G1302" si="2314">F1297^2*F1299-6*F1297^2*F1298</f>
        <v>4580.8717468669493</v>
      </c>
      <c r="H1302">
        <f t="shared" ref="H1302" si="2315">F1297^2*F1298</f>
        <v>-607.48243258384264</v>
      </c>
      <c r="I1302" s="5">
        <f t="shared" ref="I1302" si="2316">12*F1300^2</f>
        <v>2708.2109914765961</v>
      </c>
      <c r="J1302">
        <f t="shared" ref="J1302" si="2317">F1302*(G1303*(H1304*I1305-H1305*I1304)-H1303*(G1304*I1305-G1305*I1304)+I1303*(G1304*H1305-G1305*H1304))</f>
        <v>1.732687098197292E+18</v>
      </c>
      <c r="L1302">
        <f t="shared" ref="L1302" si="2318">G1303*(H1304*I1305-H1305*I1304)-H1303*(G1304*I1305-G1305*I1304)+I1303*(G1304*H1305-G1305*H1304)</f>
        <v>-240122214274485.88</v>
      </c>
      <c r="M1302">
        <f t="shared" ref="M1302" si="2319">-(G1302*(H1304*I1305-H1305*I1304)-H1302*(G1304*I1305-G1305*I1304)+I1302*(G1304*H1305-G1305*H1304))</f>
        <v>-7725437872603.0449</v>
      </c>
      <c r="N1302">
        <f t="shared" ref="N1302" si="2320">G1302*(H1303*I1305-H1305*I1303)-H1302*(G1303*I1305-G1305*I1303)+I1302*(G1303*H1305-G1305*H1303)</f>
        <v>1187295100216255.5</v>
      </c>
      <c r="O1302">
        <f t="shared" ref="O1302" si="2321">-(G1302*(H1303*I1304-H1304*I1303)-H1302*(G1303*I1304-G1304*I1303)+I1302*(G1303*H1304-G1304*H1303))</f>
        <v>2503530786647.2114</v>
      </c>
    </row>
    <row r="1303" spans="5:15" x14ac:dyDescent="0.35">
      <c r="E1303" s="4" t="s">
        <v>26</v>
      </c>
      <c r="F1303">
        <f t="shared" ref="F1303" si="2322">-1728*F1300*F1297^2-144*F1298*F1297+36*F1299</f>
        <v>-1545012.4303681978</v>
      </c>
      <c r="G1303">
        <f t="shared" ref="G1303" si="2323">-72*F1297^2</f>
        <v>-4318.0782029288539</v>
      </c>
      <c r="H1303">
        <f t="shared" ref="H1303" si="2324">36*F1297</f>
        <v>278.79276829343939</v>
      </c>
      <c r="I1303" s="5">
        <f t="shared" ref="I1303" si="2325">-576*F1297^3</f>
        <v>-267521.99464491004</v>
      </c>
      <c r="J1303">
        <f t="shared" ref="J1303" si="2326">-G1302*(F1303*(H1304*I1305-H1305*I1304)-H1303*(F1304*I1305-F1305*I1304)+I1303*(F1304*H1305-F1305*H1304))</f>
        <v>6.0382466921887099E+18</v>
      </c>
      <c r="L1303">
        <f t="shared" ref="L1303" si="2327">-(F1303*(H1304*I1305-H1305*I1304)-H1303*(F1304*I1305-F1305*I1304)+I1303*(F1304*H1305-F1305*H1304))</f>
        <v>1318143581801547</v>
      </c>
      <c r="M1303">
        <f t="shared" ref="M1303" si="2328">F1302*(H1304*I1305-H1305*I1304)-H1302*(F1304*I1305-F1305*I1304)+I1302*(F1304*H1305-F1305*H1304)</f>
        <v>-14771670856798.844</v>
      </c>
      <c r="N1303">
        <f t="shared" ref="N1303" si="2329">-(F1302*(H1303*I1305-H1305*I1303)-H1302*(F1303*I1305-F1305*I1303)+I1302*(F1303*H1305-F1305*H1303))</f>
        <v>6305519942664005</v>
      </c>
      <c r="O1303">
        <f t="shared" ref="O1303" si="2330">F1302*(H1303*I1304-H1304*I1303)-H1302*(F1303*I1304-F1304*I1303)+I1302*(F1303*H1304-F1304*H1303)</f>
        <v>14813183806046.84</v>
      </c>
    </row>
    <row r="1304" spans="5:15" x14ac:dyDescent="0.35">
      <c r="E1304" s="4"/>
      <c r="F1304">
        <f t="shared" ref="F1304" si="2331">0.0625*F1298*F1299^2*F1300</f>
        <v>-2316.4388449156158</v>
      </c>
      <c r="G1304">
        <f t="shared" ref="G1304" si="2332">0.0625*F1297*F1299^2*F1300+0.125*F1299</f>
        <v>1772.9735138438423</v>
      </c>
      <c r="H1304">
        <f t="shared" ref="H1304" si="2333">0.125*F1297*F1298*F1299*F1300+0.125*F1298</f>
        <v>-2300.1794798411188</v>
      </c>
      <c r="I1304" s="5">
        <f t="shared" ref="I1304" si="2334">0.0625*F1297*F1298*F1299^2</f>
        <v>-1194.1234236048774</v>
      </c>
      <c r="J1304">
        <f t="shared" ref="J1304" si="2335">H1302*(F1303*(G1304*I1305-G1305*I1304)-G1303*(F1304*I1305-F1305*I1304)+I1303*(F1304*G1305-F1305*G1304))</f>
        <v>-3.3329952129364973E+17</v>
      </c>
      <c r="L1304">
        <f t="shared" ref="L1304" si="2336">F1303*(G1304*I1305-G1305*I1304)-G1303*(F1304*I1305-F1305*I1304)+I1303*(F1304*G1305-F1305*G1304)</f>
        <v>548657053136510</v>
      </c>
      <c r="M1304">
        <f t="shared" ref="M1304" si="2337">-(F1302*(G1304*I1305-G1305*I1304)-G1302*(F1304*I1305-F1305*I1304)+I1302*(F1304*G1305-F1305*G1304))</f>
        <v>-5276713244027.2383</v>
      </c>
      <c r="N1304">
        <f t="shared" ref="N1304" si="2338">F1302*(G1303*I1305-G1305*I1303)-G1302*(F1303*I1305-F1305*I1303)+I1302*(F1303*G1305-F1305*G1303)</f>
        <v>2433960455235599.5</v>
      </c>
      <c r="O1304">
        <f t="shared" ref="O1304" si="2339">-(F1302*(G1303*I1304-G1304*I1303)-G1302*(F1303*I1304-F1304*I1303)+I1302*(F1303*G1304-F1304*G1303))</f>
        <v>16518009315821.734</v>
      </c>
    </row>
    <row r="1305" spans="5:15" x14ac:dyDescent="0.35">
      <c r="E1305" s="4"/>
      <c r="F1305">
        <f t="shared" ref="F1305" si="2340">72*F1298*F1299*F1297^2-20*F1298*F1299^3</f>
        <v>87453.805419303244</v>
      </c>
      <c r="G1305">
        <f t="shared" ref="G1305" si="2341">24*F1297^3*F1299-20*F1297*F1299^3</f>
        <v>-414787.28724216309</v>
      </c>
      <c r="H1305">
        <f t="shared" ref="H1305" si="2342">24*F1297^3*F1298-60*F1297*F1298*F1299^2</f>
        <v>1033450.6806142277</v>
      </c>
      <c r="I1305" s="5">
        <f t="shared" ref="I1305" si="2343">36*F1300</f>
        <v>540.82047583229723</v>
      </c>
      <c r="J1305">
        <f t="shared" ref="J1305" si="2344">-I1302*(F1303*(G1304*H1305-G1305*H1304)-G1303*(F1304*H1305-F1305*H1304)+H1303*(F1304*G1305-F1305*G1304))</f>
        <v>3.6995971760716549E+18</v>
      </c>
      <c r="L1305">
        <f t="shared" ref="L1305" si="2345">-(F1303*(G1304*H1305-G1305*H1304)-G1303*(F1304*H1305-F1305*H1304)+H1303*(F1304*G1305-F1305*G1304))</f>
        <v>1366066819651494.8</v>
      </c>
      <c r="M1305">
        <f t="shared" ref="M1305" si="2346">F1302*(G1304*H1305-G1305*H1304)-G1302*(F1304*H1305-F1305*H1304)+H1302*(F1304*G1305-F1305*G1304)</f>
        <v>3218353016702.5547</v>
      </c>
      <c r="N1305">
        <f t="shared" ref="N1305" si="2347">-(F1302*(G1303*H1305-G1305*H1303)-G1302*(F1303*H1305-F1305*H1303)+H1302*(F1303*G1305-F1305*G1303))</f>
        <v>-6956193820507220</v>
      </c>
      <c r="O1305">
        <f t="shared" ref="O1305" si="2348">F1302*(G1303*H1304-G1304*H1303)-G1302*(F1303*H1304-F1304*H1303)+H1302*(F1303*G1304-F1304*G1303)</f>
        <v>-14680458610355.811</v>
      </c>
    </row>
    <row r="1306" spans="5:15" x14ac:dyDescent="0.35">
      <c r="E1306" s="4"/>
      <c r="I1306" s="5"/>
    </row>
    <row r="1307" spans="5:15" x14ac:dyDescent="0.35">
      <c r="E1307" s="4" t="s">
        <v>6</v>
      </c>
      <c r="F1307">
        <f t="shared" ref="F1307" si="2349">MDETERM(F1302:I1305)</f>
        <v>1.1137231445164009E+19</v>
      </c>
      <c r="G1307" t="str">
        <f t="shared" ref="G1307" si="2350">IF(F1307&lt;&gt;0,"Continuar", "Agregar otros valores")</f>
        <v>Continuar</v>
      </c>
      <c r="I1307" s="5"/>
      <c r="J1307">
        <f t="shared" ref="J1307" si="2351">MDETERM(F1302:I1305)</f>
        <v>1.1137231445164009E+19</v>
      </c>
    </row>
    <row r="1308" spans="5:15" x14ac:dyDescent="0.35">
      <c r="E1308" s="4"/>
      <c r="I1308" s="5"/>
    </row>
    <row r="1309" spans="5:15" x14ac:dyDescent="0.35">
      <c r="E1309" s="4"/>
      <c r="F1309" cm="1">
        <f t="array" ref="F1309:I1312">MINVERSE(F1302:I1305)</f>
        <v>-2.1560314648821579E-5</v>
      </c>
      <c r="G1309">
        <v>-6.9365873472599622E-7</v>
      </c>
      <c r="H1309">
        <v>1.0660594655521871E-4</v>
      </c>
      <c r="I1309" s="5">
        <v>2.2478932928472914E-7</v>
      </c>
      <c r="L1309">
        <f t="shared" ref="L1309" si="2352">L1302/J1307</f>
        <v>-2.1560314648821575E-5</v>
      </c>
      <c r="M1309">
        <f t="shared" ref="M1309" si="2353">M1302/J1307</f>
        <v>-6.9365873472599622E-7</v>
      </c>
      <c r="N1309">
        <f t="shared" ref="N1309" si="2354">N1302/J1307</f>
        <v>1.066059465552187E-4</v>
      </c>
      <c r="O1309">
        <f t="shared" ref="O1309" si="2355">O1302/J1307</f>
        <v>2.2478932928472906E-7</v>
      </c>
    </row>
    <row r="1310" spans="5:15" x14ac:dyDescent="0.35">
      <c r="E1310" s="4" t="s">
        <v>9</v>
      </c>
      <c r="F1310">
        <v>1.1835469059717797E-4</v>
      </c>
      <c r="G1310">
        <v>-1.3263323950417653E-6</v>
      </c>
      <c r="H1310">
        <v>5.6616583517279581E-4</v>
      </c>
      <c r="I1310" s="5">
        <v>1.3300597979831869E-6</v>
      </c>
      <c r="L1310">
        <f t="shared" ref="L1310" si="2356">L1303/J1307</f>
        <v>1.1835469059717791E-4</v>
      </c>
      <c r="M1310">
        <f t="shared" ref="M1310" si="2357">M1303/J1307</f>
        <v>-1.3263323950417655E-6</v>
      </c>
      <c r="N1310">
        <f t="shared" ref="N1310" si="2358">N1303/J1307</f>
        <v>5.6616583517279581E-4</v>
      </c>
      <c r="O1310">
        <f t="shared" ref="O1310" si="2359">O1303/J1307</f>
        <v>1.3300597979831869E-6</v>
      </c>
    </row>
    <row r="1311" spans="5:15" x14ac:dyDescent="0.35">
      <c r="E1311" s="4"/>
      <c r="F1311">
        <v>4.9263325076605722E-5</v>
      </c>
      <c r="G1311">
        <v>-4.7379039126626777E-7</v>
      </c>
      <c r="H1311">
        <v>2.185426842586153E-4</v>
      </c>
      <c r="I1311" s="5">
        <v>1.4831342418581198E-6</v>
      </c>
      <c r="L1311">
        <f t="shared" ref="L1311" si="2360">L1304/J1307</f>
        <v>4.9263325076605729E-5</v>
      </c>
      <c r="M1311">
        <f t="shared" ref="M1311" si="2361">M1304/J1307</f>
        <v>-4.7379039126626788E-7</v>
      </c>
      <c r="N1311">
        <f t="shared" ref="N1311" si="2362">N1304/J1307</f>
        <v>2.1854268425861527E-4</v>
      </c>
      <c r="O1311">
        <f t="shared" ref="O1311" si="2363">O1304/J1307</f>
        <v>1.4831342418581198E-6</v>
      </c>
    </row>
    <row r="1312" spans="5:15" x14ac:dyDescent="0.35">
      <c r="E1312" s="4"/>
      <c r="F1312">
        <v>1.2265766643869704E-4</v>
      </c>
      <c r="G1312">
        <v>2.8897244638837223E-7</v>
      </c>
      <c r="H1312">
        <v>-6.2458914091506352E-4</v>
      </c>
      <c r="I1312" s="5">
        <v>-1.3181425458057024E-6</v>
      </c>
      <c r="L1312">
        <f t="shared" ref="L1312" si="2364">L1305/J1307</f>
        <v>1.2265766643869704E-4</v>
      </c>
      <c r="M1312">
        <f t="shared" ref="M1312" si="2365">M1305/J1307</f>
        <v>2.8897244638837266E-7</v>
      </c>
      <c r="N1312">
        <f t="shared" ref="N1312" si="2366">N1305/J1307</f>
        <v>-6.2458914091506352E-4</v>
      </c>
      <c r="O1312">
        <f t="shared" ref="O1312" si="2367">O1305/J1307</f>
        <v>-1.3181425458057026E-6</v>
      </c>
    </row>
    <row r="1313" spans="5:10" x14ac:dyDescent="0.35">
      <c r="E1313" s="4"/>
      <c r="I1313" s="5"/>
    </row>
    <row r="1314" spans="5:10" x14ac:dyDescent="0.35">
      <c r="E1314" s="4" t="s">
        <v>175</v>
      </c>
      <c r="F1314">
        <f t="shared" ref="F1314" si="2368">F1297^2*F1298*F1299-3*F1297^2*F1298^2+4*F1300^3-1401/2</f>
        <v>-15079.540373759415</v>
      </c>
      <c r="I1314" s="5"/>
    </row>
    <row r="1315" spans="5:10" x14ac:dyDescent="0.35">
      <c r="E1315" s="4" t="s">
        <v>176</v>
      </c>
      <c r="F1315">
        <f t="shared" ref="F1315" si="2369">-72*F1297^2*F1298-576*F1297^3*F1300+36*F1297*F1299-9</f>
        <v>-3970846.2804569686</v>
      </c>
      <c r="I1315" s="5"/>
    </row>
    <row r="1316" spans="5:10" x14ac:dyDescent="0.35">
      <c r="E1316" s="4" t="s">
        <v>177</v>
      </c>
      <c r="F1316">
        <f t="shared" ref="F1316" si="2370">((F1297*F1298*(F1299^2)*F1300)/16)+((F1298*F1299)/8)+9/4</f>
        <v>-17956.576889785134</v>
      </c>
      <c r="I1316" s="5"/>
    </row>
    <row r="1317" spans="5:10" x14ac:dyDescent="0.35">
      <c r="E1317" s="4" t="s">
        <v>178</v>
      </c>
      <c r="F1317">
        <f t="shared" ref="F1317" si="2371">24*F1297^3*F1298*F1299-20*F1297*F1298*F1299^3+18*F1300^2-607</f>
        <v>4204924.2214094354</v>
      </c>
      <c r="I1317" s="5"/>
    </row>
    <row r="1318" spans="5:10" x14ac:dyDescent="0.35">
      <c r="E1318" s="4"/>
      <c r="I1318" s="5"/>
    </row>
    <row r="1319" spans="5:10" x14ac:dyDescent="0.35">
      <c r="E1319" s="4"/>
      <c r="F1319">
        <f t="shared" ref="F1319:F1322" si="2372">F1297</f>
        <v>7.7442435637066493</v>
      </c>
      <c r="G1319" t="s">
        <v>16</v>
      </c>
      <c r="H1319" cm="1">
        <f t="array" ref="H1319:H1322">MMULT(F1309:I1312,F1314:F1317)</f>
        <v>2.1104760611076996</v>
      </c>
      <c r="I1319" s="5"/>
      <c r="J1319">
        <f t="shared" ref="J1319" si="2373">F1309*F1314+G1309*F1315+H1309*F1316+I1309*F1317</f>
        <v>2.1104760611076996</v>
      </c>
    </row>
    <row r="1320" spans="5:10" x14ac:dyDescent="0.35">
      <c r="E1320" s="4"/>
      <c r="F1320">
        <f t="shared" si="2372"/>
        <v>-10.129213295944867</v>
      </c>
      <c r="G1320" t="s">
        <v>16</v>
      </c>
      <c r="H1320">
        <v>-1.0916719689700534</v>
      </c>
      <c r="I1320" s="5"/>
      <c r="J1320">
        <f t="shared" ref="J1320" si="2374">F1310*F1314+G1310*F1315+H1310*F1316+I1310*F1317</f>
        <v>-1.0916719689700534</v>
      </c>
    </row>
    <row r="1321" spans="5:10" x14ac:dyDescent="0.35">
      <c r="E1321" s="4"/>
      <c r="F1321">
        <f t="shared" si="2372"/>
        <v>15.606561931298749</v>
      </c>
      <c r="G1321" t="s">
        <v>16</v>
      </c>
      <c r="H1321">
        <v>3.4506690970386673</v>
      </c>
      <c r="I1321" s="5"/>
      <c r="J1321">
        <f t="shared" ref="J1321" si="2375">F1311*F1314+G1311*F1315+H1311*F1316+I1311*F1317</f>
        <v>3.4506690970386673</v>
      </c>
    </row>
    <row r="1322" spans="5:10" x14ac:dyDescent="0.35">
      <c r="E1322" s="4"/>
      <c r="F1322">
        <f t="shared" si="2372"/>
        <v>15.022790995341589</v>
      </c>
      <c r="G1322" t="s">
        <v>16</v>
      </c>
      <c r="H1322">
        <v>2.6757070181282208</v>
      </c>
      <c r="I1322" s="5"/>
      <c r="J1322">
        <f t="shared" ref="J1322" si="2376">F1312*F1314+G1312*F1315+H1312*F1316+I1312*F1317</f>
        <v>2.6757070181282208</v>
      </c>
    </row>
    <row r="1323" spans="5:10" x14ac:dyDescent="0.35">
      <c r="E1323" s="4" t="s">
        <v>844</v>
      </c>
      <c r="F1323">
        <f t="shared" ref="F1323:F1326" si="2377">F1319-H1319</f>
        <v>5.6337675025989498</v>
      </c>
      <c r="I1323" s="5"/>
    </row>
    <row r="1324" spans="5:10" x14ac:dyDescent="0.35">
      <c r="E1324" s="4" t="s">
        <v>99</v>
      </c>
      <c r="F1324">
        <f t="shared" si="2377"/>
        <v>-9.0375413269748144</v>
      </c>
      <c r="I1324" s="5"/>
    </row>
    <row r="1325" spans="5:10" x14ac:dyDescent="0.35">
      <c r="E1325" s="4" t="s">
        <v>100</v>
      </c>
      <c r="F1325">
        <f t="shared" si="2377"/>
        <v>12.155892834260083</v>
      </c>
      <c r="I1325" s="5"/>
    </row>
    <row r="1326" spans="5:10" x14ac:dyDescent="0.35">
      <c r="E1326" s="4" t="s">
        <v>101</v>
      </c>
      <c r="F1326">
        <f t="shared" si="2377"/>
        <v>12.347083977213369</v>
      </c>
      <c r="I1326" s="5"/>
    </row>
    <row r="1327" spans="5:10" x14ac:dyDescent="0.35">
      <c r="E1327" s="4"/>
      <c r="I1327" s="5"/>
    </row>
    <row r="1328" spans="5:10" x14ac:dyDescent="0.35">
      <c r="E1328" s="4" t="s">
        <v>846</v>
      </c>
      <c r="F1328">
        <f t="shared" ref="F1328:F1331" si="2378">ABS(F1323-F1297)</f>
        <v>2.1104760611076996</v>
      </c>
      <c r="I1328" s="5"/>
    </row>
    <row r="1329" spans="5:15" x14ac:dyDescent="0.35">
      <c r="E1329" s="4" t="s">
        <v>847</v>
      </c>
      <c r="F1329">
        <f t="shared" si="2378"/>
        <v>1.0916719689700525</v>
      </c>
      <c r="I1329" s="5"/>
    </row>
    <row r="1330" spans="5:15" x14ac:dyDescent="0.35">
      <c r="E1330" s="4" t="s">
        <v>848</v>
      </c>
      <c r="F1330">
        <f t="shared" si="2378"/>
        <v>3.4506690970386664</v>
      </c>
      <c r="I1330" s="5"/>
    </row>
    <row r="1331" spans="5:15" x14ac:dyDescent="0.35">
      <c r="E1331" s="7" t="s">
        <v>849</v>
      </c>
      <c r="F1331" s="8">
        <f t="shared" si="2378"/>
        <v>2.6757070181282199</v>
      </c>
      <c r="G1331" s="8" t="s">
        <v>25</v>
      </c>
      <c r="H1331" s="8">
        <f t="shared" ref="H1331" si="2379">MAX(F1328:F1331)</f>
        <v>3.4506690970386664</v>
      </c>
      <c r="I1331" s="9"/>
      <c r="J1331" t="str">
        <f t="shared" ref="J1331" si="2380">IF(H1331&gt;$D$14, "Continúa iterando","Listo. Aquí está la solución")</f>
        <v>Continúa iterando</v>
      </c>
    </row>
    <row r="1333" spans="5:15" x14ac:dyDescent="0.35">
      <c r="E1333" s="1"/>
      <c r="F1333" s="2" t="s">
        <v>0</v>
      </c>
      <c r="G1333" s="2">
        <f t="shared" ref="G1333" si="2381">G1296+1</f>
        <v>37</v>
      </c>
      <c r="H1333" s="2"/>
      <c r="I1333" s="3"/>
    </row>
    <row r="1334" spans="5:15" x14ac:dyDescent="0.35">
      <c r="E1334" s="4" t="s">
        <v>840</v>
      </c>
      <c r="F1334" s="6">
        <f t="shared" ref="F1334:F1337" si="2382">F1323</f>
        <v>5.6337675025989498</v>
      </c>
      <c r="I1334" s="5"/>
    </row>
    <row r="1335" spans="5:15" x14ac:dyDescent="0.35">
      <c r="E1335" s="4" t="s">
        <v>1</v>
      </c>
      <c r="F1335" s="6">
        <f t="shared" si="2382"/>
        <v>-9.0375413269748144</v>
      </c>
      <c r="I1335" s="5"/>
    </row>
    <row r="1336" spans="5:15" x14ac:dyDescent="0.35">
      <c r="E1336" s="4" t="s">
        <v>93</v>
      </c>
      <c r="F1336" s="6">
        <f t="shared" si="2382"/>
        <v>12.155892834260083</v>
      </c>
      <c r="I1336" s="5"/>
    </row>
    <row r="1337" spans="5:15" x14ac:dyDescent="0.35">
      <c r="E1337" s="4" t="s">
        <v>2</v>
      </c>
      <c r="F1337" s="6">
        <f t="shared" si="2382"/>
        <v>12.347083977213369</v>
      </c>
      <c r="I1337" s="5"/>
    </row>
    <row r="1338" spans="5:15" x14ac:dyDescent="0.35">
      <c r="E1338" s="4"/>
      <c r="I1338" s="5"/>
    </row>
    <row r="1339" spans="5:15" x14ac:dyDescent="0.35">
      <c r="E1339" s="4"/>
      <c r="F1339">
        <f t="shared" ref="F1339" si="2383">2*F1334*F1335*F1336-6*F1334*F1335^2</f>
        <v>-3998.7450029067713</v>
      </c>
      <c r="G1339">
        <f t="shared" ref="G1339" si="2384">F1334^2*F1336-6*F1334^2*F1335</f>
        <v>2106.8933499356317</v>
      </c>
      <c r="H1339">
        <f t="shared" ref="H1339" si="2385">F1334^2*F1335</f>
        <v>-286.8455632610611</v>
      </c>
      <c r="I1339" s="5">
        <f t="shared" ref="I1339" si="2386">12*F1337^2</f>
        <v>1829.4057928843094</v>
      </c>
      <c r="J1339">
        <f t="shared" ref="J1339" si="2387">F1339*(G1340*(H1341*I1342-H1342*I1341)-H1340*(G1341*I1342-G1342*I1341)+I1340*(G1341*H1342-G1342*H1341))</f>
        <v>5.1974003181947696E+16</v>
      </c>
      <c r="L1339">
        <f t="shared" ref="L1339" si="2388">G1340*(H1341*I1342-H1342*I1341)-H1340*(G1341*I1342-G1342*I1341)+I1340*(G1341*H1342-G1342*H1341)</f>
        <v>-12997578776382.768</v>
      </c>
      <c r="M1339">
        <f t="shared" ref="M1339" si="2389">-(G1339*(H1341*I1342-H1342*I1341)-H1339*(G1341*I1342-G1342*I1341)+I1339*(G1341*H1342-G1342*H1341))</f>
        <v>-610976033193.33447</v>
      </c>
      <c r="N1339">
        <f t="shared" ref="N1339" si="2390">G1339*(H1340*I1342-H1342*I1340)-H1339*(G1340*I1342-G1342*I1340)+I1339*(G1340*H1342-G1342*H1340)</f>
        <v>83433252690894.703</v>
      </c>
      <c r="O1339">
        <f t="shared" ref="O1339" si="2391">-(G1339*(H1340*I1341-H1341*I1340)-H1339*(G1340*I1341-G1341*I1340)+I1339*(G1340*H1341-G1341*H1340))</f>
        <v>184641294759.78696</v>
      </c>
    </row>
    <row r="1340" spans="5:15" x14ac:dyDescent="0.35">
      <c r="E1340" s="4" t="s">
        <v>26</v>
      </c>
      <c r="F1340">
        <f t="shared" ref="F1340" si="2392">-1728*F1337*F1334^2-144*F1335*F1334+36*F1336</f>
        <v>-669413.46590430499</v>
      </c>
      <c r="G1340">
        <f t="shared" ref="G1340" si="2393">-72*F1334^2</f>
        <v>-2285.2322116804808</v>
      </c>
      <c r="H1340">
        <f t="shared" ref="H1340" si="2394">36*F1334</f>
        <v>202.81563009356219</v>
      </c>
      <c r="I1340" s="5">
        <f t="shared" ref="I1340" si="2395">-576*F1334^3</f>
        <v>-102995.73576046253</v>
      </c>
      <c r="J1340">
        <f t="shared" ref="J1340" si="2396">-G1339*(F1340*(H1341*I1342-H1342*I1341)-H1340*(F1341*I1342-F1342*I1341)+I1340*(F1341*H1342-F1342*H1341))</f>
        <v>1.960687501704545E+17</v>
      </c>
      <c r="L1340">
        <f t="shared" ref="L1340" si="2397">-(F1340*(H1341*I1342-H1342*I1341)-H1340*(F1341*I1342-F1342*I1341)+I1340*(F1341*H1342-F1342*H1341))</f>
        <v>93060595675829.844</v>
      </c>
      <c r="M1340">
        <f t="shared" ref="M1340" si="2398">F1339*(H1341*I1342-H1342*I1341)-H1339*(F1341*I1342-F1342*I1341)+I1339*(F1341*H1342-F1342*H1341)</f>
        <v>-1413497180516.8804</v>
      </c>
      <c r="N1340">
        <f t="shared" ref="N1340" si="2399">-(F1339*(H1340*I1342-H1342*I1340)-H1339*(F1340*I1342-F1342*I1340)+I1339*(F1340*H1342-F1342*H1340))</f>
        <v>673197707238212.75</v>
      </c>
      <c r="O1340">
        <f t="shared" ref="O1340" si="2400">F1339*(H1340*I1341-H1341*I1340)-H1339*(F1340*I1341-F1341*I1340)+I1339*(F1340*H1341-F1341*H1340)</f>
        <v>1625683653019.459</v>
      </c>
    </row>
    <row r="1341" spans="5:15" x14ac:dyDescent="0.35">
      <c r="E1341" s="4"/>
      <c r="F1341">
        <f t="shared" ref="F1341" si="2401">0.0625*F1335*F1336^2*F1337</f>
        <v>-1030.5485129734443</v>
      </c>
      <c r="G1341">
        <f t="shared" ref="G1341" si="2402">0.0625*F1334*F1336^2*F1337+0.125*F1336</f>
        <v>643.93654586711341</v>
      </c>
      <c r="H1341">
        <f t="shared" ref="H1341" si="2403">0.125*F1334*F1335*F1336*F1337+0.125*F1335</f>
        <v>-956.36528110051779</v>
      </c>
      <c r="I1341" s="5">
        <f t="shared" ref="I1341" si="2404">0.0625*F1334*F1335*F1336^2</f>
        <v>-470.22201622312105</v>
      </c>
      <c r="J1341">
        <f t="shared" ref="J1341" si="2405">H1339*(F1340*(G1341*I1342-G1342*I1341)-G1340*(F1341*I1342-F1342*I1341)+I1340*(F1341*G1342-F1342*G1341))</f>
        <v>-1.035799628426928E+16</v>
      </c>
      <c r="L1341">
        <f t="shared" ref="L1341" si="2406">F1340*(G1341*I1342-G1342*I1341)-G1340*(F1341*I1342-F1342*I1341)+I1340*(F1341*G1342-F1342*G1341)</f>
        <v>36110010440853.016</v>
      </c>
      <c r="M1341">
        <f t="shared" ref="M1341" si="2407">-(F1339*(G1341*I1342-G1342*I1341)-G1339*(F1341*I1342-F1342*I1341)+I1339*(F1341*G1342-F1342*G1341))</f>
        <v>-405849313148.62073</v>
      </c>
      <c r="N1341">
        <f t="shared" ref="N1341" si="2408">F1339*(G1340*I1342-G1342*I1340)-G1339*(F1340*I1342-F1342*I1340)+I1339*(F1340*G1342-F1342*G1340)</f>
        <v>230802090299261.56</v>
      </c>
      <c r="O1341">
        <f t="shared" ref="O1341" si="2409">-(F1339*(G1340*I1341-G1341*I1340)-G1339*(F1340*I1341-F1341*I1340)+I1339*(F1340*G1341-F1341*G1340))</f>
        <v>1501959115366.2659</v>
      </c>
    </row>
    <row r="1342" spans="5:15" x14ac:dyDescent="0.35">
      <c r="E1342" s="4"/>
      <c r="F1342">
        <f t="shared" ref="F1342" si="2410">72*F1335*F1336*F1334^2-20*F1335*F1336^3</f>
        <v>73614.839627426583</v>
      </c>
      <c r="G1342">
        <f t="shared" ref="G1342" si="2411">24*F1334^3*F1336-20*F1334*F1336^3</f>
        <v>-150223.33117145434</v>
      </c>
      <c r="H1342">
        <f t="shared" ref="H1342" si="2412">24*F1334^3*F1335-60*F1334*F1335*F1336^2</f>
        <v>412628.62647263968</v>
      </c>
      <c r="I1342" s="5">
        <f t="shared" ref="I1342" si="2413">36*F1337</f>
        <v>444.49502317968131</v>
      </c>
      <c r="J1342">
        <f t="shared" ref="J1342" si="2414">-I1339*(F1340*(G1341*H1342-G1342*H1341)-G1340*(F1341*H1342-F1342*H1341)+H1340*(F1341*G1342-F1342*G1341))</f>
        <v>1.5089515488743142E+17</v>
      </c>
      <c r="L1342">
        <f t="shared" ref="L1342" si="2415">-(F1340*(G1341*H1342-G1342*H1341)-G1340*(F1341*H1342-F1342*H1341)+H1340*(F1341*G1342-F1342*G1341))</f>
        <v>82483151345839.188</v>
      </c>
      <c r="M1342">
        <f t="shared" ref="M1342" si="2416">F1339*(G1341*H1342-G1342*H1341)-G1339*(F1341*H1342-F1342*H1341)+H1339*(F1341*G1342-F1342*G1341)</f>
        <v>228781595070.29053</v>
      </c>
      <c r="N1342">
        <f t="shared" ref="N1342" si="2417">-(F1339*(G1340*H1342-G1342*H1340)-G1339*(F1340*H1342-F1342*H1340)+H1339*(F1340*G1342-F1342*G1340))</f>
        <v>-556750677551189.06</v>
      </c>
      <c r="O1342">
        <f t="shared" ref="O1342" si="2418">F1339*(G1340*H1341-G1341*H1340)-G1339*(F1340*H1341-F1341*H1340)+H1339*(F1340*G1341-F1341*G1340)</f>
        <v>-1233175451410.1802</v>
      </c>
    </row>
    <row r="1343" spans="5:15" x14ac:dyDescent="0.35">
      <c r="E1343" s="4"/>
      <c r="I1343" s="5"/>
    </row>
    <row r="1344" spans="5:15" x14ac:dyDescent="0.35">
      <c r="E1344" s="4" t="s">
        <v>6</v>
      </c>
      <c r="F1344">
        <f t="shared" ref="F1344" si="2419">MDETERM(F1339:I1342)</f>
        <v>3.8857991195556442E+17</v>
      </c>
      <c r="G1344" t="str">
        <f t="shared" ref="G1344" si="2420">IF(F1344&lt;&gt;0,"Continuar", "Agregar otros valores")</f>
        <v>Continuar</v>
      </c>
      <c r="I1344" s="5"/>
      <c r="J1344">
        <f t="shared" ref="J1344" si="2421">MDETERM(F1339:I1342)</f>
        <v>3.8857991195556442E+17</v>
      </c>
    </row>
    <row r="1345" spans="5:15" x14ac:dyDescent="0.35">
      <c r="E1345" s="4"/>
      <c r="I1345" s="5"/>
    </row>
    <row r="1346" spans="5:15" x14ac:dyDescent="0.35">
      <c r="E1346" s="4"/>
      <c r="F1346" cm="1">
        <f t="array" ref="F1346:I1349">MINVERSE(F1339:I1342)</f>
        <v>-3.344892099792614E-5</v>
      </c>
      <c r="G1346">
        <v>-1.5723304638125551E-6</v>
      </c>
      <c r="H1346">
        <v>2.1471324204848659E-4</v>
      </c>
      <c r="I1346" s="5">
        <v>4.75169428678293E-7</v>
      </c>
      <c r="L1346">
        <f t="shared" ref="L1346" si="2422">L1339/J1344</f>
        <v>-3.3448920997926133E-5</v>
      </c>
      <c r="M1346">
        <f t="shared" ref="M1346" si="2423">M1339/J1344</f>
        <v>-1.5723304638125551E-6</v>
      </c>
      <c r="N1346">
        <f t="shared" ref="N1346" si="2424">N1339/J1344</f>
        <v>2.1471324204848656E-4</v>
      </c>
      <c r="O1346">
        <f t="shared" ref="O1346" si="2425">O1339/J1344</f>
        <v>4.7516942867829305E-7</v>
      </c>
    </row>
    <row r="1347" spans="5:15" x14ac:dyDescent="0.35">
      <c r="E1347" s="4" t="s">
        <v>9</v>
      </c>
      <c r="F1347">
        <v>2.3948895146816461E-4</v>
      </c>
      <c r="G1347">
        <v>-3.6375971506178095E-6</v>
      </c>
      <c r="H1347">
        <v>1.7324562761113485E-3</v>
      </c>
      <c r="I1347" s="5">
        <v>4.1836533567524254E-6</v>
      </c>
      <c r="L1347">
        <f t="shared" ref="L1347" si="2426">L1340/J1344</f>
        <v>2.3948895146816461E-4</v>
      </c>
      <c r="M1347">
        <f t="shared" ref="M1347" si="2427">M1340/J1344</f>
        <v>-3.6375971506178095E-6</v>
      </c>
      <c r="N1347">
        <f t="shared" ref="N1347" si="2428">N1340/J1344</f>
        <v>1.7324562761113485E-3</v>
      </c>
      <c r="O1347">
        <f t="shared" ref="O1347" si="2429">O1340/J1344</f>
        <v>4.1836533567524254E-6</v>
      </c>
    </row>
    <row r="1348" spans="5:15" x14ac:dyDescent="0.35">
      <c r="E1348" s="4"/>
      <c r="F1348">
        <v>9.2928145099230783E-5</v>
      </c>
      <c r="G1348">
        <v>-1.0444423416180893E-6</v>
      </c>
      <c r="H1348">
        <v>5.9396300013999346E-4</v>
      </c>
      <c r="I1348" s="5">
        <v>3.8652515715686834E-6</v>
      </c>
      <c r="L1348">
        <f t="shared" ref="L1348" si="2430">L1341/J1344</f>
        <v>9.2928145099230796E-5</v>
      </c>
      <c r="M1348">
        <f t="shared" ref="M1348" si="2431">M1341/J1344</f>
        <v>-1.0444423416180895E-6</v>
      </c>
      <c r="N1348">
        <f t="shared" ref="N1348" si="2432">N1341/J1344</f>
        <v>5.9396300013999346E-4</v>
      </c>
      <c r="O1348">
        <f t="shared" ref="O1348" si="2433">O1341/J1344</f>
        <v>3.8652515715686834E-6</v>
      </c>
    </row>
    <row r="1349" spans="5:15" x14ac:dyDescent="0.35">
      <c r="E1349" s="4"/>
      <c r="F1349">
        <v>2.1226818167397043E-4</v>
      </c>
      <c r="G1349">
        <v>5.8876330976278713E-7</v>
      </c>
      <c r="H1349">
        <v>-1.4327829628384284E-3</v>
      </c>
      <c r="I1349" s="5">
        <v>-3.1735440085003646E-6</v>
      </c>
      <c r="L1349">
        <f t="shared" ref="L1349" si="2434">L1342/J1344</f>
        <v>2.1226818167397046E-4</v>
      </c>
      <c r="M1349">
        <f t="shared" ref="M1349" si="2435">M1342/J1344</f>
        <v>5.8876330976278713E-7</v>
      </c>
      <c r="N1349">
        <f t="shared" ref="N1349" si="2436">N1342/J1344</f>
        <v>-1.432782962838428E-3</v>
      </c>
      <c r="O1349">
        <f t="shared" ref="O1349" si="2437">O1342/J1344</f>
        <v>-3.1735440085003633E-6</v>
      </c>
    </row>
    <row r="1350" spans="5:15" x14ac:dyDescent="0.35">
      <c r="E1350" s="4"/>
      <c r="I1350" s="5"/>
    </row>
    <row r="1351" spans="5:15" x14ac:dyDescent="0.35">
      <c r="E1351" s="4" t="s">
        <v>179</v>
      </c>
      <c r="F1351">
        <f t="shared" ref="F1351" si="2438">F1334^2*F1335*F1336-3*F1334^2*F1335^2+4*F1337^3-1401/2</f>
        <v>-4435.2241732303291</v>
      </c>
      <c r="I1351" s="5"/>
    </row>
    <row r="1352" spans="5:15" x14ac:dyDescent="0.35">
      <c r="E1352" s="4" t="s">
        <v>180</v>
      </c>
      <c r="F1352">
        <f t="shared" ref="F1352" si="2439">-72*F1334^2*F1335-576*F1334^3*F1337+36*F1334*F1336-9</f>
        <v>-1248587.7131099822</v>
      </c>
      <c r="I1352" s="5"/>
    </row>
    <row r="1353" spans="5:15" x14ac:dyDescent="0.35">
      <c r="E1353" s="4" t="s">
        <v>181</v>
      </c>
      <c r="F1353">
        <f t="shared" ref="F1353" si="2440">((F1334*F1335*(F1336^2)*F1337)/16)+((F1335*F1336)/8)+9/4</f>
        <v>-5817.3531452234511</v>
      </c>
      <c r="I1353" s="5"/>
    </row>
    <row r="1354" spans="5:15" x14ac:dyDescent="0.35">
      <c r="E1354" s="4" t="s">
        <v>182</v>
      </c>
      <c r="F1354">
        <f t="shared" ref="F1354" si="2441">24*F1334^3*F1335*F1336-20*F1334*F1335*F1336^3+18*F1337^2-607</f>
        <v>1359786.6724271688</v>
      </c>
      <c r="I1354" s="5"/>
    </row>
    <row r="1355" spans="5:15" x14ac:dyDescent="0.35">
      <c r="E1355" s="4"/>
      <c r="I1355" s="5"/>
    </row>
    <row r="1356" spans="5:15" x14ac:dyDescent="0.35">
      <c r="E1356" s="4"/>
      <c r="F1356">
        <f t="shared" ref="F1356:F1359" si="2442">F1334</f>
        <v>5.6337675025989498</v>
      </c>
      <c r="G1356" t="s">
        <v>16</v>
      </c>
      <c r="H1356" cm="1">
        <f t="array" ref="H1356:H1359">MMULT(F1346:I1349,F1351:F1354)</f>
        <v>1.5086122633530366</v>
      </c>
      <c r="I1356" s="5"/>
      <c r="J1356">
        <f t="shared" ref="J1356" si="2443">F1346*F1351+G1346*F1352+H1346*F1353+I1346*F1354</f>
        <v>1.5086122633530366</v>
      </c>
    </row>
    <row r="1357" spans="5:15" x14ac:dyDescent="0.35">
      <c r="E1357" s="4"/>
      <c r="F1357">
        <f t="shared" si="2442"/>
        <v>-9.0375413269748144</v>
      </c>
      <c r="G1357" t="s">
        <v>16</v>
      </c>
      <c r="H1357">
        <v>-0.90976196949923605</v>
      </c>
      <c r="I1357" s="5"/>
      <c r="J1357">
        <f t="shared" ref="J1357" si="2444">F1347*F1351+G1347*F1352+H1347*F1353+I1347*F1354</f>
        <v>-0.90976196949923605</v>
      </c>
    </row>
    <row r="1358" spans="5:15" x14ac:dyDescent="0.35">
      <c r="E1358" s="4"/>
      <c r="F1358">
        <f t="shared" si="2442"/>
        <v>12.155892834260083</v>
      </c>
      <c r="G1358" t="s">
        <v>16</v>
      </c>
      <c r="H1358">
        <v>2.6925457648651179</v>
      </c>
      <c r="I1358" s="5"/>
      <c r="J1358">
        <f t="shared" ref="J1358" si="2445">F1348*F1351+G1348*F1352+H1348*F1353+I1348*F1354</f>
        <v>2.6925457648651179</v>
      </c>
    </row>
    <row r="1359" spans="5:15" x14ac:dyDescent="0.35">
      <c r="E1359" s="4"/>
      <c r="F1359">
        <f t="shared" si="2442"/>
        <v>12.347083977213369</v>
      </c>
      <c r="G1359" t="s">
        <v>16</v>
      </c>
      <c r="H1359">
        <v>2.3430820231029932</v>
      </c>
      <c r="I1359" s="5"/>
      <c r="J1359">
        <f t="shared" ref="J1359" si="2446">F1349*F1351+G1349*F1352+H1349*F1353+I1349*F1354</f>
        <v>2.3430820231029932</v>
      </c>
    </row>
    <row r="1360" spans="5:15" x14ac:dyDescent="0.35">
      <c r="E1360" s="4" t="s">
        <v>844</v>
      </c>
      <c r="F1360">
        <f t="shared" ref="F1360:F1363" si="2447">F1356-H1356</f>
        <v>4.1251552392459132</v>
      </c>
      <c r="I1360" s="5"/>
    </row>
    <row r="1361" spans="5:15" x14ac:dyDescent="0.35">
      <c r="E1361" s="4" t="s">
        <v>99</v>
      </c>
      <c r="F1361">
        <f t="shared" si="2447"/>
        <v>-8.1277793574755783</v>
      </c>
      <c r="I1361" s="5"/>
    </row>
    <row r="1362" spans="5:15" x14ac:dyDescent="0.35">
      <c r="E1362" s="4" t="s">
        <v>100</v>
      </c>
      <c r="F1362">
        <f t="shared" si="2447"/>
        <v>9.4633470693949651</v>
      </c>
      <c r="I1362" s="5"/>
    </row>
    <row r="1363" spans="5:15" x14ac:dyDescent="0.35">
      <c r="E1363" s="4" t="s">
        <v>101</v>
      </c>
      <c r="F1363">
        <f t="shared" si="2447"/>
        <v>10.004001954110375</v>
      </c>
      <c r="I1363" s="5"/>
    </row>
    <row r="1364" spans="5:15" x14ac:dyDescent="0.35">
      <c r="E1364" s="4"/>
      <c r="I1364" s="5"/>
    </row>
    <row r="1365" spans="5:15" x14ac:dyDescent="0.35">
      <c r="E1365" s="4" t="s">
        <v>846</v>
      </c>
      <c r="F1365">
        <f t="shared" ref="F1365:F1368" si="2448">ABS(F1360-F1334)</f>
        <v>1.5086122633530366</v>
      </c>
      <c r="I1365" s="5"/>
    </row>
    <row r="1366" spans="5:15" x14ac:dyDescent="0.35">
      <c r="E1366" s="4" t="s">
        <v>847</v>
      </c>
      <c r="F1366">
        <f t="shared" si="2448"/>
        <v>0.90976196949923605</v>
      </c>
      <c r="I1366" s="5"/>
    </row>
    <row r="1367" spans="5:15" x14ac:dyDescent="0.35">
      <c r="E1367" s="4" t="s">
        <v>848</v>
      </c>
      <c r="F1367">
        <f t="shared" si="2448"/>
        <v>2.6925457648651179</v>
      </c>
      <c r="I1367" s="5"/>
    </row>
    <row r="1368" spans="5:15" x14ac:dyDescent="0.35">
      <c r="E1368" s="7" t="s">
        <v>849</v>
      </c>
      <c r="F1368" s="8">
        <f t="shared" si="2448"/>
        <v>2.3430820231029941</v>
      </c>
      <c r="G1368" s="8" t="s">
        <v>25</v>
      </c>
      <c r="H1368" s="8">
        <f t="shared" ref="H1368" si="2449">MAX(F1365:F1368)</f>
        <v>2.6925457648651179</v>
      </c>
      <c r="I1368" s="9"/>
      <c r="J1368" t="str">
        <f t="shared" ref="J1368" si="2450">IF(H1368&gt;$D$14, "Continúa iterando","Listo. Aquí está la solución")</f>
        <v>Continúa iterando</v>
      </c>
    </row>
    <row r="1370" spans="5:15" x14ac:dyDescent="0.35">
      <c r="E1370" s="1"/>
      <c r="F1370" s="2" t="s">
        <v>0</v>
      </c>
      <c r="G1370" s="2">
        <f t="shared" ref="G1370" si="2451">G1333+1</f>
        <v>38</v>
      </c>
      <c r="H1370" s="2"/>
      <c r="I1370" s="3"/>
    </row>
    <row r="1371" spans="5:15" x14ac:dyDescent="0.35">
      <c r="E1371" s="4" t="s">
        <v>840</v>
      </c>
      <c r="F1371" s="6">
        <f t="shared" ref="F1371:F1374" si="2452">F1360</f>
        <v>4.1251552392459132</v>
      </c>
      <c r="I1371" s="5"/>
    </row>
    <row r="1372" spans="5:15" x14ac:dyDescent="0.35">
      <c r="E1372" s="4" t="s">
        <v>1</v>
      </c>
      <c r="F1372" s="6">
        <f t="shared" si="2452"/>
        <v>-8.1277793574755783</v>
      </c>
      <c r="I1372" s="5"/>
    </row>
    <row r="1373" spans="5:15" x14ac:dyDescent="0.35">
      <c r="E1373" s="4" t="s">
        <v>93</v>
      </c>
      <c r="F1373" s="6">
        <f t="shared" si="2452"/>
        <v>9.4633470693949651</v>
      </c>
      <c r="I1373" s="5"/>
    </row>
    <row r="1374" spans="5:15" x14ac:dyDescent="0.35">
      <c r="E1374" s="4" t="s">
        <v>2</v>
      </c>
      <c r="F1374" s="6">
        <f t="shared" si="2452"/>
        <v>10.004001954110375</v>
      </c>
      <c r="I1374" s="5"/>
    </row>
    <row r="1375" spans="5:15" x14ac:dyDescent="0.35">
      <c r="E1375" s="4"/>
      <c r="I1375" s="5"/>
    </row>
    <row r="1376" spans="5:15" x14ac:dyDescent="0.35">
      <c r="E1376" s="4"/>
      <c r="F1376">
        <f t="shared" ref="F1376" si="2453">2*F1371*F1372*F1373-6*F1371*F1372^2</f>
        <v>-2269.647119853922</v>
      </c>
      <c r="G1376">
        <f t="shared" ref="G1376" si="2454">F1371^2*F1373-6*F1371^2*F1372</f>
        <v>990.89481673361388</v>
      </c>
      <c r="H1376">
        <f t="shared" ref="H1376" si="2455">F1371^2*F1372</f>
        <v>-138.30965526571038</v>
      </c>
      <c r="I1376" s="5">
        <f t="shared" ref="I1376" si="2456">12*F1374^2</f>
        <v>1200.9606611741306</v>
      </c>
      <c r="J1376">
        <f t="shared" ref="J1376" si="2457">F1376*(G1377*(H1378*I1379-H1379*I1378)-H1377*(G1378*I1379-G1379*I1378)+I1377*(G1378*H1379-G1379*H1378))</f>
        <v>1659353050546811.5</v>
      </c>
      <c r="L1376">
        <f t="shared" ref="L1376" si="2458">G1377*(H1378*I1379-H1379*I1378)-H1377*(G1378*I1379-G1379*I1378)+I1377*(G1378*H1379-G1379*H1378)</f>
        <v>-731106186521.89856</v>
      </c>
      <c r="M1376">
        <f t="shared" ref="M1376" si="2459">-(G1376*(H1378*I1379-H1379*I1378)-H1376*(G1378*I1379-G1379*I1378)+I1376*(G1378*H1379-G1379*H1378))</f>
        <v>-50051592835.181274</v>
      </c>
      <c r="N1376">
        <f t="shared" ref="N1376" si="2460">G1376*(H1377*I1379-H1379*I1377)-H1376*(G1377*I1379-G1379*I1377)+I1376*(G1377*H1379-G1379*H1377)</f>
        <v>6132308528736.2188</v>
      </c>
      <c r="O1376">
        <f t="shared" ref="O1376" si="2461">-(G1376*(H1377*I1378-H1378*I1377)-H1376*(G1377*I1378-G1378*I1377)+I1376*(G1377*H1378-G1378*H1377))</f>
        <v>14091110377.129623</v>
      </c>
    </row>
    <row r="1377" spans="5:15" x14ac:dyDescent="0.35">
      <c r="E1377" s="4" t="s">
        <v>26</v>
      </c>
      <c r="F1377">
        <f t="shared" ref="F1377" si="2462">-1728*F1374*F1371^2-144*F1372*F1371+36*F1373</f>
        <v>-289001.04651200591</v>
      </c>
      <c r="G1377">
        <f t="shared" ref="G1377" si="2463">-72*F1371^2</f>
        <v>-1225.2172138472165</v>
      </c>
      <c r="H1377">
        <f t="shared" ref="H1377" si="2464">36*F1371</f>
        <v>148.50558861285288</v>
      </c>
      <c r="I1377" s="5">
        <f t="shared" ref="I1377" si="2465">-576*F1371^3</f>
        <v>-40433.689671329004</v>
      </c>
      <c r="J1377">
        <f t="shared" ref="J1377" si="2466">-G1376*(F1377*(H1378*I1379-H1379*I1378)-H1377*(F1378*I1379-F1379*I1378)+I1377*(F1378*H1379-F1379*H1378))</f>
        <v>6564531273751149</v>
      </c>
      <c r="L1377">
        <f t="shared" ref="L1377" si="2467">-(F1377*(H1378*I1379-H1379*I1378)-H1377*(F1378*I1379-F1379*I1378)+I1377*(F1378*H1379-F1379*H1378))</f>
        <v>6624851763167.4297</v>
      </c>
      <c r="M1377">
        <f t="shared" ref="M1377" si="2468">F1376*(H1378*I1379-H1379*I1378)-H1376*(F1378*I1379-F1379*I1378)+I1376*(F1378*H1379-F1379*H1378)</f>
        <v>-139661283770.15234</v>
      </c>
      <c r="N1377">
        <f t="shared" ref="N1377" si="2469">-(F1376*(H1377*I1379-H1379*I1377)-H1376*(F1377*I1379-F1379*I1377)+I1376*(F1377*H1379-F1379*H1377))</f>
        <v>72831706858170.547</v>
      </c>
      <c r="O1377">
        <f t="shared" ref="O1377" si="2470">F1376*(H1377*I1378-H1378*I1377)-H1376*(F1377*I1378-F1378*I1377)+I1376*(F1377*H1378-F1378*H1377)</f>
        <v>179669320904.03882</v>
      </c>
    </row>
    <row r="1378" spans="5:15" x14ac:dyDescent="0.35">
      <c r="E1378" s="4"/>
      <c r="F1378">
        <f t="shared" ref="F1378" si="2471">0.0625*F1372*F1373^2*F1374</f>
        <v>-455.10879362370247</v>
      </c>
      <c r="G1378">
        <f t="shared" ref="G1378" si="2472">0.0625*F1371*F1373^2*F1374+0.125*F1373</f>
        <v>232.1678334351586</v>
      </c>
      <c r="H1378">
        <f t="shared" ref="H1378" si="2473">0.125*F1371*F1372*F1373*F1374+0.125*F1372</f>
        <v>-397.78772995467125</v>
      </c>
      <c r="I1378" s="5">
        <f t="shared" ref="I1378" si="2474">0.0625*F1371*F1372*F1373^2</f>
        <v>-187.66434003667229</v>
      </c>
      <c r="J1378">
        <f t="shared" ref="J1378" si="2475">H1376*(F1377*(G1378*I1379-G1379*I1378)-G1377*(F1378*I1379-F1379*I1378)+I1377*(F1378*G1379-F1379*G1378))</f>
        <v>-322043588391896.44</v>
      </c>
      <c r="L1378">
        <f t="shared" ref="L1378" si="2476">F1377*(G1378*I1379-G1379*I1378)-G1377*(F1378*I1379-F1379*I1378)+I1377*(F1378*G1379-F1379*G1378)</f>
        <v>2328424489043.877</v>
      </c>
      <c r="M1378">
        <f t="shared" ref="M1378" si="2477">-(F1376*(G1378*I1379-G1379*I1378)-G1376*(F1378*I1379-F1379*I1378)+I1376*(F1378*G1379-F1379*G1378))</f>
        <v>-32235789997.608177</v>
      </c>
      <c r="N1378">
        <f t="shared" ref="N1378" si="2478">F1376*(G1377*I1379-G1379*I1377)-G1376*(F1377*I1379-F1379*I1377)+I1376*(F1377*G1379-F1379*G1377)</f>
        <v>22112186244876.25</v>
      </c>
      <c r="O1378">
        <f t="shared" ref="O1378" si="2479">-(F1376*(G1377*I1378-G1378*I1377)-G1376*(F1377*I1378-F1378*I1377)+I1376*(F1377*G1378-F1378*G1377))</f>
        <v>138585359561.43808</v>
      </c>
    </row>
    <row r="1379" spans="5:15" x14ac:dyDescent="0.35">
      <c r="E1379" s="4"/>
      <c r="F1379">
        <f t="shared" ref="F1379" si="2480">72*F1372*F1373*F1371^2-20*F1372*F1373^3</f>
        <v>43525.342909832441</v>
      </c>
      <c r="G1379">
        <f t="shared" ref="G1379" si="2481">24*F1371^3*F1373-20*F1371*F1373^3</f>
        <v>-53977.259927139705</v>
      </c>
      <c r="H1379">
        <f t="shared" ref="H1379" si="2482">24*F1371^3*F1372-60*F1371*F1372*F1373^2</f>
        <v>166464.59525782199</v>
      </c>
      <c r="I1379" s="5">
        <f t="shared" ref="I1379" si="2483">36*F1374</f>
        <v>360.14407034797352</v>
      </c>
      <c r="J1379">
        <f t="shared" ref="J1379" si="2484">-I1376*(F1377*(G1378*H1379-G1379*H1378)-G1377*(F1378*H1379-F1379*H1378)+H1377*(F1378*G1379-F1379*G1378))</f>
        <v>6044927898104337</v>
      </c>
      <c r="L1379">
        <f t="shared" ref="L1379" si="2485">-(F1377*(G1378*H1379-G1379*H1378)-G1377*(F1378*H1379-F1379*H1378)+H1377*(F1378*G1379-F1379*G1378))</f>
        <v>5033410413455.5547</v>
      </c>
      <c r="M1379">
        <f t="shared" ref="M1379" si="2486">F1376*(G1378*H1379-G1379*H1378)-G1376*(F1378*H1379-F1379*H1378)+H1376*(F1378*G1379-F1379*G1378)</f>
        <v>16929503454.402487</v>
      </c>
      <c r="N1379">
        <f t="shared" ref="N1379" si="2487">-(F1376*(G1377*H1379-G1379*H1377)-G1376*(F1377*H1379-F1379*H1377)+H1376*(F1377*G1379-F1379*G1377))</f>
        <v>-45956589051520.094</v>
      </c>
      <c r="O1379">
        <f t="shared" ref="O1379" si="2488">F1376*(G1377*H1378-G1378*H1377)-G1376*(F1377*H1378-F1378*H1377)+H1376*(F1377*G1378-F1378*G1377)</f>
        <v>-105651968064.46452</v>
      </c>
    </row>
    <row r="1380" spans="5:15" x14ac:dyDescent="0.35">
      <c r="E1380" s="4"/>
      <c r="I1380" s="5"/>
    </row>
    <row r="1381" spans="5:15" x14ac:dyDescent="0.35">
      <c r="E1381" s="4" t="s">
        <v>6</v>
      </c>
      <c r="F1381">
        <f t="shared" ref="F1381" si="2489">MDETERM(F1376:I1379)</f>
        <v>1.3946768634010396E+16</v>
      </c>
      <c r="G1381" t="str">
        <f t="shared" ref="G1381" si="2490">IF(F1381&lt;&gt;0,"Continuar", "Agregar otros valores")</f>
        <v>Continuar</v>
      </c>
      <c r="I1381" s="5"/>
      <c r="J1381">
        <f t="shared" ref="J1381" si="2491">MDETERM(F1376:I1379)</f>
        <v>1.3946768634010396E+16</v>
      </c>
    </row>
    <row r="1382" spans="5:15" x14ac:dyDescent="0.35">
      <c r="E1382" s="4"/>
      <c r="I1382" s="5"/>
    </row>
    <row r="1383" spans="5:15" x14ac:dyDescent="0.35">
      <c r="E1383" s="4"/>
      <c r="F1383" cm="1">
        <f t="array" ref="F1383:I1386">MINVERSE(F1376:I1379)</f>
        <v>-5.2421188427764757E-5</v>
      </c>
      <c r="G1383">
        <v>-3.5887590988729923E-6</v>
      </c>
      <c r="H1383">
        <v>4.3969385953546663E-4</v>
      </c>
      <c r="I1383" s="5">
        <v>1.0103494757034427E-6</v>
      </c>
      <c r="L1383">
        <f t="shared" ref="L1383" si="2492">L1376/J1381</f>
        <v>-5.2421188427764777E-5</v>
      </c>
      <c r="M1383">
        <f t="shared" ref="M1383" si="2493">M1376/J1381</f>
        <v>-3.5887590988729931E-6</v>
      </c>
      <c r="N1383">
        <f t="shared" ref="N1383" si="2494">N1376/J1381</f>
        <v>4.3969385953546663E-4</v>
      </c>
      <c r="O1383">
        <f t="shared" ref="O1383" si="2495">O1376/J1381</f>
        <v>1.0103494757034427E-6</v>
      </c>
    </row>
    <row r="1384" spans="5:15" x14ac:dyDescent="0.35">
      <c r="E1384" s="4" t="s">
        <v>9</v>
      </c>
      <c r="F1384">
        <v>4.7500979882982773E-4</v>
      </c>
      <c r="G1384">
        <v>-1.0013881167396455E-5</v>
      </c>
      <c r="H1384">
        <v>5.2221205333946776E-3</v>
      </c>
      <c r="I1384" s="5">
        <v>1.2882505304196395E-5</v>
      </c>
      <c r="L1384">
        <f t="shared" ref="L1384" si="2496">L1377/J1381</f>
        <v>4.7500979882982773E-4</v>
      </c>
      <c r="M1384">
        <f t="shared" ref="M1384" si="2497">M1377/J1381</f>
        <v>-1.0013881167396459E-5</v>
      </c>
      <c r="N1384">
        <f t="shared" ref="N1384" si="2498">N1377/J1381</f>
        <v>5.2221205333946794E-3</v>
      </c>
      <c r="O1384">
        <f t="shared" ref="O1384" si="2499">O1377/J1381</f>
        <v>1.2882505304196394E-5</v>
      </c>
    </row>
    <row r="1385" spans="5:15" x14ac:dyDescent="0.35">
      <c r="E1385" s="4"/>
      <c r="F1385">
        <v>1.6695082209694173E-4</v>
      </c>
      <c r="G1385">
        <v>-2.3113447167251642E-6</v>
      </c>
      <c r="H1385">
        <v>1.5854702135771996E-3</v>
      </c>
      <c r="I1385" s="5">
        <v>9.9367361141623699E-6</v>
      </c>
      <c r="L1385">
        <f t="shared" ref="L1385" si="2500">L1378/J1381</f>
        <v>1.6695082209694176E-4</v>
      </c>
      <c r="M1385">
        <f t="shared" ref="M1385" si="2501">M1378/J1381</f>
        <v>-2.311344716725165E-6</v>
      </c>
      <c r="N1385">
        <f t="shared" ref="N1385" si="2502">N1378/J1381</f>
        <v>1.5854702135771996E-3</v>
      </c>
      <c r="O1385">
        <f t="shared" ref="O1385" si="2503">O1378/J1381</f>
        <v>9.9367361141623699E-6</v>
      </c>
    </row>
    <row r="1386" spans="5:15" x14ac:dyDescent="0.35">
      <c r="E1386" s="4"/>
      <c r="F1386">
        <v>3.6090154970959708E-4</v>
      </c>
      <c r="G1386">
        <v>1.2138656558135224E-6</v>
      </c>
      <c r="H1386">
        <v>-3.2951424274330456E-3</v>
      </c>
      <c r="I1386" s="5">
        <v>-7.575372535170841E-6</v>
      </c>
      <c r="L1386">
        <f t="shared" ref="L1386" si="2504">L1379/J1381</f>
        <v>3.6090154970959724E-4</v>
      </c>
      <c r="M1386">
        <f t="shared" ref="M1386" si="2505">M1379/J1381</f>
        <v>1.213865655813522E-6</v>
      </c>
      <c r="N1386">
        <f t="shared" ref="N1386" si="2506">N1379/J1381</f>
        <v>-3.2951424274330469E-3</v>
      </c>
      <c r="O1386">
        <f t="shared" ref="O1386" si="2507">O1379/J1381</f>
        <v>-7.5753725351708427E-6</v>
      </c>
    </row>
    <row r="1387" spans="5:15" x14ac:dyDescent="0.35">
      <c r="E1387" s="4"/>
      <c r="I1387" s="5"/>
    </row>
    <row r="1388" spans="5:15" x14ac:dyDescent="0.35">
      <c r="E1388" s="4" t="s">
        <v>183</v>
      </c>
      <c r="F1388">
        <f t="shared" ref="F1388" si="2508">F1371^2*F1372*F1373-3*F1371^2*F1372^2+4*F1374^3-1401/2</f>
        <v>-1377.0190867871711</v>
      </c>
      <c r="I1388" s="5"/>
    </row>
    <row r="1389" spans="5:15" x14ac:dyDescent="0.35">
      <c r="E1389" s="4" t="s">
        <v>184</v>
      </c>
      <c r="F1389">
        <f t="shared" ref="F1389" si="2509">-72*F1371^2*F1372-576*F1371^3*F1374+36*F1371*F1373-9</f>
        <v>-393144.05537794851</v>
      </c>
      <c r="I1389" s="5"/>
    </row>
    <row r="1390" spans="5:15" x14ac:dyDescent="0.35">
      <c r="E1390" s="4" t="s">
        <v>185</v>
      </c>
      <c r="F1390">
        <f t="shared" ref="F1390" si="2510">((F1371*F1372*(F1373^2)*F1374)/16)+((F1372*F1373)/8)+9/4</f>
        <v>-1884.7589240641103</v>
      </c>
      <c r="I1390" s="5"/>
    </row>
    <row r="1391" spans="5:15" x14ac:dyDescent="0.35">
      <c r="E1391" s="4" t="s">
        <v>186</v>
      </c>
      <c r="F1391">
        <f t="shared" ref="F1391" si="2511">24*F1371^3*F1372*F1373-20*F1371*F1372*F1373^3+18*F1374^2-607</f>
        <v>439909.70000066096</v>
      </c>
      <c r="I1391" s="5"/>
    </row>
    <row r="1392" spans="5:15" x14ac:dyDescent="0.35">
      <c r="E1392" s="4"/>
      <c r="I1392" s="5"/>
    </row>
    <row r="1393" spans="5:10" x14ac:dyDescent="0.35">
      <c r="E1393" s="4"/>
      <c r="F1393">
        <f t="shared" ref="F1393:F1396" si="2512">F1371</f>
        <v>4.1251552392459132</v>
      </c>
      <c r="G1393" t="s">
        <v>16</v>
      </c>
      <c r="H1393" cm="1">
        <f t="array" ref="H1393:H1396">MMULT(F1383:I1386,F1388:F1391)</f>
        <v>1.0988298920594035</v>
      </c>
      <c r="I1393" s="5"/>
      <c r="J1393">
        <f t="shared" ref="J1393" si="2513">F1383*F1388+G1383*F1389+H1383*F1390+I1383*F1391</f>
        <v>1.0988298920594035</v>
      </c>
    </row>
    <row r="1394" spans="5:10" x14ac:dyDescent="0.35">
      <c r="E1394" s="4"/>
      <c r="F1394">
        <f t="shared" si="2512"/>
        <v>-8.1277793574755783</v>
      </c>
      <c r="G1394" t="s">
        <v>16</v>
      </c>
      <c r="H1394">
        <v>-0.89249894140459052</v>
      </c>
      <c r="I1394" s="5"/>
      <c r="J1394">
        <f t="shared" ref="J1394" si="2514">F1384*F1388+G1384*F1389+H1384*F1390+I1384*F1391</f>
        <v>-0.89249894140459052</v>
      </c>
    </row>
    <row r="1395" spans="5:10" x14ac:dyDescent="0.35">
      <c r="E1395" s="4"/>
      <c r="F1395">
        <f t="shared" si="2512"/>
        <v>9.4633470693949651</v>
      </c>
      <c r="G1395" t="s">
        <v>16</v>
      </c>
      <c r="H1395">
        <v>2.0618344358168721</v>
      </c>
      <c r="I1395" s="5"/>
      <c r="J1395">
        <f t="shared" ref="J1395" si="2515">F1385*F1388+G1385*F1389+H1385*F1390+I1385*F1391</f>
        <v>2.0618344358168721</v>
      </c>
    </row>
    <row r="1396" spans="5:10" x14ac:dyDescent="0.35">
      <c r="E1396" s="4"/>
      <c r="F1396">
        <f t="shared" si="2512"/>
        <v>10.004001954110375</v>
      </c>
      <c r="G1396" t="s">
        <v>16</v>
      </c>
      <c r="H1396">
        <v>1.9038768478147312</v>
      </c>
      <c r="I1396" s="5"/>
      <c r="J1396">
        <f t="shared" ref="J1396" si="2516">F1386*F1388+G1386*F1389+H1386*F1390+I1386*F1391</f>
        <v>1.9038768478147312</v>
      </c>
    </row>
    <row r="1397" spans="5:10" x14ac:dyDescent="0.35">
      <c r="E1397" s="4" t="s">
        <v>844</v>
      </c>
      <c r="F1397">
        <f t="shared" ref="F1397:F1400" si="2517">F1393-H1393</f>
        <v>3.0263253471865097</v>
      </c>
      <c r="I1397" s="5"/>
    </row>
    <row r="1398" spans="5:10" x14ac:dyDescent="0.35">
      <c r="E1398" s="4" t="s">
        <v>99</v>
      </c>
      <c r="F1398">
        <f t="shared" si="2517"/>
        <v>-7.2352804160709878</v>
      </c>
      <c r="I1398" s="5"/>
    </row>
    <row r="1399" spans="5:10" x14ac:dyDescent="0.35">
      <c r="E1399" s="4" t="s">
        <v>100</v>
      </c>
      <c r="F1399">
        <f t="shared" si="2517"/>
        <v>7.4015126335780934</v>
      </c>
      <c r="I1399" s="5"/>
    </row>
    <row r="1400" spans="5:10" x14ac:dyDescent="0.35">
      <c r="E1400" s="4" t="s">
        <v>101</v>
      </c>
      <c r="F1400">
        <f t="shared" si="2517"/>
        <v>8.1001251062956445</v>
      </c>
      <c r="I1400" s="5"/>
    </row>
    <row r="1401" spans="5:10" x14ac:dyDescent="0.35">
      <c r="E1401" s="4"/>
      <c r="I1401" s="5"/>
    </row>
    <row r="1402" spans="5:10" x14ac:dyDescent="0.35">
      <c r="E1402" s="4" t="s">
        <v>846</v>
      </c>
      <c r="F1402">
        <f t="shared" ref="F1402:F1405" si="2518">ABS(F1397-F1371)</f>
        <v>1.0988298920594035</v>
      </c>
      <c r="I1402" s="5"/>
    </row>
    <row r="1403" spans="5:10" x14ac:dyDescent="0.35">
      <c r="E1403" s="4" t="s">
        <v>847</v>
      </c>
      <c r="F1403">
        <f t="shared" si="2518"/>
        <v>0.89249894140459052</v>
      </c>
      <c r="I1403" s="5"/>
    </row>
    <row r="1404" spans="5:10" x14ac:dyDescent="0.35">
      <c r="E1404" s="4" t="s">
        <v>848</v>
      </c>
      <c r="F1404">
        <f t="shared" si="2518"/>
        <v>2.0618344358168716</v>
      </c>
      <c r="I1404" s="5"/>
    </row>
    <row r="1405" spans="5:10" x14ac:dyDescent="0.35">
      <c r="E1405" s="7" t="s">
        <v>849</v>
      </c>
      <c r="F1405" s="8">
        <f t="shared" si="2518"/>
        <v>1.9038768478147308</v>
      </c>
      <c r="G1405" s="8" t="s">
        <v>25</v>
      </c>
      <c r="H1405" s="8">
        <f t="shared" ref="H1405" si="2519">MAX(F1402:F1405)</f>
        <v>2.0618344358168716</v>
      </c>
      <c r="I1405" s="9"/>
      <c r="J1405" t="str">
        <f t="shared" ref="J1405" si="2520">IF(H1405&gt;$D$14, "Continúa iterando","Listo. Aquí está la solución")</f>
        <v>Continúa iterando</v>
      </c>
    </row>
    <row r="1407" spans="5:10" x14ac:dyDescent="0.35">
      <c r="E1407" s="1"/>
      <c r="F1407" s="2" t="s">
        <v>0</v>
      </c>
      <c r="G1407" s="2">
        <f t="shared" ref="G1407" si="2521">G1370+1</f>
        <v>39</v>
      </c>
      <c r="H1407" s="2"/>
      <c r="I1407" s="3"/>
    </row>
    <row r="1408" spans="5:10" x14ac:dyDescent="0.35">
      <c r="E1408" s="4" t="s">
        <v>840</v>
      </c>
      <c r="F1408" s="6">
        <f t="shared" ref="F1408:F1411" si="2522">F1397</f>
        <v>3.0263253471865097</v>
      </c>
      <c r="I1408" s="5"/>
    </row>
    <row r="1409" spans="5:15" x14ac:dyDescent="0.35">
      <c r="E1409" s="4" t="s">
        <v>1</v>
      </c>
      <c r="F1409" s="6">
        <f t="shared" si="2522"/>
        <v>-7.2352804160709878</v>
      </c>
      <c r="I1409" s="5"/>
    </row>
    <row r="1410" spans="5:15" x14ac:dyDescent="0.35">
      <c r="E1410" s="4" t="s">
        <v>93</v>
      </c>
      <c r="F1410" s="6">
        <f t="shared" si="2522"/>
        <v>7.4015126335780934</v>
      </c>
      <c r="I1410" s="5"/>
    </row>
    <row r="1411" spans="5:15" x14ac:dyDescent="0.35">
      <c r="E1411" s="4" t="s">
        <v>2</v>
      </c>
      <c r="F1411" s="6">
        <f t="shared" si="2522"/>
        <v>8.1001251062956445</v>
      </c>
      <c r="I1411" s="5"/>
    </row>
    <row r="1412" spans="5:15" x14ac:dyDescent="0.35">
      <c r="E1412" s="4"/>
      <c r="I1412" s="5"/>
    </row>
    <row r="1413" spans="5:15" x14ac:dyDescent="0.35">
      <c r="E1413" s="4"/>
      <c r="F1413">
        <f t="shared" ref="F1413" si="2523">2*F1408*F1409*F1410-6*F1408*F1409^2</f>
        <v>-1274.6874342864055</v>
      </c>
      <c r="G1413">
        <f t="shared" ref="G1413" si="2524">F1408^2*F1410-6*F1408^2*F1409</f>
        <v>465.38002094964418</v>
      </c>
      <c r="H1413">
        <f t="shared" ref="H1413" si="2525">F1408^2*F1409</f>
        <v>-66.265365580591862</v>
      </c>
      <c r="I1413" s="5">
        <f t="shared" ref="I1413" si="2526">12*F1411^2</f>
        <v>787.34432085169237</v>
      </c>
      <c r="J1413">
        <f t="shared" ref="J1413" si="2527">F1413*(G1414*(H1415*I1416-H1416*I1415)-H1414*(G1415*I1416-G1416*I1415)+I1414*(G1415*H1416-G1416*H1415))</f>
        <v>54092412092889.641</v>
      </c>
      <c r="L1413">
        <f t="shared" ref="L1413" si="2528">G1414*(H1415*I1416-H1416*I1415)-H1414*(G1415*I1416-G1416*I1415)+I1414*(G1415*H1416-G1416*H1415)</f>
        <v>-42435824373.817268</v>
      </c>
      <c r="M1413">
        <f t="shared" ref="M1413" si="2529">-(G1413*(H1415*I1416-H1416*I1415)-H1413*(G1415*I1416-G1416*I1415)+I1413*(G1415*H1416-G1416*H1415))</f>
        <v>-4163350366.6063061</v>
      </c>
      <c r="N1413">
        <f t="shared" ref="N1413" si="2530">G1413*(H1414*I1416-H1416*I1414)-H1413*(G1414*I1416-G1416*I1414)+I1413*(G1414*H1416-G1416*H1414)</f>
        <v>445039345394.88367</v>
      </c>
      <c r="O1413">
        <f t="shared" ref="O1413" si="2531">-(G1413*(H1414*I1415-H1415*I1414)-H1413*(G1414*I1415-G1415*I1414)+I1413*(G1414*H1415-G1415*H1414))</f>
        <v>1058271682.2694336</v>
      </c>
    </row>
    <row r="1414" spans="5:15" x14ac:dyDescent="0.35">
      <c r="E1414" s="4" t="s">
        <v>26</v>
      </c>
      <c r="F1414">
        <f t="shared" ref="F1414" si="2532">-1728*F1411*F1408^2-144*F1409*F1408+36*F1410</f>
        <v>-124774.18032630041</v>
      </c>
      <c r="G1414">
        <f t="shared" ref="G1414" si="2533">-72*F1408^2</f>
        <v>-659.4224477056955</v>
      </c>
      <c r="H1414">
        <f t="shared" ref="H1414" si="2534">36*F1408</f>
        <v>108.94771249871435</v>
      </c>
      <c r="I1414" s="5">
        <f t="shared" ref="I1414" si="2535">-576*F1408^3</f>
        <v>-15965.014943964135</v>
      </c>
      <c r="J1414">
        <f t="shared" ref="J1414" si="2536">-G1413*(F1414*(H1415*I1416-H1416*I1415)-H1414*(F1415*I1416-F1416*I1415)+I1414*(F1415*H1416-F1416*H1415))</f>
        <v>218170574728405.81</v>
      </c>
      <c r="L1414">
        <f t="shared" ref="L1414" si="2537">-(F1414*(H1415*I1416-H1416*I1415)-H1414*(F1415*I1416-F1416*I1415)+I1414*(F1415*H1416-F1416*H1415))</f>
        <v>468800904437.65027</v>
      </c>
      <c r="M1414">
        <f t="shared" ref="M1414" si="2538">F1413*(H1415*I1416-H1416*I1415)-H1413*(F1415*I1416-F1416*I1415)+I1413*(F1415*H1416-F1416*H1415)</f>
        <v>-13820202098.304981</v>
      </c>
      <c r="N1414">
        <f t="shared" ref="N1414" si="2539">-(F1413*(H1414*I1416-H1416*I1414)-H1413*(F1414*I1416-F1416*I1414)+I1413*(F1414*H1416-F1416*H1414))</f>
        <v>7944166564880.21</v>
      </c>
      <c r="O1414">
        <f t="shared" ref="O1414" si="2540">F1413*(H1414*I1415-H1415*I1414)-H1413*(F1414*I1415-F1415*I1414)+I1413*(F1414*H1415-F1415*H1414)</f>
        <v>20002501538.978348</v>
      </c>
    </row>
    <row r="1415" spans="5:15" x14ac:dyDescent="0.35">
      <c r="E1415" s="4"/>
      <c r="F1415">
        <f t="shared" ref="F1415" si="2541">0.0625*F1409*F1410^2*F1411</f>
        <v>-200.66336051581015</v>
      </c>
      <c r="G1415">
        <f t="shared" ref="G1415" si="2542">0.0625*F1408*F1410^2*F1411+0.125*F1410</f>
        <v>84.85733534843493</v>
      </c>
      <c r="H1415">
        <f t="shared" ref="H1415" si="2543">0.125*F1408*F1409*F1410*F1411+0.125*F1409</f>
        <v>-164.99860113009632</v>
      </c>
      <c r="I1415" s="5">
        <f t="shared" ref="I1415" si="2544">0.0625*F1408*F1409*F1410^2</f>
        <v>-74.970769736461421</v>
      </c>
      <c r="J1415">
        <f t="shared" ref="J1415" si="2545">H1413*(F1414*(G1415*I1416-G1416*I1415)-G1414*(F1415*I1416-F1416*I1415)+I1414*(F1415*G1416-F1416*G1415))</f>
        <v>-9962688329455.2188</v>
      </c>
      <c r="L1415">
        <f t="shared" ref="L1415" si="2546">F1414*(G1415*I1416-G1416*I1415)-G1414*(F1415*I1416-F1416*I1415)+I1414*(F1415*G1416-F1416*G1415)</f>
        <v>150345331111.7496</v>
      </c>
      <c r="M1415">
        <f t="shared" ref="M1415" si="2547">-(F1413*(G1415*I1416-G1416*I1415)-G1413*(F1415*I1416-F1416*I1415)+I1413*(F1415*G1416-F1416*G1415))</f>
        <v>-2594181560.3913398</v>
      </c>
      <c r="N1415">
        <f t="shared" ref="N1415" si="2548">F1413*(G1414*I1416-G1416*I1414)-G1413*(F1414*I1416-F1416*I1414)+I1413*(F1414*G1416-F1416*G1414)</f>
        <v>2182285918044.6541</v>
      </c>
      <c r="O1415">
        <f t="shared" ref="O1415" si="2549">-(F1413*(G1414*I1415-G1415*I1414)-G1413*(F1414*I1415-F1415*I1414)+I1413*(F1414*G1415-F1415*G1414))</f>
        <v>13092956433.589966</v>
      </c>
    </row>
    <row r="1416" spans="5:15" x14ac:dyDescent="0.35">
      <c r="E1416" s="4"/>
      <c r="F1416">
        <f t="shared" ref="F1416" si="2550">72*F1409*F1410*F1408^2-20*F1409*F1410^3</f>
        <v>23360.747744705484</v>
      </c>
      <c r="G1416">
        <f t="shared" ref="G1416" si="2551">24*F1408^3*F1410-20*F1408*F1410^3</f>
        <v>-19618.284393853046</v>
      </c>
      <c r="H1416">
        <f t="shared" ref="H1416" si="2552">24*F1408^3*F1409-60*F1408*F1409*F1410^2</f>
        <v>67158.965615071953</v>
      </c>
      <c r="I1416" s="5">
        <f t="shared" ref="I1416" si="2553">36*F1411</f>
        <v>291.60450382664322</v>
      </c>
      <c r="J1416">
        <f t="shared" ref="J1416" si="2554">-I1413*(F1414*(G1415*H1416-G1416*H1415)-G1414*(F1415*H1416-F1416*H1415)+H1414*(F1415*G1416-F1416*G1415))</f>
        <v>246689670211721.16</v>
      </c>
      <c r="L1416">
        <f t="shared" ref="L1416" si="2555">-(F1414*(G1415*H1416-G1416*H1415)-G1414*(F1415*H1416-F1416*H1415)+H1414*(F1415*G1416-F1416*G1415))</f>
        <v>313318663357.94489</v>
      </c>
      <c r="M1416">
        <f t="shared" ref="M1416" si="2556">F1413*(G1415*H1416-G1416*H1415)-G1413*(F1415*H1416-F1416*H1415)+H1413*(F1415*G1416-F1416*G1415)</f>
        <v>1210107357.7063832</v>
      </c>
      <c r="N1416">
        <f t="shared" ref="N1416" si="2557">-(F1413*(G1414*H1416-G1416*H1414)-G1413*(F1414*H1416-F1416*H1414)+H1413*(F1414*G1416-F1416*G1414))</f>
        <v>-3791429350330.1978</v>
      </c>
      <c r="O1416">
        <f t="shared" ref="O1416" si="2558">F1413*(G1414*H1415-G1415*H1414)-G1413*(F1414*H1415-F1415*H1414)+H1413*(F1414*G1415-F1415*G1414)</f>
        <v>-9007735545.1432323</v>
      </c>
    </row>
    <row r="1417" spans="5:15" x14ac:dyDescent="0.35">
      <c r="E1417" s="4"/>
      <c r="I1417" s="5"/>
    </row>
    <row r="1418" spans="5:15" x14ac:dyDescent="0.35">
      <c r="E1418" s="4" t="s">
        <v>6</v>
      </c>
      <c r="F1418">
        <f t="shared" ref="F1418" si="2559">MDETERM(F1413:I1416)</f>
        <v>508989968703561.5</v>
      </c>
      <c r="G1418" t="str">
        <f t="shared" ref="G1418" si="2560">IF(F1418&lt;&gt;0,"Continuar", "Agregar otros valores")</f>
        <v>Continuar</v>
      </c>
      <c r="I1418" s="5"/>
      <c r="J1418">
        <f t="shared" ref="J1418" si="2561">MDETERM(F1413:I1416)</f>
        <v>508989968703561.5</v>
      </c>
    </row>
    <row r="1419" spans="5:15" x14ac:dyDescent="0.35">
      <c r="E1419" s="4"/>
      <c r="I1419" s="5"/>
    </row>
    <row r="1420" spans="5:15" x14ac:dyDescent="0.35">
      <c r="E1420" s="4"/>
      <c r="F1420" cm="1">
        <f t="array" ref="F1420:I1423">MINVERSE(F1413:I1416)</f>
        <v>-8.3372614359974014E-5</v>
      </c>
      <c r="G1420">
        <v>-8.179631471344506E-6</v>
      </c>
      <c r="H1420">
        <v>8.7435779241079104E-4</v>
      </c>
      <c r="I1420" s="5">
        <v>2.0791601943844527E-6</v>
      </c>
      <c r="L1420">
        <f t="shared" ref="L1420" si="2562">L1413/J1418</f>
        <v>-8.3372614359974E-5</v>
      </c>
      <c r="M1420">
        <f t="shared" ref="M1420" si="2563">M1413/J1418</f>
        <v>-8.1796314713445043E-6</v>
      </c>
      <c r="N1420">
        <f t="shared" ref="N1420" si="2564">N1413/J1418</f>
        <v>8.7435779241079104E-4</v>
      </c>
      <c r="O1420">
        <f t="shared" ref="O1420" si="2565">O1413/J1418</f>
        <v>2.0791601943844532E-6</v>
      </c>
    </row>
    <row r="1421" spans="5:15" x14ac:dyDescent="0.35">
      <c r="E1421" s="4" t="s">
        <v>9</v>
      </c>
      <c r="F1421">
        <v>9.2104153964315681E-4</v>
      </c>
      <c r="G1421">
        <v>-2.7152209175175208E-5</v>
      </c>
      <c r="H1421">
        <v>1.5607707525385312E-2</v>
      </c>
      <c r="I1421" s="5">
        <v>3.9298419947108868E-5</v>
      </c>
      <c r="L1421">
        <f t="shared" ref="L1421" si="2566">L1414/J1418</f>
        <v>9.2104153964315638E-4</v>
      </c>
      <c r="M1421">
        <f t="shared" ref="M1421" si="2567">M1414/J1418</f>
        <v>-2.7152209175175201E-5</v>
      </c>
      <c r="N1421">
        <f t="shared" ref="N1421" si="2568">N1414/J1418</f>
        <v>1.560770752538531E-2</v>
      </c>
      <c r="O1421">
        <f t="shared" ref="O1421" si="2569">O1414/J1418</f>
        <v>3.9298419947108841E-5</v>
      </c>
    </row>
    <row r="1422" spans="5:15" x14ac:dyDescent="0.35">
      <c r="E1422" s="4"/>
      <c r="F1422">
        <v>2.9537975275758637E-4</v>
      </c>
      <c r="G1422">
        <v>-5.0967243362357996E-6</v>
      </c>
      <c r="H1422">
        <v>4.287483157287191E-3</v>
      </c>
      <c r="I1422" s="5">
        <v>2.5723407608481531E-5</v>
      </c>
      <c r="L1422">
        <f t="shared" ref="L1422" si="2570">L1415/J1418</f>
        <v>2.9537975275758632E-4</v>
      </c>
      <c r="M1422">
        <f t="shared" ref="M1422" si="2571">M1415/J1418</f>
        <v>-5.0967243362357996E-6</v>
      </c>
      <c r="N1422">
        <f t="shared" ref="N1422" si="2572">N1415/J1418</f>
        <v>4.2874831572871901E-3</v>
      </c>
      <c r="O1422">
        <f t="shared" ref="O1422" si="2573">O1415/J1418</f>
        <v>2.5723407608481521E-5</v>
      </c>
    </row>
    <row r="1423" spans="5:15" x14ac:dyDescent="0.35">
      <c r="E1423" s="4"/>
      <c r="F1423">
        <v>6.1556942694959748E-4</v>
      </c>
      <c r="G1423">
        <v>2.3774679897692774E-6</v>
      </c>
      <c r="H1423">
        <v>-7.4489274513351881E-3</v>
      </c>
      <c r="I1423" s="5">
        <v>-1.7697275190091983E-5</v>
      </c>
      <c r="L1423">
        <f t="shared" ref="L1423" si="2574">L1416/J1418</f>
        <v>6.1556942694959748E-4</v>
      </c>
      <c r="M1423">
        <f t="shared" ref="M1423" si="2575">M1416/J1418</f>
        <v>2.3774679897692765E-6</v>
      </c>
      <c r="N1423">
        <f t="shared" ref="N1423" si="2576">N1416/J1418</f>
        <v>-7.448927451335189E-3</v>
      </c>
      <c r="O1423">
        <f t="shared" ref="O1423" si="2577">O1416/J1418</f>
        <v>-1.769727519009198E-5</v>
      </c>
    </row>
    <row r="1424" spans="5:15" x14ac:dyDescent="0.35">
      <c r="E1424" s="4"/>
      <c r="I1424" s="5"/>
    </row>
    <row r="1425" spans="5:10" x14ac:dyDescent="0.35">
      <c r="E1425" s="4" t="s">
        <v>187</v>
      </c>
      <c r="F1425">
        <f t="shared" ref="F1425" si="2578">F1408^2*F1409*F1410-3*F1408^2*F1409^2+4*F1411^3-1401/2</f>
        <v>-503.44694585051502</v>
      </c>
      <c r="I1425" s="5"/>
    </row>
    <row r="1426" spans="5:10" x14ac:dyDescent="0.35">
      <c r="E1426" s="4" t="s">
        <v>188</v>
      </c>
      <c r="F1426">
        <f t="shared" ref="F1426" si="2579">-72*F1408^2*F1409-576*F1408^3*F1411+36*F1408*F1410-9</f>
        <v>-123750.13417772776</v>
      </c>
      <c r="I1426" s="5"/>
    </row>
    <row r="1427" spans="5:10" x14ac:dyDescent="0.35">
      <c r="E1427" s="4" t="s">
        <v>189</v>
      </c>
      <c r="F1427">
        <f t="shared" ref="F1427" si="2580">((F1408*F1409*(F1410^2)*F1411)/16)+((F1409*F1410)/8)+9/4</f>
        <v>-611.71661660649954</v>
      </c>
      <c r="I1427" s="5"/>
    </row>
    <row r="1428" spans="5:10" x14ac:dyDescent="0.35">
      <c r="E1428" s="4" t="s">
        <v>190</v>
      </c>
      <c r="F1428">
        <f t="shared" ref="F1428" si="2581">24*F1408^3*F1409*F1410-20*F1408*F1409*F1410^3+18*F1411^2-607</f>
        <v>142517.80535303359</v>
      </c>
      <c r="I1428" s="5"/>
    </row>
    <row r="1429" spans="5:10" x14ac:dyDescent="0.35">
      <c r="E1429" s="4"/>
      <c r="I1429" s="5"/>
    </row>
    <row r="1430" spans="5:10" x14ac:dyDescent="0.35">
      <c r="E1430" s="4"/>
      <c r="F1430">
        <f t="shared" ref="F1430:F1433" si="2582">F1408</f>
        <v>3.0263253471865097</v>
      </c>
      <c r="G1430" t="s">
        <v>16</v>
      </c>
      <c r="H1430" cm="1">
        <f t="array" ref="H1430:H1433">MMULT(F1420:I1423,F1425:F1428)</f>
        <v>0.81566233757435069</v>
      </c>
      <c r="I1430" s="5"/>
      <c r="J1430">
        <f t="shared" ref="J1430" si="2583">F1420*F1425+G1420*F1426+H1420*F1427+I1420*F1428</f>
        <v>0.81566233757435069</v>
      </c>
    </row>
    <row r="1431" spans="5:10" x14ac:dyDescent="0.35">
      <c r="E1431" s="4"/>
      <c r="F1431">
        <f t="shared" si="2582"/>
        <v>-7.2352804160709878</v>
      </c>
      <c r="G1431" t="s">
        <v>16</v>
      </c>
      <c r="H1431">
        <v>-1.0503754971938104</v>
      </c>
      <c r="I1431" s="5"/>
      <c r="J1431">
        <f t="shared" ref="J1431" si="2584">F1421*F1425+G1421*F1426+H1421*F1427+I1421*F1428</f>
        <v>-1.0503754971938104</v>
      </c>
    </row>
    <row r="1432" spans="5:10" x14ac:dyDescent="0.35">
      <c r="E1432" s="4"/>
      <c r="F1432">
        <f t="shared" si="2582"/>
        <v>7.4015126335780934</v>
      </c>
      <c r="G1432" t="s">
        <v>16</v>
      </c>
      <c r="H1432">
        <v>1.5253311939134249</v>
      </c>
      <c r="I1432" s="5"/>
      <c r="J1432">
        <f t="shared" ref="J1432" si="2585">F1422*F1425+G1422*F1426+H1422*F1427+I1422*F1428</f>
        <v>1.5253311939134249</v>
      </c>
    </row>
    <row r="1433" spans="5:10" x14ac:dyDescent="0.35">
      <c r="E1433" s="4"/>
      <c r="F1433">
        <f t="shared" si="2582"/>
        <v>8.1001251062956445</v>
      </c>
      <c r="G1433" t="s">
        <v>16</v>
      </c>
      <c r="H1433">
        <v>1.4303373463635096</v>
      </c>
      <c r="I1433" s="5"/>
      <c r="J1433">
        <f t="shared" ref="J1433" si="2586">F1423*F1425+G1423*F1426+H1423*F1427+I1423*F1428</f>
        <v>1.4303373463635096</v>
      </c>
    </row>
    <row r="1434" spans="5:10" x14ac:dyDescent="0.35">
      <c r="E1434" s="4" t="s">
        <v>844</v>
      </c>
      <c r="F1434">
        <f t="shared" ref="F1434:F1437" si="2587">F1430-H1430</f>
        <v>2.2106630096121589</v>
      </c>
      <c r="I1434" s="5"/>
    </row>
    <row r="1435" spans="5:10" x14ac:dyDescent="0.35">
      <c r="E1435" s="4" t="s">
        <v>99</v>
      </c>
      <c r="F1435">
        <f t="shared" si="2587"/>
        <v>-6.1849049188771774</v>
      </c>
      <c r="I1435" s="5"/>
    </row>
    <row r="1436" spans="5:10" x14ac:dyDescent="0.35">
      <c r="E1436" s="4" t="s">
        <v>100</v>
      </c>
      <c r="F1436">
        <f t="shared" si="2587"/>
        <v>5.8761814396646681</v>
      </c>
      <c r="I1436" s="5"/>
    </row>
    <row r="1437" spans="5:10" x14ac:dyDescent="0.35">
      <c r="E1437" s="4" t="s">
        <v>101</v>
      </c>
      <c r="F1437">
        <f t="shared" si="2587"/>
        <v>6.6697877599321345</v>
      </c>
      <c r="I1437" s="5"/>
    </row>
    <row r="1438" spans="5:10" x14ac:dyDescent="0.35">
      <c r="E1438" s="4"/>
      <c r="I1438" s="5"/>
    </row>
    <row r="1439" spans="5:10" x14ac:dyDescent="0.35">
      <c r="E1439" s="4" t="s">
        <v>846</v>
      </c>
      <c r="F1439">
        <f t="shared" ref="F1439:F1442" si="2588">ABS(F1434-F1408)</f>
        <v>0.8156623375743508</v>
      </c>
      <c r="I1439" s="5"/>
    </row>
    <row r="1440" spans="5:10" x14ac:dyDescent="0.35">
      <c r="E1440" s="4" t="s">
        <v>847</v>
      </c>
      <c r="F1440">
        <f t="shared" si="2588"/>
        <v>1.0503754971938104</v>
      </c>
      <c r="I1440" s="5"/>
    </row>
    <row r="1441" spans="5:15" x14ac:dyDescent="0.35">
      <c r="E1441" s="4" t="s">
        <v>848</v>
      </c>
      <c r="F1441">
        <f t="shared" si="2588"/>
        <v>1.5253311939134253</v>
      </c>
      <c r="I1441" s="5"/>
    </row>
    <row r="1442" spans="5:15" x14ac:dyDescent="0.35">
      <c r="E1442" s="7" t="s">
        <v>849</v>
      </c>
      <c r="F1442" s="8">
        <f t="shared" si="2588"/>
        <v>1.4303373463635101</v>
      </c>
      <c r="G1442" s="8" t="s">
        <v>25</v>
      </c>
      <c r="H1442" s="8">
        <f t="shared" ref="H1442" si="2589">MAX(F1439:F1442)</f>
        <v>1.5253311939134253</v>
      </c>
      <c r="I1442" s="9"/>
      <c r="J1442" t="str">
        <f t="shared" ref="J1442" si="2590">IF(H1442&gt;$D$14, "Continúa iterando","Listo. Aquí está la solución")</f>
        <v>Continúa iterando</v>
      </c>
    </row>
    <row r="1444" spans="5:15" x14ac:dyDescent="0.35">
      <c r="E1444" s="1"/>
      <c r="F1444" s="2" t="s">
        <v>0</v>
      </c>
      <c r="G1444" s="2">
        <f t="shared" ref="G1444" si="2591">G1407+1</f>
        <v>40</v>
      </c>
      <c r="H1444" s="2"/>
      <c r="I1444" s="3"/>
    </row>
    <row r="1445" spans="5:15" x14ac:dyDescent="0.35">
      <c r="E1445" s="4" t="s">
        <v>840</v>
      </c>
      <c r="F1445" s="6">
        <f t="shared" ref="F1445:F1448" si="2592">F1434</f>
        <v>2.2106630096121589</v>
      </c>
      <c r="I1445" s="5"/>
    </row>
    <row r="1446" spans="5:15" x14ac:dyDescent="0.35">
      <c r="E1446" s="4" t="s">
        <v>1</v>
      </c>
      <c r="F1446" s="6">
        <f t="shared" si="2592"/>
        <v>-6.1849049188771774</v>
      </c>
      <c r="I1446" s="5"/>
    </row>
    <row r="1447" spans="5:15" x14ac:dyDescent="0.35">
      <c r="E1447" s="4" t="s">
        <v>93</v>
      </c>
      <c r="F1447" s="6">
        <f t="shared" si="2592"/>
        <v>5.8761814396646681</v>
      </c>
      <c r="I1447" s="5"/>
    </row>
    <row r="1448" spans="5:15" x14ac:dyDescent="0.35">
      <c r="E1448" s="4" t="s">
        <v>2</v>
      </c>
      <c r="F1448" s="6">
        <f t="shared" si="2592"/>
        <v>6.6697877599321345</v>
      </c>
      <c r="I1448" s="5"/>
    </row>
    <row r="1449" spans="5:15" x14ac:dyDescent="0.35">
      <c r="E1449" s="4"/>
      <c r="I1449" s="5"/>
    </row>
    <row r="1450" spans="5:15" x14ac:dyDescent="0.35">
      <c r="E1450" s="4"/>
      <c r="F1450">
        <f t="shared" ref="F1450" si="2593">2*F1445*F1446*F1447-6*F1445*F1446^2</f>
        <v>-668.07460883010481</v>
      </c>
      <c r="G1450">
        <f t="shared" ref="G1450" si="2594">F1445^2*F1447-6*F1445^2*F1446</f>
        <v>210.07201079063296</v>
      </c>
      <c r="H1450">
        <f t="shared" ref="H1450" si="2595">F1445^2*F1446</f>
        <v>-30.225821712298174</v>
      </c>
      <c r="I1450" s="5">
        <f t="shared" ref="I1450" si="2596">12*F1448^2</f>
        <v>533.8328251504862</v>
      </c>
      <c r="J1450">
        <f t="shared" ref="J1450" si="2597">F1450*(G1451*(H1452*I1453-H1453*I1452)-H1451*(G1452*I1453-G1453*I1452)+I1451*(G1452*H1453-G1453*H1452))</f>
        <v>1689175393413.3931</v>
      </c>
      <c r="L1450">
        <f t="shared" ref="L1450" si="2598">G1451*(H1452*I1453-H1453*I1452)-H1451*(G1452*I1453-G1453*I1452)+I1451*(G1452*H1453-G1453*H1452)</f>
        <v>-2528423279.5067353</v>
      </c>
      <c r="M1450">
        <f t="shared" ref="M1450" si="2599">-(G1450*(H1452*I1453-H1453*I1452)-H1450*(G1452*I1453-G1453*I1452)+I1450*(G1452*H1453-G1453*H1452))</f>
        <v>-350861685.60063279</v>
      </c>
      <c r="N1450">
        <f t="shared" ref="N1450" si="2600">G1450*(H1451*I1453-H1453*I1451)-H1450*(G1451*I1453-G1453*I1451)+I1450*(G1451*H1453-G1453*H1451)</f>
        <v>28831242429.871872</v>
      </c>
      <c r="O1450">
        <f t="shared" ref="O1450" si="2601">-(G1450*(H1451*I1452-H1452*I1451)-H1450*(G1451*I1452-G1452*I1451)+I1450*(G1451*H1452-G1452*H1451))</f>
        <v>71287653.476668164</v>
      </c>
    </row>
    <row r="1451" spans="5:15" x14ac:dyDescent="0.35">
      <c r="E1451" s="4" t="s">
        <v>26</v>
      </c>
      <c r="F1451">
        <f t="shared" ref="F1451" si="2602">-1728*F1448*F1445^2-144*F1446*F1445+36*F1447</f>
        <v>-54144.536261139336</v>
      </c>
      <c r="G1451">
        <f t="shared" ref="G1451" si="2603">-72*F1445^2</f>
        <v>-351.86622782885917</v>
      </c>
      <c r="H1451">
        <f t="shared" ref="H1451" si="2604">36*F1445</f>
        <v>79.583868346037718</v>
      </c>
      <c r="I1451" s="5">
        <f t="shared" ref="I1451" si="2605">-576*F1445^3</f>
        <v>-6222.8612335441867</v>
      </c>
      <c r="J1451">
        <f t="shared" ref="J1451" si="2606">-G1450*(F1451*(H1452*I1453-H1453*I1452)-H1451*(F1452*I1453-F1453*I1452)+I1451*(F1452*H1453-F1453*H1452))</f>
        <v>6769901773195.6416</v>
      </c>
      <c r="L1451">
        <f t="shared" ref="L1451" si="2607">-(F1451*(H1452*I1453-H1453*I1452)-H1451*(F1452*I1453-F1453*I1452)+I1451*(F1452*H1453-F1453*H1452))</f>
        <v>32226576723.459007</v>
      </c>
      <c r="M1451">
        <f t="shared" ref="M1451" si="2608">F1450*(H1452*I1453-H1453*I1452)-H1450*(F1452*I1453-F1453*I1452)+I1450*(F1452*H1453-F1453*H1452)</f>
        <v>-1330317730.9594231</v>
      </c>
      <c r="N1451">
        <f t="shared" ref="N1451" si="2609">-(F1450*(H1451*I1453-H1453*I1451)-H1450*(F1451*I1453-F1453*I1451)+I1450*(F1451*H1453-F1453*H1451))</f>
        <v>882118837107.45447</v>
      </c>
      <c r="O1451">
        <f t="shared" ref="O1451" si="2610">F1450*(H1451*I1452-H1452*I1451)-H1450*(F1451*I1452-F1452*I1451)+I1450*(F1451*H1452-F1452*H1451)</f>
        <v>2277054545.1312757</v>
      </c>
    </row>
    <row r="1452" spans="5:15" x14ac:dyDescent="0.35">
      <c r="E1452" s="4"/>
      <c r="F1452">
        <f t="shared" ref="F1452" si="2611">0.0625*F1446*F1447^2*F1448</f>
        <v>-89.025711547523272</v>
      </c>
      <c r="G1452">
        <f t="shared" ref="G1452" si="2612">0.0625*F1445*F1447^2*F1448+0.125*F1447</f>
        <v>32.554874003683906</v>
      </c>
      <c r="H1452">
        <f t="shared" ref="H1452" si="2613">0.125*F1445*F1446*F1447*F1448+0.125*F1446</f>
        <v>-67.757378132293383</v>
      </c>
      <c r="I1452" s="5">
        <f t="shared" ref="I1452" si="2614">0.0625*F1445*F1446*F1447^2</f>
        <v>-29.507062969049297</v>
      </c>
      <c r="J1452">
        <f t="shared" ref="J1452" si="2615">H1450*(F1451*(G1452*I1453-G1453*I1452)-G1451*(F1452*I1453-F1453*I1452)+I1451*(F1452*G1453-F1453*G1452))</f>
        <v>-301151390801.33594</v>
      </c>
      <c r="L1452">
        <f t="shared" ref="L1452" si="2616">F1451*(G1452*I1453-G1453*I1452)-G1451*(F1452*I1453-F1453*I1452)+I1451*(F1452*G1453-F1453*G1452)</f>
        <v>9963381431.5395279</v>
      </c>
      <c r="M1452">
        <f t="shared" ref="M1452" si="2617">-(F1450*(G1452*I1453-G1453*I1452)-G1450*(F1452*I1453-F1453*I1452)+I1450*(F1452*G1453-F1453*G1452))</f>
        <v>-209760966.1908685</v>
      </c>
      <c r="N1452">
        <f t="shared" ref="N1452" si="2618">F1450*(G1451*I1453-G1453*I1451)-G1450*(F1451*I1453-F1453*I1451)+I1450*(F1451*G1453-F1453*G1451)</f>
        <v>235226823143.02136</v>
      </c>
      <c r="O1452">
        <f t="shared" ref="O1452" si="2619">-(F1450*(G1451*I1452-G1452*I1451)-G1450*(F1451*I1452-F1452*I1451)+I1450*(F1451*G1452-F1452*G1451))</f>
        <v>1319212558.9349191</v>
      </c>
    </row>
    <row r="1453" spans="5:15" x14ac:dyDescent="0.35">
      <c r="E1453" s="4"/>
      <c r="F1453">
        <f t="shared" ref="F1453" si="2620">72*F1446*F1447*F1445^2-20*F1446*F1447^3</f>
        <v>12310.455284696745</v>
      </c>
      <c r="G1453">
        <f t="shared" ref="G1453" si="2621">24*F1445^3*F1447-20*F1445*F1447^3</f>
        <v>-7447.3328006798174</v>
      </c>
      <c r="H1453">
        <f t="shared" ref="H1453" si="2622">24*F1445^3*F1446-60*F1445*F1446*F1447^2</f>
        <v>26723.121906419092</v>
      </c>
      <c r="I1453" s="5">
        <f t="shared" ref="I1453" si="2623">36*F1448</f>
        <v>240.11235935755684</v>
      </c>
      <c r="J1453">
        <f t="shared" ref="J1453" si="2624">-I1450*(F1451*(G1452*H1453-G1453*H1452)-G1451*(F1452*H1453-F1453*H1452)+H1451*(F1452*G1453-F1453*G1452))</f>
        <v>10839354474610.617</v>
      </c>
      <c r="L1453">
        <f t="shared" ref="L1453" si="2625">-(F1451*(G1452*H1453-G1453*H1452)-G1451*(F1452*H1453-F1453*H1452)+H1451*(F1452*G1453-F1453*G1452))</f>
        <v>20304773262.219364</v>
      </c>
      <c r="M1453">
        <f t="shared" ref="M1453" si="2626">F1450*(G1452*H1453-G1453*H1452)-G1450*(F1452*H1453-F1453*H1452)+H1450*(F1452*G1453-F1453*G1452)</f>
        <v>72533081.484385118</v>
      </c>
      <c r="N1453">
        <f t="shared" ref="N1453" si="2627">-(F1450*(G1451*H1453-G1453*H1451)-G1450*(F1451*H1453-F1453*H1451)+H1450*(F1451*G1453-F1453*G1451))</f>
        <v>-297728287495.17218</v>
      </c>
      <c r="O1453">
        <f t="shared" ref="O1453" si="2628">F1450*(G1451*H1452-G1452*H1451)-G1450*(F1451*H1452-F1452*H1451)+H1450*(F1451*G1452-F1452*G1451)</f>
        <v>-732149942.34883571</v>
      </c>
    </row>
    <row r="1454" spans="5:15" x14ac:dyDescent="0.35">
      <c r="E1454" s="4"/>
      <c r="I1454" s="5"/>
    </row>
    <row r="1455" spans="5:15" x14ac:dyDescent="0.35">
      <c r="E1455" s="4" t="s">
        <v>6</v>
      </c>
      <c r="F1455">
        <f t="shared" ref="F1455" si="2629">MDETERM(F1450:I1453)</f>
        <v>18997280250418.32</v>
      </c>
      <c r="G1455" t="str">
        <f t="shared" ref="G1455" si="2630">IF(F1455&lt;&gt;0,"Continuar", "Agregar otros valores")</f>
        <v>Continuar</v>
      </c>
      <c r="I1455" s="5"/>
      <c r="J1455">
        <f t="shared" ref="J1455" si="2631">MDETERM(F1450:I1453)</f>
        <v>18997280250418.32</v>
      </c>
    </row>
    <row r="1456" spans="5:15" x14ac:dyDescent="0.35">
      <c r="E1456" s="4"/>
      <c r="I1456" s="5"/>
    </row>
    <row r="1457" spans="5:15" x14ac:dyDescent="0.35">
      <c r="E1457" s="4"/>
      <c r="F1457" cm="1">
        <f t="array" ref="F1457:I1460">MINVERSE(F1450:I1453)</f>
        <v>-1.3309396114483598E-4</v>
      </c>
      <c r="G1457">
        <v>-1.8469048251941585E-5</v>
      </c>
      <c r="H1457">
        <v>1.5176510558261101E-3</v>
      </c>
      <c r="I1457" s="5">
        <v>3.752518915179893E-6</v>
      </c>
      <c r="L1457">
        <f t="shared" ref="L1457" si="2632">L1450/J1455</f>
        <v>-1.3309396114483596E-4</v>
      </c>
      <c r="M1457">
        <f t="shared" ref="M1457" si="2633">M1450/J1455</f>
        <v>-1.8469048251941582E-5</v>
      </c>
      <c r="N1457">
        <f t="shared" ref="N1457" si="2634">N1450/J1455</f>
        <v>1.5176510558261101E-3</v>
      </c>
      <c r="O1457">
        <f t="shared" ref="O1457" si="2635">O1450/J1455</f>
        <v>3.752518915179893E-6</v>
      </c>
    </row>
    <row r="1458" spans="5:15" x14ac:dyDescent="0.35">
      <c r="E1458" s="4" t="s">
        <v>9</v>
      </c>
      <c r="F1458">
        <v>1.6963784446328513E-3</v>
      </c>
      <c r="G1458">
        <v>-7.0026746640752937E-5</v>
      </c>
      <c r="H1458">
        <v>4.643395399128411E-2</v>
      </c>
      <c r="I1458" s="5">
        <v>1.1986213369048631E-4</v>
      </c>
      <c r="L1458">
        <f t="shared" ref="L1458" si="2636">L1451/J1455</f>
        <v>1.6963784446328508E-3</v>
      </c>
      <c r="M1458">
        <f t="shared" ref="M1458" si="2637">M1451/J1455</f>
        <v>-7.0026746640752924E-5</v>
      </c>
      <c r="N1458">
        <f t="shared" ref="N1458" si="2638">N1451/J1455</f>
        <v>4.6433953991284103E-2</v>
      </c>
      <c r="O1458">
        <f t="shared" ref="O1458" si="2639">O1451/J1455</f>
        <v>1.1986213369048629E-4</v>
      </c>
    </row>
    <row r="1459" spans="5:15" x14ac:dyDescent="0.35">
      <c r="E1459" s="4"/>
      <c r="F1459">
        <v>5.2446357058506506E-4</v>
      </c>
      <c r="G1459">
        <v>-1.1041631403329411E-5</v>
      </c>
      <c r="H1459">
        <v>1.2382131549480179E-2</v>
      </c>
      <c r="I1459" s="5">
        <v>6.9442180225028278E-5</v>
      </c>
      <c r="L1459">
        <f t="shared" ref="L1459" si="2640">L1452/J1455</f>
        <v>5.2446357058506484E-4</v>
      </c>
      <c r="M1459">
        <f t="shared" ref="M1459" si="2641">M1452/J1455</f>
        <v>-1.1041631403329409E-5</v>
      </c>
      <c r="N1459">
        <f t="shared" ref="N1459" si="2642">N1452/J1455</f>
        <v>1.2382131549480178E-2</v>
      </c>
      <c r="O1459">
        <f t="shared" ref="O1459" si="2643">O1452/J1455</f>
        <v>6.9442180225028264E-5</v>
      </c>
    </row>
    <row r="1460" spans="5:15" x14ac:dyDescent="0.35">
      <c r="E1460" s="4"/>
      <c r="F1460">
        <v>1.0688252736479086E-3</v>
      </c>
      <c r="G1460">
        <v>3.8180771420049952E-6</v>
      </c>
      <c r="H1460">
        <v>-1.567215325407521E-2</v>
      </c>
      <c r="I1460" s="5">
        <v>-3.8539724249881169E-5</v>
      </c>
      <c r="L1460">
        <f t="shared" ref="L1460" si="2644">L1453/J1455</f>
        <v>1.0688252736479082E-3</v>
      </c>
      <c r="M1460">
        <f t="shared" ref="M1460" si="2645">M1453/J1455</f>
        <v>3.8180771420049952E-6</v>
      </c>
      <c r="N1460">
        <f t="shared" ref="N1460" si="2646">N1453/J1455</f>
        <v>-1.567215325407521E-2</v>
      </c>
      <c r="O1460">
        <f t="shared" ref="O1460" si="2647">O1453/J1455</f>
        <v>-3.8539724249881176E-5</v>
      </c>
    </row>
    <row r="1461" spans="5:15" x14ac:dyDescent="0.35">
      <c r="E1461" s="4"/>
      <c r="I1461" s="5"/>
    </row>
    <row r="1462" spans="5:15" x14ac:dyDescent="0.35">
      <c r="E1462" s="4" t="s">
        <v>191</v>
      </c>
      <c r="F1462">
        <f t="shared" ref="F1462" si="2648">F1445^2*F1446*F1447-3*F1445^2*F1446^2+4*F1448^3-1401/2</f>
        <v>-252.09336502134454</v>
      </c>
      <c r="I1462" s="5"/>
    </row>
    <row r="1463" spans="5:15" x14ac:dyDescent="0.35">
      <c r="E1463" s="4" t="s">
        <v>192</v>
      </c>
      <c r="F1463">
        <f t="shared" ref="F1463" si="2649">-72*F1445^2*F1446-576*F1445^3*F1448+36*F1445*F1447-9</f>
        <v>-38870.255273892028</v>
      </c>
      <c r="I1463" s="5"/>
    </row>
    <row r="1464" spans="5:15" x14ac:dyDescent="0.35">
      <c r="E1464" s="4" t="s">
        <v>193</v>
      </c>
      <c r="F1464">
        <f t="shared" ref="F1464" si="2650">((F1445*F1446*(F1447^2)*F1448)/16)+((F1446*F1447)/8)+9/4</f>
        <v>-199.09880035881136</v>
      </c>
      <c r="I1464" s="5"/>
    </row>
    <row r="1465" spans="5:15" x14ac:dyDescent="0.35">
      <c r="E1465" s="4" t="s">
        <v>194</v>
      </c>
      <c r="F1465">
        <f t="shared" ref="F1465" si="2651">24*F1445^3*F1446*F1447-20*F1445*F1446*F1447^3+18*F1448^2-607</f>
        <v>46254.794509165687</v>
      </c>
      <c r="I1465" s="5"/>
    </row>
    <row r="1466" spans="5:15" x14ac:dyDescent="0.35">
      <c r="E1466" s="4"/>
      <c r="I1466" s="5"/>
    </row>
    <row r="1467" spans="5:15" x14ac:dyDescent="0.35">
      <c r="E1467" s="4"/>
      <c r="F1467">
        <f t="shared" ref="F1467:F1470" si="2652">F1445</f>
        <v>2.2106630096121589</v>
      </c>
      <c r="G1467" t="s">
        <v>16</v>
      </c>
      <c r="H1467" cm="1">
        <f t="array" ref="H1467:H1470">MMULT(F1457:I1460,F1462:F1465)</f>
        <v>0.62285821148296183</v>
      </c>
      <c r="I1467" s="5"/>
      <c r="J1467">
        <f t="shared" ref="J1467" si="2653">F1457*F1462+G1457*F1463+H1457*F1464+I1457*F1465</f>
        <v>0.62285821148296183</v>
      </c>
    </row>
    <row r="1468" spans="5:15" x14ac:dyDescent="0.35">
      <c r="E1468" s="4"/>
      <c r="F1468">
        <f t="shared" si="2652"/>
        <v>-6.1849049188771774</v>
      </c>
      <c r="G1468" t="s">
        <v>16</v>
      </c>
      <c r="H1468">
        <v>-1.4064344048282607</v>
      </c>
      <c r="I1468" s="5"/>
      <c r="J1468">
        <f t="shared" ref="J1468" si="2654">F1458*F1462+G1458*F1463+H1458*F1464+I1458*F1465</f>
        <v>-1.4064344048282607</v>
      </c>
    </row>
    <row r="1469" spans="5:15" x14ac:dyDescent="0.35">
      <c r="E1469" s="4"/>
      <c r="F1469">
        <f t="shared" si="2652"/>
        <v>5.8761814396646681</v>
      </c>
      <c r="G1469" t="s">
        <v>16</v>
      </c>
      <c r="H1469">
        <v>1.0437434841383761</v>
      </c>
      <c r="I1469" s="5"/>
      <c r="J1469">
        <f t="shared" ref="J1469" si="2655">F1459*F1462+G1459*F1463+H1459*F1464+I1459*F1465</f>
        <v>1.0437434841383761</v>
      </c>
    </row>
    <row r="1470" spans="5:15" x14ac:dyDescent="0.35">
      <c r="E1470" s="4"/>
      <c r="F1470">
        <f t="shared" si="2652"/>
        <v>6.6697877599321345</v>
      </c>
      <c r="G1470" t="s">
        <v>16</v>
      </c>
      <c r="H1470">
        <v>0.91980649328874597</v>
      </c>
      <c r="I1470" s="5"/>
      <c r="J1470">
        <f t="shared" ref="J1470" si="2656">F1460*F1462+G1460*F1463+H1460*F1464+I1460*F1465</f>
        <v>0.91980649328874597</v>
      </c>
    </row>
    <row r="1471" spans="5:15" x14ac:dyDescent="0.35">
      <c r="E1471" s="4" t="s">
        <v>844</v>
      </c>
      <c r="F1471">
        <f t="shared" ref="F1471:F1474" si="2657">F1467-H1467</f>
        <v>1.5878047981291972</v>
      </c>
      <c r="I1471" s="5"/>
    </row>
    <row r="1472" spans="5:15" x14ac:dyDescent="0.35">
      <c r="E1472" s="4" t="s">
        <v>99</v>
      </c>
      <c r="F1472">
        <f t="shared" si="2657"/>
        <v>-4.7784705140489168</v>
      </c>
      <c r="I1472" s="5"/>
    </row>
    <row r="1473" spans="5:15" x14ac:dyDescent="0.35">
      <c r="E1473" s="4" t="s">
        <v>100</v>
      </c>
      <c r="F1473">
        <f t="shared" si="2657"/>
        <v>4.8324379555262915</v>
      </c>
      <c r="I1473" s="5"/>
    </row>
    <row r="1474" spans="5:15" x14ac:dyDescent="0.35">
      <c r="E1474" s="4" t="s">
        <v>101</v>
      </c>
      <c r="F1474">
        <f t="shared" si="2657"/>
        <v>5.7499812666433883</v>
      </c>
      <c r="I1474" s="5"/>
    </row>
    <row r="1475" spans="5:15" x14ac:dyDescent="0.35">
      <c r="E1475" s="4"/>
      <c r="I1475" s="5"/>
    </row>
    <row r="1476" spans="5:15" x14ac:dyDescent="0.35">
      <c r="E1476" s="4" t="s">
        <v>846</v>
      </c>
      <c r="F1476">
        <f t="shared" ref="F1476:F1479" si="2658">ABS(F1471-F1445)</f>
        <v>0.62285821148296172</v>
      </c>
      <c r="I1476" s="5"/>
    </row>
    <row r="1477" spans="5:15" x14ac:dyDescent="0.35">
      <c r="E1477" s="4" t="s">
        <v>847</v>
      </c>
      <c r="F1477">
        <f t="shared" si="2658"/>
        <v>1.4064344048282607</v>
      </c>
      <c r="I1477" s="5"/>
    </row>
    <row r="1478" spans="5:15" x14ac:dyDescent="0.35">
      <c r="E1478" s="4" t="s">
        <v>848</v>
      </c>
      <c r="F1478">
        <f t="shared" si="2658"/>
        <v>1.0437434841383766</v>
      </c>
      <c r="I1478" s="5"/>
    </row>
    <row r="1479" spans="5:15" x14ac:dyDescent="0.35">
      <c r="E1479" s="7" t="s">
        <v>849</v>
      </c>
      <c r="F1479" s="8">
        <f t="shared" si="2658"/>
        <v>0.9198064932887462</v>
      </c>
      <c r="G1479" s="8" t="s">
        <v>25</v>
      </c>
      <c r="H1479" s="8">
        <f t="shared" ref="H1479" si="2659">MAX(F1476:F1479)</f>
        <v>1.4064344048282607</v>
      </c>
      <c r="I1479" s="9"/>
      <c r="J1479" t="str">
        <f t="shared" ref="J1479" si="2660">IF(H1479&gt;$D$14, "Continúa iterando","Listo. Aquí está la solución")</f>
        <v>Continúa iterando</v>
      </c>
    </row>
    <row r="1481" spans="5:15" x14ac:dyDescent="0.35">
      <c r="E1481" s="1"/>
      <c r="F1481" s="2" t="s">
        <v>0</v>
      </c>
      <c r="G1481" s="2">
        <f t="shared" ref="G1481" si="2661">G1444+1</f>
        <v>41</v>
      </c>
      <c r="H1481" s="2"/>
      <c r="I1481" s="3"/>
    </row>
    <row r="1482" spans="5:15" x14ac:dyDescent="0.35">
      <c r="E1482" s="4" t="s">
        <v>840</v>
      </c>
      <c r="F1482" s="6">
        <f t="shared" ref="F1482:F1485" si="2662">F1471</f>
        <v>1.5878047981291972</v>
      </c>
      <c r="I1482" s="5"/>
    </row>
    <row r="1483" spans="5:15" x14ac:dyDescent="0.35">
      <c r="E1483" s="4" t="s">
        <v>1</v>
      </c>
      <c r="F1483" s="6">
        <f t="shared" si="2662"/>
        <v>-4.7784705140489168</v>
      </c>
      <c r="I1483" s="5"/>
    </row>
    <row r="1484" spans="5:15" x14ac:dyDescent="0.35">
      <c r="E1484" s="4" t="s">
        <v>93</v>
      </c>
      <c r="F1484" s="6">
        <f t="shared" si="2662"/>
        <v>4.8324379555262915</v>
      </c>
      <c r="I1484" s="5"/>
    </row>
    <row r="1485" spans="5:15" x14ac:dyDescent="0.35">
      <c r="E1485" s="4" t="s">
        <v>2</v>
      </c>
      <c r="F1485" s="6">
        <f t="shared" si="2662"/>
        <v>5.7499812666433883</v>
      </c>
      <c r="I1485" s="5"/>
    </row>
    <row r="1486" spans="5:15" x14ac:dyDescent="0.35">
      <c r="E1486" s="4"/>
      <c r="I1486" s="5"/>
    </row>
    <row r="1487" spans="5:15" x14ac:dyDescent="0.35">
      <c r="E1487" s="4"/>
      <c r="F1487">
        <f t="shared" ref="F1487" si="2663">2*F1482*F1483*F1484-6*F1482*F1483^2</f>
        <v>-290.8636213168021</v>
      </c>
      <c r="G1487">
        <f t="shared" ref="G1487" si="2664">F1482^2*F1484-6*F1482^2*F1483</f>
        <v>84.465878064235966</v>
      </c>
      <c r="H1487">
        <f t="shared" ref="H1487" si="2665">F1482^2*F1483</f>
        <v>-12.04711706402219</v>
      </c>
      <c r="I1487" s="5">
        <f t="shared" ref="I1487" si="2666">12*F1485^2</f>
        <v>396.74741480099885</v>
      </c>
      <c r="J1487">
        <f t="shared" ref="J1487" si="2667">F1487*(G1488*(H1489*I1490-H1490*I1489)-H1488*(G1489*I1490-G1490*I1489)+I1488*(G1489*H1490-G1490*H1489))</f>
        <v>43768687741.757767</v>
      </c>
      <c r="L1487">
        <f t="shared" ref="L1487" si="2668">G1488*(H1489*I1490-H1490*I1489)-H1488*(G1489*I1490-G1490*I1489)+I1488*(G1489*H1490-G1490*H1489)</f>
        <v>-150478384.14308229</v>
      </c>
      <c r="M1487">
        <f t="shared" ref="M1487" si="2669">-(G1487*(H1489*I1490-H1490*I1489)-H1487*(G1489*I1490-G1490*I1489)+I1487*(G1489*H1490-G1490*H1489))</f>
        <v>-31521646.69230853</v>
      </c>
      <c r="N1487">
        <f t="shared" ref="N1487" si="2670">G1487*(H1488*I1490-H1490*I1488)-H1487*(G1488*I1490-G1490*I1488)+I1487*(G1488*H1490-G1490*H1488)</f>
        <v>1233127896.674201</v>
      </c>
      <c r="O1487">
        <f t="shared" ref="O1487" si="2671">-(G1487*(H1488*I1489-H1489*I1488)-H1487*(G1488*I1489-G1489*I1488)+I1487*(G1488*H1489-G1489*H1488))</f>
        <v>3266090.2905383431</v>
      </c>
    </row>
    <row r="1488" spans="5:15" x14ac:dyDescent="0.35">
      <c r="E1488" s="4" t="s">
        <v>26</v>
      </c>
      <c r="F1488">
        <f t="shared" ref="F1488" si="2672">-1728*F1485*F1482^2-144*F1483*F1482+36*F1484</f>
        <v>-23783.271359354047</v>
      </c>
      <c r="G1488">
        <f t="shared" ref="G1488" si="2673">-72*F1482^2</f>
        <v>-181.52093354127123</v>
      </c>
      <c r="H1488">
        <f t="shared" ref="H1488" si="2674">36*F1482</f>
        <v>57.160972732651096</v>
      </c>
      <c r="I1488" s="5">
        <f t="shared" ref="I1488" si="2675">-576*F1482^3</f>
        <v>-2305.758473901773</v>
      </c>
      <c r="J1488">
        <f t="shared" ref="J1488" si="2676">-G1487*(F1488*(H1489*I1490-H1490*I1489)-H1488*(F1489*I1490-F1490*I1489)+I1488*(F1489*H1490-F1490*H1489))</f>
        <v>170550257456.23032</v>
      </c>
      <c r="L1488">
        <f t="shared" ref="L1488" si="2677">-(F1488*(H1489*I1490-H1490*I1489)-H1488*(F1489*I1490-F1490*I1489)+I1488*(F1489*H1490-F1490*H1489))</f>
        <v>2019161599.5103669</v>
      </c>
      <c r="M1488">
        <f t="shared" ref="M1488" si="2678">F1487*(H1489*I1490-H1490*I1489)-H1487*(F1489*I1490-F1490*I1489)+I1487*(F1489*H1490-F1490*H1489)</f>
        <v>-121700274.5868907</v>
      </c>
      <c r="N1488">
        <f t="shared" ref="N1488" si="2679">-(F1487*(H1488*I1490-H1490*I1488)-H1487*(F1488*I1490-F1490*I1488)+I1487*(F1488*H1490-F1490*H1488))</f>
        <v>102831695040.31512</v>
      </c>
      <c r="O1488">
        <f t="shared" ref="O1488" si="2680">F1487*(H1488*I1489-H1489*I1488)-H1487*(F1488*I1489-F1489*I1488)+I1487*(F1488*H1489-F1489*H1488)</f>
        <v>275528028.43512708</v>
      </c>
    </row>
    <row r="1489" spans="5:15" x14ac:dyDescent="0.35">
      <c r="E1489" s="4"/>
      <c r="F1489">
        <f t="shared" ref="F1489" si="2681">0.0625*F1483*F1484^2*F1485</f>
        <v>-40.102175302328718</v>
      </c>
      <c r="G1489">
        <f t="shared" ref="G1489" si="2682">0.0625*F1482*F1484^2*F1485+0.125*F1484</f>
        <v>13.929328212855014</v>
      </c>
      <c r="H1489">
        <f t="shared" ref="H1489" si="2683">0.125*F1482*F1483*F1484*F1485+0.125*F1483</f>
        <v>-26.950229202044547</v>
      </c>
      <c r="I1489" s="5">
        <f t="shared" ref="I1489" si="2684">0.0625*F1482*F1483*F1484^2</f>
        <v>-11.073849358404317</v>
      </c>
      <c r="J1489">
        <f t="shared" ref="J1489" si="2685">H1487*(F1488*(G1489*I1490-G1490*I1489)-G1488*(F1489*I1490-F1490*I1489)+I1488*(F1489*G1490-F1490*G1489))</f>
        <v>-8289090144.8408518</v>
      </c>
      <c r="L1489">
        <f t="shared" ref="L1489" si="2686">F1488*(G1489*I1490-G1490*I1489)-G1488*(F1489*I1490-F1490*I1489)+I1488*(F1489*G1490-F1490*G1489)</f>
        <v>688055914.19009256</v>
      </c>
      <c r="M1489">
        <f t="shared" ref="M1489" si="2687">-(F1487*(G1489*I1490-G1490*I1489)-G1487*(F1489*I1490-F1490*I1489)+I1487*(F1489*G1490-F1490*G1489))</f>
        <v>-16936107.068967655</v>
      </c>
      <c r="N1489">
        <f t="shared" ref="N1489" si="2688">F1487*(G1488*I1490-G1490*I1488)-G1487*(F1488*I1490-F1490*I1488)+I1487*(F1488*G1490-F1490*G1488)</f>
        <v>31143917093.413414</v>
      </c>
      <c r="O1489">
        <f t="shared" ref="O1489" si="2689">-(F1487*(G1488*I1489-G1489*I1488)-G1487*(F1488*I1489-F1489*I1488)+I1487*(F1488*G1489-F1489*G1488))</f>
        <v>158686839.41542923</v>
      </c>
    </row>
    <row r="1490" spans="5:15" x14ac:dyDescent="0.35">
      <c r="E1490" s="4"/>
      <c r="F1490">
        <f t="shared" ref="F1490" si="2690">72*F1483*F1484*F1482^2-20*F1483*F1484^3</f>
        <v>6593.3207278748505</v>
      </c>
      <c r="G1490">
        <f t="shared" ref="G1490" si="2691">24*F1482^3*F1484-20*F1482*F1484^3</f>
        <v>-3119.3850086539805</v>
      </c>
      <c r="H1490">
        <f t="shared" ref="H1490" si="2692">24*F1482^3*F1483-60*F1482*F1483*F1484^2</f>
        <v>10171.812097399057</v>
      </c>
      <c r="I1490" s="5">
        <f t="shared" ref="I1490" si="2693">36*F1485</f>
        <v>206.99932559916198</v>
      </c>
      <c r="J1490">
        <f t="shared" ref="J1490" si="2694">-I1487*(F1488*(G1489*H1490-G1490*H1489)-G1488*(F1489*H1490-F1490*H1489)+H1488*(F1489*G1490-F1490*G1489))</f>
        <v>559509979394.56567</v>
      </c>
      <c r="L1490">
        <f t="shared" ref="L1490" si="2695">-(F1488*(G1489*H1490-G1490*H1489)-G1488*(F1489*H1490-F1490*H1489)+H1488*(F1489*G1490-F1490*G1489))</f>
        <v>1410242281.4152563</v>
      </c>
      <c r="M1490">
        <f t="shared" ref="M1490" si="2696">F1487*(G1489*H1490-G1490*H1489)-G1487*(F1489*H1490-F1490*H1489)+H1487*(F1489*G1490-F1490*G1489)</f>
        <v>2286061.4802819863</v>
      </c>
      <c r="N1490">
        <f t="shared" ref="N1490" si="2697">-(F1487*(G1488*H1490-G1490*H1488)-G1487*(F1488*H1490-F1490*H1488)+H1487*(F1488*G1490-F1490*G1488))</f>
        <v>-20042734135.451141</v>
      </c>
      <c r="O1490">
        <f t="shared" ref="O1490" si="2698">F1487*(G1488*H1489-G1489*H1488)-G1487*(F1488*H1489-F1489*H1488)+H1487*(F1488*G1489-F1489*G1488)</f>
        <v>-51445857.770510167</v>
      </c>
    </row>
    <row r="1491" spans="5:15" x14ac:dyDescent="0.35">
      <c r="E1491" s="4"/>
      <c r="I1491" s="5"/>
    </row>
    <row r="1492" spans="5:15" x14ac:dyDescent="0.35">
      <c r="E1492" s="4" t="s">
        <v>6</v>
      </c>
      <c r="F1492">
        <f t="shared" ref="F1492" si="2699">MDETERM(F1487:I1490)</f>
        <v>765539834447.71289</v>
      </c>
      <c r="G1492" t="str">
        <f t="shared" ref="G1492" si="2700">IF(F1492&lt;&gt;0,"Continuar", "Agregar otros valores")</f>
        <v>Continuar</v>
      </c>
      <c r="I1492" s="5"/>
      <c r="J1492">
        <f t="shared" ref="J1492" si="2701">MDETERM(F1487:I1490)</f>
        <v>765539834447.71289</v>
      </c>
    </row>
    <row r="1493" spans="5:15" x14ac:dyDescent="0.35">
      <c r="E1493" s="4"/>
      <c r="I1493" s="5"/>
    </row>
    <row r="1494" spans="5:15" x14ac:dyDescent="0.35">
      <c r="E1494" s="4"/>
      <c r="F1494" cm="1">
        <f t="array" ref="F1494:I1497">MINVERSE(F1487:I1490)</f>
        <v>-1.9656506085231036E-4</v>
      </c>
      <c r="G1494">
        <v>-4.117571062131514E-5</v>
      </c>
      <c r="H1494">
        <v>1.6107952077553515E-3</v>
      </c>
      <c r="I1494" s="5">
        <v>4.2663884275788394E-6</v>
      </c>
      <c r="L1494">
        <f t="shared" ref="L1494" si="2702">L1487/J1492</f>
        <v>-1.9656506085231036E-4</v>
      </c>
      <c r="M1494">
        <f t="shared" ref="M1494" si="2703">M1487/J1492</f>
        <v>-4.1175710621315147E-5</v>
      </c>
      <c r="N1494">
        <f t="shared" ref="N1494" si="2704">N1487/J1492</f>
        <v>1.6107952077553515E-3</v>
      </c>
      <c r="O1494">
        <f t="shared" ref="O1494" si="2705">O1487/J1492</f>
        <v>4.2663884275788394E-6</v>
      </c>
    </row>
    <row r="1495" spans="5:15" x14ac:dyDescent="0.35">
      <c r="E1495" s="4" t="s">
        <v>9</v>
      </c>
      <c r="F1495">
        <v>2.6375656871821186E-3</v>
      </c>
      <c r="G1495">
        <v>-1.58973144323299E-4</v>
      </c>
      <c r="H1495">
        <v>0.13432572730131212</v>
      </c>
      <c r="I1495" s="5">
        <v>3.5991337881705737E-4</v>
      </c>
      <c r="L1495">
        <f t="shared" ref="L1495" si="2706">L1488/J1492</f>
        <v>2.6375656871821182E-3</v>
      </c>
      <c r="M1495">
        <f t="shared" ref="M1495" si="2707">M1488/J1492</f>
        <v>-1.5897314432329902E-4</v>
      </c>
      <c r="N1495">
        <f t="shared" ref="N1495" si="2708">N1488/J1492</f>
        <v>0.13432572730131215</v>
      </c>
      <c r="O1495">
        <f t="shared" ref="O1495" si="2709">O1488/J1492</f>
        <v>3.5991337881705737E-4</v>
      </c>
    </row>
    <row r="1496" spans="5:15" x14ac:dyDescent="0.35">
      <c r="E1496" s="4"/>
      <c r="F1496">
        <v>8.9878525352828943E-4</v>
      </c>
      <c r="G1496">
        <v>-2.2123090539352472E-5</v>
      </c>
      <c r="H1496">
        <v>4.068229462661694E-2</v>
      </c>
      <c r="I1496" s="5">
        <v>2.0728750128321078E-4</v>
      </c>
      <c r="L1496">
        <f t="shared" ref="L1496" si="2710">L1489/J1492</f>
        <v>8.9878525352828976E-4</v>
      </c>
      <c r="M1496">
        <f t="shared" ref="M1496" si="2711">M1489/J1492</f>
        <v>-2.2123090539352472E-5</v>
      </c>
      <c r="N1496">
        <f t="shared" ref="N1496" si="2712">N1489/J1492</f>
        <v>4.068229462661694E-2</v>
      </c>
      <c r="O1496">
        <f t="shared" ref="O1496" si="2713">O1489/J1492</f>
        <v>2.0728750128321075E-4</v>
      </c>
    </row>
    <row r="1497" spans="5:15" x14ac:dyDescent="0.35">
      <c r="E1497" s="4"/>
      <c r="F1497">
        <v>1.8421540172793938E-3</v>
      </c>
      <c r="G1497">
        <v>2.9862083949311811E-6</v>
      </c>
      <c r="H1497">
        <v>-2.6181177299429054E-2</v>
      </c>
      <c r="I1497" s="5">
        <v>-6.7202065072975584E-5</v>
      </c>
      <c r="L1497">
        <f t="shared" ref="L1497" si="2714">L1490/J1492</f>
        <v>1.8421540172793938E-3</v>
      </c>
      <c r="M1497">
        <f t="shared" ref="M1497" si="2715">M1490/J1492</f>
        <v>2.9862083949311802E-6</v>
      </c>
      <c r="N1497">
        <f t="shared" ref="N1497" si="2716">N1490/J1492</f>
        <v>-2.6181177299429061E-2</v>
      </c>
      <c r="O1497">
        <f t="shared" ref="O1497" si="2717">O1490/J1492</f>
        <v>-6.7202065072975598E-5</v>
      </c>
    </row>
    <row r="1498" spans="5:15" x14ac:dyDescent="0.35">
      <c r="E1498" s="4"/>
      <c r="I1498" s="5"/>
    </row>
    <row r="1499" spans="5:15" x14ac:dyDescent="0.35">
      <c r="E1499" s="4" t="s">
        <v>195</v>
      </c>
      <c r="F1499">
        <f t="shared" ref="F1499" si="2718">F1482^2*F1483*F1484-3*F1482^2*F1483^2+4*F1485^3-1401/2</f>
        <v>-170.987259199047</v>
      </c>
      <c r="I1499" s="5"/>
    </row>
    <row r="1500" spans="5:15" x14ac:dyDescent="0.35">
      <c r="E1500" s="4" t="s">
        <v>196</v>
      </c>
      <c r="F1500">
        <f t="shared" ref="F1500" si="2719">-72*F1482^2*F1483-576*F1482^3*F1485+36*F1482*F1484-9</f>
        <v>-12123.448747521777</v>
      </c>
      <c r="I1500" s="5"/>
    </row>
    <row r="1501" spans="5:15" x14ac:dyDescent="0.35">
      <c r="E1501" s="4" t="s">
        <v>197</v>
      </c>
      <c r="F1501">
        <f t="shared" ref="F1501" si="2720">((F1482*F1483*(F1484^2)*F1485)/16)+((F1483*F1484)/8)+9/4</f>
        <v>-64.310884145637374</v>
      </c>
      <c r="I1501" s="5"/>
    </row>
    <row r="1502" spans="5:15" x14ac:dyDescent="0.35">
      <c r="E1502" s="4" t="s">
        <v>198</v>
      </c>
      <c r="F1502">
        <f t="shared" ref="F1502" si="2721">24*F1482^3*F1483*F1484-20*F1482*F1483*F1484^3+18*F1485^2-607</f>
        <v>14894.010408020771</v>
      </c>
      <c r="I1502" s="5"/>
    </row>
    <row r="1503" spans="5:15" x14ac:dyDescent="0.35">
      <c r="E1503" s="4"/>
      <c r="I1503" s="5"/>
    </row>
    <row r="1504" spans="5:15" x14ac:dyDescent="0.35">
      <c r="E1504" s="4"/>
      <c r="F1504">
        <f t="shared" ref="F1504:F1507" si="2722">F1482</f>
        <v>1.5878047981291972</v>
      </c>
      <c r="G1504" t="s">
        <v>16</v>
      </c>
      <c r="H1504" cm="1">
        <f t="array" ref="H1504:H1507">MMULT(F1494:I1497,F1499:F1502)</f>
        <v>0.49275370802644902</v>
      </c>
      <c r="I1504" s="5"/>
      <c r="J1504">
        <f t="shared" ref="J1504" si="2723">F1494*F1499+G1494*F1500+H1494*F1501+I1494*F1502</f>
        <v>0.49275370802644902</v>
      </c>
    </row>
    <row r="1505" spans="5:10" x14ac:dyDescent="0.35">
      <c r="E1505" s="4"/>
      <c r="F1505">
        <f t="shared" si="2722"/>
        <v>-4.7784705140489168</v>
      </c>
      <c r="G1505" t="s">
        <v>16</v>
      </c>
      <c r="H1505">
        <v>-1.8017400365388117</v>
      </c>
      <c r="I1505" s="5"/>
      <c r="J1505">
        <f t="shared" ref="J1505" si="2724">F1495*F1499+G1495*F1500+H1495*F1501+I1495*F1502</f>
        <v>-1.8017400365388117</v>
      </c>
    </row>
    <row r="1506" spans="5:10" x14ac:dyDescent="0.35">
      <c r="E1506" s="4"/>
      <c r="F1506">
        <f t="shared" si="2722"/>
        <v>4.8324379555262915</v>
      </c>
      <c r="G1506" t="s">
        <v>16</v>
      </c>
      <c r="H1506">
        <v>0.58555519223501351</v>
      </c>
      <c r="I1506" s="5"/>
      <c r="J1506">
        <f t="shared" ref="J1506" si="2725">F1496*F1499+G1496*F1500+H1496*F1501+I1496*F1502</f>
        <v>0.58555519223501351</v>
      </c>
    </row>
    <row r="1507" spans="5:10" x14ac:dyDescent="0.35">
      <c r="E1507" s="4"/>
      <c r="F1507">
        <f t="shared" si="2722"/>
        <v>5.7499812666433883</v>
      </c>
      <c r="G1507" t="s">
        <v>16</v>
      </c>
      <c r="H1507">
        <v>0.33163839260010097</v>
      </c>
      <c r="I1507" s="5"/>
      <c r="J1507">
        <f t="shared" ref="J1507" si="2726">F1497*F1499+G1497*F1500+H1497*F1501+I1497*F1502</f>
        <v>0.33163839260010097</v>
      </c>
    </row>
    <row r="1508" spans="5:10" x14ac:dyDescent="0.35">
      <c r="E1508" s="4" t="s">
        <v>844</v>
      </c>
      <c r="F1508">
        <f t="shared" ref="F1508:F1511" si="2727">F1504-H1504</f>
        <v>1.0950510901027481</v>
      </c>
      <c r="I1508" s="5"/>
    </row>
    <row r="1509" spans="5:10" x14ac:dyDescent="0.35">
      <c r="E1509" s="4" t="s">
        <v>99</v>
      </c>
      <c r="F1509">
        <f t="shared" si="2727"/>
        <v>-2.9767304775101051</v>
      </c>
      <c r="I1509" s="5"/>
    </row>
    <row r="1510" spans="5:10" x14ac:dyDescent="0.35">
      <c r="E1510" s="4" t="s">
        <v>100</v>
      </c>
      <c r="F1510">
        <f t="shared" si="2727"/>
        <v>4.2468827632912785</v>
      </c>
      <c r="I1510" s="5"/>
    </row>
    <row r="1511" spans="5:10" x14ac:dyDescent="0.35">
      <c r="E1511" s="4" t="s">
        <v>101</v>
      </c>
      <c r="F1511">
        <f t="shared" si="2727"/>
        <v>5.4183428740432875</v>
      </c>
      <c r="I1511" s="5"/>
    </row>
    <row r="1512" spans="5:10" x14ac:dyDescent="0.35">
      <c r="E1512" s="4"/>
      <c r="I1512" s="5"/>
    </row>
    <row r="1513" spans="5:10" x14ac:dyDescent="0.35">
      <c r="E1513" s="4" t="s">
        <v>846</v>
      </c>
      <c r="F1513">
        <f t="shared" ref="F1513:F1516" si="2728">ABS(F1508-F1482)</f>
        <v>0.49275370802644902</v>
      </c>
      <c r="I1513" s="5"/>
    </row>
    <row r="1514" spans="5:10" x14ac:dyDescent="0.35">
      <c r="E1514" s="4" t="s">
        <v>847</v>
      </c>
      <c r="F1514">
        <f t="shared" si="2728"/>
        <v>1.8017400365388117</v>
      </c>
      <c r="I1514" s="5"/>
    </row>
    <row r="1515" spans="5:10" x14ac:dyDescent="0.35">
      <c r="E1515" s="4" t="s">
        <v>848</v>
      </c>
      <c r="F1515">
        <f t="shared" si="2728"/>
        <v>0.58555519223501307</v>
      </c>
      <c r="I1515" s="5"/>
    </row>
    <row r="1516" spans="5:10" x14ac:dyDescent="0.35">
      <c r="E1516" s="7" t="s">
        <v>849</v>
      </c>
      <c r="F1516" s="8">
        <f t="shared" si="2728"/>
        <v>0.33163839260010075</v>
      </c>
      <c r="G1516" s="8" t="s">
        <v>25</v>
      </c>
      <c r="H1516" s="8">
        <f t="shared" ref="H1516" si="2729">MAX(F1513:F1516)</f>
        <v>1.8017400365388117</v>
      </c>
      <c r="I1516" s="9"/>
      <c r="J1516" t="str">
        <f t="shared" ref="J1516" si="2730">IF(H1516&gt;$D$14, "Continúa iterando","Listo. Aquí está la solución")</f>
        <v>Continúa iterando</v>
      </c>
    </row>
    <row r="1518" spans="5:10" x14ac:dyDescent="0.35">
      <c r="E1518" s="1"/>
      <c r="F1518" s="2" t="s">
        <v>0</v>
      </c>
      <c r="G1518" s="2">
        <f t="shared" ref="G1518" si="2731">G1481+1</f>
        <v>42</v>
      </c>
      <c r="H1518" s="2"/>
      <c r="I1518" s="3"/>
    </row>
    <row r="1519" spans="5:10" x14ac:dyDescent="0.35">
      <c r="E1519" s="4" t="s">
        <v>840</v>
      </c>
      <c r="F1519" s="6">
        <f t="shared" ref="F1519:F1522" si="2732">F1508</f>
        <v>1.0950510901027481</v>
      </c>
      <c r="I1519" s="5"/>
    </row>
    <row r="1520" spans="5:10" x14ac:dyDescent="0.35">
      <c r="E1520" s="4" t="s">
        <v>1</v>
      </c>
      <c r="F1520" s="6">
        <f t="shared" si="2732"/>
        <v>-2.9767304775101051</v>
      </c>
      <c r="I1520" s="5"/>
    </row>
    <row r="1521" spans="5:15" x14ac:dyDescent="0.35">
      <c r="E1521" s="4" t="s">
        <v>93</v>
      </c>
      <c r="F1521" s="6">
        <f t="shared" si="2732"/>
        <v>4.2468827632912785</v>
      </c>
      <c r="I1521" s="5"/>
    </row>
    <row r="1522" spans="5:15" x14ac:dyDescent="0.35">
      <c r="E1522" s="4" t="s">
        <v>2</v>
      </c>
      <c r="F1522" s="6">
        <f t="shared" si="2732"/>
        <v>5.4183428740432875</v>
      </c>
      <c r="I1522" s="5"/>
    </row>
    <row r="1523" spans="5:15" x14ac:dyDescent="0.35">
      <c r="E1523" s="4"/>
      <c r="I1523" s="5"/>
    </row>
    <row r="1524" spans="5:15" x14ac:dyDescent="0.35">
      <c r="E1524" s="4"/>
      <c r="F1524">
        <f t="shared" ref="F1524" si="2733">2*F1519*F1520*F1521-6*F1519*F1520^2</f>
        <v>-85.90587839274113</v>
      </c>
      <c r="G1524">
        <f t="shared" ref="G1524" si="2734">F1519^2*F1521-6*F1519^2*F1520</f>
        <v>26.50963775055363</v>
      </c>
      <c r="H1524">
        <f t="shared" ref="H1524" si="2735">F1519^2*F1520</f>
        <v>-3.5695073269768409</v>
      </c>
      <c r="I1524" s="5">
        <f t="shared" ref="I1524" si="2736">12*F1522^2</f>
        <v>352.30127400834806</v>
      </c>
      <c r="J1524">
        <f t="shared" ref="J1524" si="2737">F1524*(G1525*(H1526*I1527-H1527*I1526)-H1525*(G1526*I1527-G1527*I1526)+I1525*(G1526*H1527-G1527*H1526))</f>
        <v>697911206.75587952</v>
      </c>
      <c r="L1524">
        <f t="shared" ref="L1524" si="2738">G1525*(H1526*I1527-H1527*I1526)-H1525*(G1526*I1527-G1527*I1526)+I1525*(G1526*H1527-G1527*H1526)</f>
        <v>-8124137.9497360634</v>
      </c>
      <c r="M1524">
        <f t="shared" ref="M1524" si="2739">-(G1524*(H1526*I1527-H1527*I1526)-H1524*(G1526*I1527-G1527*I1526)+I1524*(G1526*H1527-G1527*H1526))</f>
        <v>-3700345.42255557</v>
      </c>
      <c r="N1524">
        <f t="shared" ref="N1524" si="2740">G1524*(H1525*I1527-H1527*I1525)-H1524*(G1525*I1527-G1527*I1525)+I1524*(G1525*H1527-G1527*H1525)</f>
        <v>-18178735.364468366</v>
      </c>
      <c r="O1524">
        <f t="shared" ref="O1524" si="2741">-(G1524*(H1525*I1526-H1526*I1525)-H1524*(G1525*I1526-G1526*I1525)+I1524*(G1525*H1526-G1526*H1525))</f>
        <v>-17571.222599346365</v>
      </c>
    </row>
    <row r="1525" spans="5:15" x14ac:dyDescent="0.35">
      <c r="E1525" s="4" t="s">
        <v>26</v>
      </c>
      <c r="F1525">
        <f t="shared" ref="F1525" si="2742">-1728*F1522*F1519^2-144*F1520*F1519+36*F1521</f>
        <v>-10605.114032519899</v>
      </c>
      <c r="G1525">
        <f t="shared" ref="G1525" si="2743">-72*F1519^2</f>
        <v>-86.337856075335623</v>
      </c>
      <c r="H1525">
        <f t="shared" ref="H1525" si="2744">36*F1519</f>
        <v>39.421839243698933</v>
      </c>
      <c r="I1525" s="5">
        <f t="shared" ref="I1525" si="2745">-576*F1519^3</f>
        <v>-756.35490729944365</v>
      </c>
      <c r="J1525">
        <f t="shared" ref="J1525" si="2746">-G1524*(F1525*(H1526*I1527-H1527*I1526)-H1525*(F1526*I1527-F1527*I1526)+I1525*(F1526*H1527-F1527*H1526))</f>
        <v>2448371716.3169599</v>
      </c>
      <c r="L1525">
        <f t="shared" ref="L1525" si="2747">-(F1525*(H1526*I1527-H1527*I1526)-H1525*(F1526*I1527-F1527*I1526)+I1525*(F1526*H1527-F1527*H1526))</f>
        <v>92357796.034607366</v>
      </c>
      <c r="M1525">
        <f t="shared" ref="M1525" si="2748">F1524*(H1526*I1527-H1527*I1526)-H1524*(F1526*I1527-F1527*I1526)+I1524*(F1526*H1527-F1527*H1526)</f>
        <v>-10968992.222951222</v>
      </c>
      <c r="N1525">
        <f t="shared" ref="N1525" si="2749">-(F1524*(H1525*I1527-H1527*I1525)-H1524*(F1525*I1527-F1527*I1525)+I1524*(F1525*H1527-F1527*H1525))</f>
        <v>13098850432.105242</v>
      </c>
      <c r="O1525">
        <f t="shared" ref="O1525" si="2750">F1524*(H1525*I1526-H1526*I1525)-H1524*(F1525*I1526-F1526*I1525)+I1524*(F1525*H1526-F1526*H1525)</f>
        <v>37409373.002371773</v>
      </c>
    </row>
    <row r="1526" spans="5:15" x14ac:dyDescent="0.35">
      <c r="E1526" s="4"/>
      <c r="F1526">
        <f t="shared" ref="F1526" si="2751">0.0625*F1520*F1521^2*F1522</f>
        <v>-18.181368108006865</v>
      </c>
      <c r="G1526">
        <f t="shared" ref="G1526" si="2752">0.0625*F1519*F1521^2*F1522+0.125*F1521</f>
        <v>7.2192478620688263</v>
      </c>
      <c r="H1526">
        <f t="shared" ref="H1526" si="2753">0.125*F1519*F1520*F1521*F1522+0.125*F1520</f>
        <v>-9.7481575097373998</v>
      </c>
      <c r="I1526" s="5">
        <f t="shared" ref="I1526" si="2754">0.0625*F1519*F1520*F1521^2</f>
        <v>-3.6744679008058649</v>
      </c>
      <c r="J1526">
        <f t="shared" ref="J1526" si="2755">H1524*(F1525*(G1526*I1527-G1527*I1526)-G1525*(F1526*I1527-F1527*I1526)+I1525*(F1526*G1527-F1527*G1526))</f>
        <v>-156085506.31779739</v>
      </c>
      <c r="L1526">
        <f t="shared" ref="L1526" si="2756">F1525*(G1526*I1527-G1527*I1526)-G1525*(F1526*I1527-F1527*I1526)+I1525*(F1526*G1527-F1527*G1526)</f>
        <v>43727464.890789978</v>
      </c>
      <c r="M1526">
        <f t="shared" ref="M1526" si="2757">-(F1524*(G1526*I1527-G1527*I1526)-G1524*(F1526*I1527-F1527*I1526)+I1524*(F1526*G1527-F1527*G1526))</f>
        <v>-1188293.1023489041</v>
      </c>
      <c r="N1526">
        <f t="shared" ref="N1526" si="2758">F1524*(G1525*I1527-G1527*I1525)-G1524*(F1525*I1527-F1527*I1525)+I1524*(F1525*G1527-F1527*G1525)</f>
        <v>5960145227.8451405</v>
      </c>
      <c r="O1526">
        <f t="shared" ref="O1526" si="2759">-(F1524*(G1525*I1526-G1526*I1525)-G1524*(F1525*I1526-F1526*I1525)+I1524*(F1525*G1526-F1526*G1525))</f>
        <v>28690349.432272352</v>
      </c>
    </row>
    <row r="1527" spans="5:15" x14ac:dyDescent="0.35">
      <c r="E1527" s="4"/>
      <c r="F1527">
        <f t="shared" ref="F1527" si="2760">72*F1520*F1521*F1519^2-20*F1520*F1521^3</f>
        <v>3468.6944830150487</v>
      </c>
      <c r="G1527">
        <f t="shared" ref="G1527" si="2761">24*F1519^3*F1521-20*F1519*F1521^3</f>
        <v>-1543.7093135147536</v>
      </c>
      <c r="H1527">
        <f t="shared" ref="H1527" si="2762">24*F1519^3*F1520-60*F1519*F1520*F1521^2</f>
        <v>3433.6781554247727</v>
      </c>
      <c r="I1527" s="5">
        <f t="shared" ref="I1527" si="2763">36*F1522</f>
        <v>195.06034346555836</v>
      </c>
      <c r="J1527">
        <f t="shared" ref="J1527" si="2764">-I1524*(F1525*(G1526*H1527-G1527*H1526)-G1525*(F1526*H1527-F1527*H1526)+H1525*(F1526*G1527-F1527*G1526))</f>
        <v>37219864032.42495</v>
      </c>
      <c r="L1527">
        <f t="shared" ref="L1527" si="2765">-(F1525*(G1526*H1527-G1527*H1526)-G1525*(F1526*H1527-F1527*H1526)+H1525*(F1526*G1527-F1527*G1526))</f>
        <v>105647826.95490053</v>
      </c>
      <c r="M1527">
        <f t="shared" ref="M1527" si="2766">F1524*(G1526*H1527-G1527*H1526)-G1524*(F1526*H1527-F1527*H1526)+H1524*(F1526*G1527-F1527*G1526)</f>
        <v>-88955.211943985356</v>
      </c>
      <c r="N1527">
        <f t="shared" ref="N1527" si="2767">-(F1524*(G1525*H1527-G1527*H1525)-G1524*(F1525*H1527-F1527*H1525)+H1524*(F1525*G1527-F1527*G1525))</f>
        <v>-929694787.49300885</v>
      </c>
      <c r="O1527">
        <f t="shared" ref="O1527" si="2768">F1524*(G1525*H1526-G1526*H1525)-G1524*(F1525*H1526-F1526*H1525)+H1524*(F1525*G1526-F1526*G1525)</f>
        <v>-2528540.3468251936</v>
      </c>
    </row>
    <row r="1528" spans="5:15" x14ac:dyDescent="0.35">
      <c r="E1528" s="4"/>
      <c r="I1528" s="5"/>
    </row>
    <row r="1529" spans="5:15" x14ac:dyDescent="0.35">
      <c r="E1529" s="4" t="s">
        <v>6</v>
      </c>
      <c r="F1529">
        <f t="shared" ref="F1529" si="2769">MDETERM(F1524:I1527)</f>
        <v>40210061449.18</v>
      </c>
      <c r="G1529" t="str">
        <f t="shared" ref="G1529" si="2770">IF(F1529&lt;&gt;0,"Continuar", "Agregar otros valores")</f>
        <v>Continuar</v>
      </c>
      <c r="I1529" s="5"/>
      <c r="J1529">
        <f t="shared" ref="J1529" si="2771">MDETERM(F1524:I1527)</f>
        <v>40210061449.18</v>
      </c>
    </row>
    <row r="1530" spans="5:15" x14ac:dyDescent="0.35">
      <c r="E1530" s="4"/>
      <c r="I1530" s="5"/>
    </row>
    <row r="1531" spans="5:15" x14ac:dyDescent="0.35">
      <c r="E1531" s="4"/>
      <c r="F1531" cm="1">
        <f t="array" ref="F1531:I1534">MINVERSE(F1524:I1527)</f>
        <v>-2.0204241567757514E-4</v>
      </c>
      <c r="G1531">
        <v>-9.2025361046321692E-5</v>
      </c>
      <c r="H1531">
        <v>-4.5209419506716652E-4</v>
      </c>
      <c r="I1531" s="5">
        <v>-4.3698571865039274E-7</v>
      </c>
      <c r="L1531">
        <f t="shared" ref="L1531" si="2772">L1524/J1529</f>
        <v>-2.0204241567757508E-4</v>
      </c>
      <c r="M1531">
        <f t="shared" ref="M1531" si="2773">M1524/J1529</f>
        <v>-9.2025361046321679E-5</v>
      </c>
      <c r="N1531">
        <f t="shared" ref="N1531" si="2774">N1524/J1529</f>
        <v>-4.5209419506716728E-4</v>
      </c>
      <c r="O1531">
        <f t="shared" ref="O1531" si="2775">O1524/J1529</f>
        <v>-4.3698571865039248E-7</v>
      </c>
    </row>
    <row r="1532" spans="5:15" x14ac:dyDescent="0.35">
      <c r="E1532" s="4" t="s">
        <v>9</v>
      </c>
      <c r="F1532">
        <v>2.296882737951921E-3</v>
      </c>
      <c r="G1532">
        <v>-2.7279222730894163E-4</v>
      </c>
      <c r="H1532">
        <v>0.3257605176420928</v>
      </c>
      <c r="I1532" s="5">
        <v>9.3034856585961915E-4</v>
      </c>
      <c r="L1532">
        <f t="shared" ref="L1532" si="2776">L1525/J1529</f>
        <v>2.2968827379519167E-3</v>
      </c>
      <c r="M1532">
        <f t="shared" ref="M1532" si="2777">M1525/J1529</f>
        <v>-2.7279222730894163E-4</v>
      </c>
      <c r="N1532">
        <f t="shared" ref="N1532" si="2778">N1525/J1529</f>
        <v>0.32576051764209291</v>
      </c>
      <c r="O1532">
        <f t="shared" ref="O1532" si="2779">O1525/J1529</f>
        <v>9.3034856585961915E-4</v>
      </c>
    </row>
    <row r="1533" spans="5:15" x14ac:dyDescent="0.35">
      <c r="E1533" s="4"/>
      <c r="F1533">
        <v>1.0874757042103899E-3</v>
      </c>
      <c r="G1533">
        <v>-2.9552133459202542E-5</v>
      </c>
      <c r="H1533">
        <v>0.14822522058012633</v>
      </c>
      <c r="I1533" s="5">
        <v>7.1351170324703483E-4</v>
      </c>
      <c r="L1533">
        <f t="shared" ref="L1533" si="2780">L1526/J1529</f>
        <v>1.0874757042103876E-3</v>
      </c>
      <c r="M1533">
        <f t="shared" ref="M1533" si="2781">M1526/J1529</f>
        <v>-2.9552133459202583E-5</v>
      </c>
      <c r="N1533">
        <f t="shared" ref="N1533" si="2782">N1526/J1529</f>
        <v>0.14822522058012635</v>
      </c>
      <c r="O1533">
        <f t="shared" ref="O1533" si="2783">O1526/J1529</f>
        <v>7.1351170324703472E-4</v>
      </c>
    </row>
    <row r="1534" spans="5:15" x14ac:dyDescent="0.35">
      <c r="E1534" s="4"/>
      <c r="F1534">
        <v>2.6273977991410156E-3</v>
      </c>
      <c r="G1534">
        <v>-2.2122625218171486E-6</v>
      </c>
      <c r="H1534">
        <v>-2.3120949185019654E-2</v>
      </c>
      <c r="I1534" s="5">
        <v>-6.2883274874397306E-5</v>
      </c>
      <c r="L1534">
        <f t="shared" ref="L1534" si="2784">L1527/J1529</f>
        <v>2.6273977991410156E-3</v>
      </c>
      <c r="M1534">
        <f t="shared" ref="M1534" si="2785">M1527/J1529</f>
        <v>-2.2122625218171461E-6</v>
      </c>
      <c r="N1534">
        <f t="shared" ref="N1534" si="2786">N1527/J1529</f>
        <v>-2.3120949185019661E-2</v>
      </c>
      <c r="O1534">
        <f t="shared" ref="O1534" si="2787">O1527/J1529</f>
        <v>-6.2883274874397333E-5</v>
      </c>
    </row>
    <row r="1535" spans="5:15" x14ac:dyDescent="0.35">
      <c r="E1535" s="4"/>
      <c r="I1535" s="5"/>
    </row>
    <row r="1536" spans="5:15" x14ac:dyDescent="0.35">
      <c r="E1536" s="4" t="s">
        <v>199</v>
      </c>
      <c r="F1536">
        <f t="shared" ref="F1536" si="2788">F1519^2*F1520*F1521-3*F1519^2*F1520^2+4*F1522^3-1401/2</f>
        <v>-111.23929704360114</v>
      </c>
      <c r="I1536" s="5"/>
    </row>
    <row r="1537" spans="5:10" x14ac:dyDescent="0.35">
      <c r="E1537" s="4" t="s">
        <v>200</v>
      </c>
      <c r="F1537">
        <f t="shared" ref="F1537" si="2789">-72*F1519^2*F1520-576*F1519^3*F1522+36*F1519*F1521-9</f>
        <v>-3682.7657650899741</v>
      </c>
      <c r="I1537" s="5"/>
    </row>
    <row r="1538" spans="5:10" x14ac:dyDescent="0.35">
      <c r="E1538" s="4" t="s">
        <v>201</v>
      </c>
      <c r="F1538">
        <f t="shared" ref="F1538" si="2790">((F1519*F1520*(F1521^2)*F1522)/16)+((F1520*F1521)/8)+9/4</f>
        <v>-19.239755135719943</v>
      </c>
      <c r="I1538" s="5"/>
    </row>
    <row r="1539" spans="5:10" x14ac:dyDescent="0.35">
      <c r="E1539" s="4" t="s">
        <v>202</v>
      </c>
      <c r="F1539">
        <f t="shared" ref="F1539" si="2791">24*F1519^3*F1520*F1521-20*F1519*F1520*F1521^3+18*F1522^2-607</f>
        <v>4516.6584729680917</v>
      </c>
      <c r="I1539" s="5"/>
    </row>
    <row r="1540" spans="5:10" x14ac:dyDescent="0.35">
      <c r="E1540" s="4"/>
      <c r="I1540" s="5"/>
    </row>
    <row r="1541" spans="5:10" x14ac:dyDescent="0.35">
      <c r="E1541" s="4"/>
      <c r="F1541">
        <f t="shared" ref="F1541:F1544" si="2792">F1519</f>
        <v>1.0950510901027481</v>
      </c>
      <c r="G1541" t="s">
        <v>16</v>
      </c>
      <c r="H1541" cm="1">
        <f t="array" ref="H1541:H1544">MMULT(F1531:I1534,F1536:F1539)</f>
        <v>0.36810737183706688</v>
      </c>
      <c r="I1541" s="5"/>
      <c r="J1541">
        <f t="shared" ref="J1541" si="2793">F1531*F1536+G1531*F1537+H1531*F1538+I1531*F1539</f>
        <v>0.36810737183706688</v>
      </c>
    </row>
    <row r="1542" spans="5:10" x14ac:dyDescent="0.35">
      <c r="E1542" s="4"/>
      <c r="F1542">
        <f t="shared" si="2792"/>
        <v>-2.9767304775101051</v>
      </c>
      <c r="G1542" t="s">
        <v>16</v>
      </c>
      <c r="H1542">
        <v>-1.316359604961022</v>
      </c>
      <c r="I1542" s="5"/>
      <c r="J1542">
        <f t="shared" ref="J1542" si="2794">F1532*F1536+G1532*F1537+H1532*F1538+I1532*F1539</f>
        <v>-1.316359604961022</v>
      </c>
    </row>
    <row r="1543" spans="5:10" x14ac:dyDescent="0.35">
      <c r="E1543" s="4"/>
      <c r="F1543">
        <f t="shared" si="2792"/>
        <v>4.2468827632912785</v>
      </c>
      <c r="G1543" t="s">
        <v>16</v>
      </c>
      <c r="H1543">
        <v>0.35873528363346985</v>
      </c>
      <c r="I1543" s="5"/>
      <c r="J1543">
        <f t="shared" ref="J1543" si="2795">F1533*F1536+G1533*F1537+H1533*F1538+I1533*F1539</f>
        <v>0.35873528363346985</v>
      </c>
    </row>
    <row r="1544" spans="5:10" x14ac:dyDescent="0.35">
      <c r="E1544" s="4"/>
      <c r="F1544">
        <f t="shared" si="2792"/>
        <v>5.4183428740432875</v>
      </c>
      <c r="G1544" t="s">
        <v>16</v>
      </c>
      <c r="H1544">
        <v>-0.12330351499583792</v>
      </c>
      <c r="I1544" s="5"/>
      <c r="J1544">
        <f t="shared" ref="J1544" si="2796">F1534*F1536+G1534*F1537+H1534*F1538+I1534*F1539</f>
        <v>-0.12330351499583792</v>
      </c>
    </row>
    <row r="1545" spans="5:10" x14ac:dyDescent="0.35">
      <c r="E1545" s="4" t="s">
        <v>844</v>
      </c>
      <c r="F1545">
        <f t="shared" ref="F1545:F1548" si="2797">F1541-H1541</f>
        <v>0.72694371826568127</v>
      </c>
      <c r="I1545" s="5"/>
    </row>
    <row r="1546" spans="5:10" x14ac:dyDescent="0.35">
      <c r="E1546" s="4" t="s">
        <v>99</v>
      </c>
      <c r="F1546">
        <f t="shared" si="2797"/>
        <v>-1.6603708725490831</v>
      </c>
      <c r="I1546" s="5"/>
    </row>
    <row r="1547" spans="5:10" x14ac:dyDescent="0.35">
      <c r="E1547" s="4" t="s">
        <v>100</v>
      </c>
      <c r="F1547">
        <f t="shared" si="2797"/>
        <v>3.8881474796578086</v>
      </c>
      <c r="I1547" s="5"/>
    </row>
    <row r="1548" spans="5:10" x14ac:dyDescent="0.35">
      <c r="E1548" s="4" t="s">
        <v>101</v>
      </c>
      <c r="F1548">
        <f t="shared" si="2797"/>
        <v>5.5416463890391254</v>
      </c>
      <c r="I1548" s="5"/>
    </row>
    <row r="1549" spans="5:10" x14ac:dyDescent="0.35">
      <c r="E1549" s="4"/>
      <c r="I1549" s="5"/>
    </row>
    <row r="1550" spans="5:10" x14ac:dyDescent="0.35">
      <c r="E1550" s="4" t="s">
        <v>846</v>
      </c>
      <c r="F1550">
        <f t="shared" ref="F1550:F1553" si="2798">ABS(F1545-F1519)</f>
        <v>0.36810737183706688</v>
      </c>
      <c r="I1550" s="5"/>
    </row>
    <row r="1551" spans="5:10" x14ac:dyDescent="0.35">
      <c r="E1551" s="4" t="s">
        <v>847</v>
      </c>
      <c r="F1551">
        <f t="shared" si="2798"/>
        <v>1.316359604961022</v>
      </c>
      <c r="I1551" s="5"/>
    </row>
    <row r="1552" spans="5:10" x14ac:dyDescent="0.35">
      <c r="E1552" s="4" t="s">
        <v>848</v>
      </c>
      <c r="F1552">
        <f t="shared" si="2798"/>
        <v>0.35873528363346985</v>
      </c>
      <c r="I1552" s="5"/>
    </row>
    <row r="1553" spans="5:15" x14ac:dyDescent="0.35">
      <c r="E1553" s="7" t="s">
        <v>849</v>
      </c>
      <c r="F1553" s="8">
        <f t="shared" si="2798"/>
        <v>0.12330351499583792</v>
      </c>
      <c r="G1553" s="8" t="s">
        <v>25</v>
      </c>
      <c r="H1553" s="8">
        <f t="shared" ref="H1553" si="2799">MAX(F1550:F1553)</f>
        <v>1.316359604961022</v>
      </c>
      <c r="I1553" s="9"/>
      <c r="J1553" t="str">
        <f t="shared" ref="J1553" si="2800">IF(H1553&gt;$D$14, "Continúa iterando","Listo. Aquí está la solución")</f>
        <v>Continúa iterando</v>
      </c>
    </row>
    <row r="1555" spans="5:15" x14ac:dyDescent="0.35">
      <c r="E1555" s="1"/>
      <c r="F1555" s="2" t="s">
        <v>0</v>
      </c>
      <c r="G1555" s="2">
        <f t="shared" ref="G1555" si="2801">G1518+1</f>
        <v>43</v>
      </c>
      <c r="H1555" s="2"/>
      <c r="I1555" s="3"/>
    </row>
    <row r="1556" spans="5:15" x14ac:dyDescent="0.35">
      <c r="E1556" s="4" t="s">
        <v>840</v>
      </c>
      <c r="F1556" s="6">
        <f t="shared" ref="F1556:F1559" si="2802">F1545</f>
        <v>0.72694371826568127</v>
      </c>
      <c r="I1556" s="5"/>
    </row>
    <row r="1557" spans="5:15" x14ac:dyDescent="0.35">
      <c r="E1557" s="4" t="s">
        <v>1</v>
      </c>
      <c r="F1557" s="6">
        <f t="shared" si="2802"/>
        <v>-1.6603708725490831</v>
      </c>
      <c r="I1557" s="5"/>
    </row>
    <row r="1558" spans="5:15" x14ac:dyDescent="0.35">
      <c r="E1558" s="4" t="s">
        <v>93</v>
      </c>
      <c r="F1558" s="6">
        <f t="shared" si="2802"/>
        <v>3.8881474796578086</v>
      </c>
      <c r="I1558" s="5"/>
    </row>
    <row r="1559" spans="5:15" x14ac:dyDescent="0.35">
      <c r="E1559" s="4" t="s">
        <v>2</v>
      </c>
      <c r="F1559" s="6">
        <f t="shared" si="2802"/>
        <v>5.5416463890391254</v>
      </c>
      <c r="I1559" s="5"/>
    </row>
    <row r="1560" spans="5:15" x14ac:dyDescent="0.35">
      <c r="E1560" s="4"/>
      <c r="I1560" s="5"/>
    </row>
    <row r="1561" spans="5:15" x14ac:dyDescent="0.35">
      <c r="E1561" s="4"/>
      <c r="F1561">
        <f t="shared" ref="F1561" si="2803">2*F1556*F1557*F1558-6*F1556*F1557^2</f>
        <v>-21.410326039083422</v>
      </c>
      <c r="G1561">
        <f t="shared" ref="G1561" si="2804">F1556^2*F1558-6*F1556^2*F1557</f>
        <v>7.3191902580957748</v>
      </c>
      <c r="H1561">
        <f t="shared" ref="H1561" si="2805">F1556^2*F1557</f>
        <v>-0.8774182879618686</v>
      </c>
      <c r="I1561" s="5">
        <f t="shared" ref="I1561" si="2806">12*F1559^2</f>
        <v>368.51813641380454</v>
      </c>
      <c r="J1561">
        <f t="shared" ref="J1561" si="2807">F1561*(G1562*(H1563*I1564-H1564*I1563)-H1562*(G1563*I1564-G1564*I1563)+I1562*(G1563*H1564-G1564*H1563))</f>
        <v>8934804.9560811389</v>
      </c>
      <c r="L1561">
        <f t="shared" ref="L1561" si="2808">G1562*(H1563*I1564-H1564*I1563)-H1562*(G1563*I1564-G1564*I1563)+I1562*(G1563*H1564-G1564*H1563)</f>
        <v>-417312.88630407228</v>
      </c>
      <c r="M1561">
        <f t="shared" ref="M1561" si="2809">-(G1561*(H1563*I1564-H1564*I1563)-H1561*(G1563*I1564-G1564*I1563)+I1561*(G1563*H1564-G1564*H1563))</f>
        <v>-667991.96999249968</v>
      </c>
      <c r="N1561">
        <f t="shared" ref="N1561" si="2810">G1561*(H1562*I1564-H1564*I1562)-H1561*(G1562*I1564-G1564*I1562)+I1561*(G1562*H1564-G1564*H1562)</f>
        <v>-5619360.2561916187</v>
      </c>
      <c r="O1561">
        <f t="shared" ref="O1561" si="2811">-(G1561*(H1562*I1563-H1563*I1562)-H1561*(G1562*I1563-G1563*I1562)+I1561*(G1562*H1563-G1563*H1562))</f>
        <v>-2148.0289086314115</v>
      </c>
    </row>
    <row r="1562" spans="5:15" x14ac:dyDescent="0.35">
      <c r="E1562" s="4" t="s">
        <v>26</v>
      </c>
      <c r="F1562">
        <f t="shared" ref="F1562" si="2812">-1728*F1559*F1556^2-144*F1557*F1556+36*F1558</f>
        <v>-4746.6108201471488</v>
      </c>
      <c r="G1562">
        <f t="shared" ref="G1562" si="2813">-72*F1556^2</f>
        <v>-38.048196205867264</v>
      </c>
      <c r="H1562">
        <f t="shared" ref="H1562" si="2814">36*F1556</f>
        <v>26.169973857564525</v>
      </c>
      <c r="I1562" s="5">
        <f t="shared" ref="I1562" si="2815">-576*F1556^3</f>
        <v>-221.27117778556266</v>
      </c>
      <c r="J1562">
        <f t="shared" ref="J1562" si="2816">-G1561*(F1562*(H1563*I1564-H1564*I1563)-H1562*(F1563*I1564-F1564*I1563)+I1562*(F1563*H1564-F1564*H1563))</f>
        <v>13198954.857353974</v>
      </c>
      <c r="L1562">
        <f t="shared" ref="L1562" si="2817">-(F1562*(H1563*I1564-H1564*I1563)-H1562*(F1563*I1564-F1564*I1563)+I1562*(F1563*H1564-F1564*H1563))</f>
        <v>1803335.3952993061</v>
      </c>
      <c r="M1562">
        <f t="shared" ref="M1562" si="2818">F1561*(H1563*I1564-H1564*I1563)-H1561*(F1563*I1564-F1564*I1563)+I1561*(F1563*H1564-F1564*H1563)</f>
        <v>-1295318.4221707515</v>
      </c>
      <c r="N1562">
        <f t="shared" ref="N1562" si="2819">-(F1561*(H1562*I1564-H1564*I1562)-H1561*(F1562*I1564-F1564*I1562)+I1561*(F1562*H1564-F1564*H1562))</f>
        <v>1910476242.7128584</v>
      </c>
      <c r="O1562">
        <f t="shared" ref="O1562" si="2820">F1561*(H1562*I1563-H1563*I1562)-H1561*(F1562*I1563-F1563*I1562)+I1561*(F1562*H1563-F1563*H1562)</f>
        <v>6153404.5823821882</v>
      </c>
    </row>
    <row r="1563" spans="5:15" x14ac:dyDescent="0.35">
      <c r="E1563" s="4"/>
      <c r="F1563">
        <f t="shared" ref="F1563" si="2821">0.0625*F1557*F1558^2*F1559</f>
        <v>-8.6937949486192725</v>
      </c>
      <c r="G1563">
        <f t="shared" ref="G1563" si="2822">0.0625*F1556*F1558^2*F1559+0.125*F1558</f>
        <v>4.2923364873126433</v>
      </c>
      <c r="H1563">
        <f t="shared" ref="H1563" si="2823">0.125*F1556*F1557*F1558*F1559+0.125*F1557</f>
        <v>-3.4584002214045872</v>
      </c>
      <c r="I1563" s="5">
        <f t="shared" ref="I1563" si="2824">0.0625*F1556*F1557*F1558^2</f>
        <v>-1.1404371881773041</v>
      </c>
      <c r="J1563">
        <f t="shared" ref="J1563" si="2825">H1561*(F1562*(G1563*I1564-G1564*I1563)-G1562*(F1563*I1564-F1564*I1563)+I1562*(F1563*G1564-F1564*G1563))</f>
        <v>-369445.54416839435</v>
      </c>
      <c r="L1563">
        <f t="shared" ref="L1563" si="2826">F1562*(G1563*I1564-G1564*I1563)-G1562*(F1563*I1564-F1564*I1563)+I1562*(F1563*G1564-F1564*G1563)</f>
        <v>421059.77187524718</v>
      </c>
      <c r="M1563">
        <f t="shared" ref="M1563" si="2827">-(F1561*(G1563*I1564-G1564*I1563)-G1561*(F1563*I1564-F1564*I1563)+I1561*(F1563*G1564-F1564*G1563))</f>
        <v>75802.95474208807</v>
      </c>
      <c r="N1563">
        <f t="shared" ref="N1563" si="2828">F1561*(G1562*I1564-G1564*I1562)-G1561*(F1562*I1564-F1564*I1562)+I1561*(F1562*G1564-F1564*G1562)</f>
        <v>1464292260.2422738</v>
      </c>
      <c r="O1563">
        <f t="shared" ref="O1563" si="2829">-(F1561*(G1562*I1563-G1563*I1562)-G1561*(F1562*I1563-F1563*I1562)+I1561*(F1562*G1563-F1563*G1562))</f>
        <v>7676911.2715253895</v>
      </c>
    </row>
    <row r="1564" spans="5:15" x14ac:dyDescent="0.35">
      <c r="E1564" s="4"/>
      <c r="F1564">
        <f t="shared" ref="F1564" si="2830">72*F1557*F1558*F1556^2-20*F1557*F1558^3</f>
        <v>1706.2954545480272</v>
      </c>
      <c r="G1564">
        <f t="shared" ref="G1564" si="2831">24*F1556^3*F1558-20*F1556*F1558^3</f>
        <v>-818.74500372646366</v>
      </c>
      <c r="H1564">
        <f t="shared" ref="H1564" si="2832">24*F1556^3*F1557-60*F1556*F1557*F1558^2</f>
        <v>1079.5116915448045</v>
      </c>
      <c r="I1564" s="5">
        <f t="shared" ref="I1564" si="2833">36*F1559</f>
        <v>199.4992700054085</v>
      </c>
      <c r="J1564">
        <f t="shared" ref="J1564" si="2834">-I1561*(F1562*(G1563*H1564-G1564*H1563)-G1562*(F1563*H1564-F1564*H1563)+H1562*(F1563*G1564-F1564*G1563))</f>
        <v>3203056797.0713377</v>
      </c>
      <c r="L1564">
        <f t="shared" ref="L1564" si="2835">-(F1562*(G1563*H1564-G1564*H1563)-G1562*(F1563*H1564-F1564*H1563)+H1562*(F1563*G1564-F1564*G1563))</f>
        <v>8691720.9238100126</v>
      </c>
      <c r="M1564">
        <f t="shared" ref="M1564" si="2836">F1561*(G1563*H1564-G1564*H1563)-G1561*(F1563*H1564-F1564*H1563)+H1561*(F1563*G1564-F1564*G1563)</f>
        <v>-12902.303913296704</v>
      </c>
      <c r="N1564">
        <f t="shared" ref="N1564" si="2837">-(F1561*(G1562*H1564-G1564*H1562)-G1561*(F1562*H1564-F1564*H1562)+H1561*(F1562*G1564-F1564*G1562))</f>
        <v>-34784325.01555907</v>
      </c>
      <c r="O1564">
        <f t="shared" ref="O1564" si="2838">F1561*(G1562*H1563-G1563*H1562)-G1561*(F1562*H1563-F1563*H1562)+H1561*(F1562*G1563-F1563*G1562)</f>
        <v>-104060.18792250495</v>
      </c>
    </row>
    <row r="1565" spans="5:15" x14ac:dyDescent="0.35">
      <c r="E1565" s="4"/>
      <c r="I1565" s="5"/>
    </row>
    <row r="1566" spans="5:15" x14ac:dyDescent="0.35">
      <c r="E1566" s="4" t="s">
        <v>6</v>
      </c>
      <c r="F1566">
        <f t="shared" ref="F1566" si="2839">MDETERM(F1561:I1564)</f>
        <v>3224821111.3406057</v>
      </c>
      <c r="G1566" t="str">
        <f t="shared" ref="G1566" si="2840">IF(F1566&lt;&gt;0,"Continuar", "Agregar otros valores")</f>
        <v>Continuar</v>
      </c>
      <c r="I1566" s="5"/>
      <c r="J1566">
        <f t="shared" ref="J1566" si="2841">MDETERM(F1561:I1564)</f>
        <v>3224821111.3406057</v>
      </c>
    </row>
    <row r="1567" spans="5:15" x14ac:dyDescent="0.35">
      <c r="E1567" s="4"/>
      <c r="I1567" s="5"/>
    </row>
    <row r="1568" spans="5:15" x14ac:dyDescent="0.35">
      <c r="E1568" s="4"/>
      <c r="F1568" cm="1">
        <f t="array" ref="F1568:I1571">MINVERSE(F1561:I1564)</f>
        <v>-1.2940652268633569E-4</v>
      </c>
      <c r="G1568">
        <v>-2.0714078298588346E-4</v>
      </c>
      <c r="H1568">
        <v>-1.7425339459699726E-3</v>
      </c>
      <c r="I1568" s="5">
        <v>-6.6609242325954509E-7</v>
      </c>
      <c r="L1568">
        <f t="shared" ref="L1568" si="2842">L1561/J1566</f>
        <v>-1.2940652268633566E-4</v>
      </c>
      <c r="M1568">
        <f t="shared" ref="M1568" si="2843">M1561/J1566</f>
        <v>-2.0714078298588338E-4</v>
      </c>
      <c r="N1568">
        <f t="shared" ref="N1568" si="2844">N1561/J1566</f>
        <v>-1.7425339459699728E-3</v>
      </c>
      <c r="O1568">
        <f t="shared" ref="O1568" si="2845">O1561/J1566</f>
        <v>-6.6609242325954763E-7</v>
      </c>
    </row>
    <row r="1569" spans="5:15" x14ac:dyDescent="0.35">
      <c r="E1569" s="4" t="s">
        <v>9</v>
      </c>
      <c r="F1569">
        <v>5.5920478471118253E-4</v>
      </c>
      <c r="G1569">
        <v>-4.0167140360609623E-4</v>
      </c>
      <c r="H1569">
        <v>0.59242859580469731</v>
      </c>
      <c r="I1569" s="5">
        <v>1.9081382718386286E-3</v>
      </c>
      <c r="L1569">
        <f t="shared" ref="L1569" si="2846">L1562/J1566</f>
        <v>5.5920478471118448E-4</v>
      </c>
      <c r="M1569">
        <f t="shared" ref="M1569" si="2847">M1562/J1566</f>
        <v>-4.0167140360609601E-4</v>
      </c>
      <c r="N1569">
        <f t="shared" ref="N1569" si="2848">N1562/J1566</f>
        <v>0.59242859580469731</v>
      </c>
      <c r="O1569">
        <f t="shared" ref="O1569" si="2849">O1562/J1566</f>
        <v>1.9081382718386284E-3</v>
      </c>
    </row>
    <row r="1570" spans="5:15" x14ac:dyDescent="0.35">
      <c r="E1570" s="4"/>
      <c r="F1570">
        <v>1.3056841211889778E-4</v>
      </c>
      <c r="G1570">
        <v>2.350609603599863E-5</v>
      </c>
      <c r="H1570">
        <v>0.45406929863267542</v>
      </c>
      <c r="I1570" s="5">
        <v>2.3805696522291695E-3</v>
      </c>
      <c r="L1570">
        <f t="shared" ref="L1570" si="2850">L1563/J1566</f>
        <v>1.3056841211889935E-4</v>
      </c>
      <c r="M1570">
        <f t="shared" ref="M1570" si="2851">M1563/J1566</f>
        <v>2.3506096035998617E-5</v>
      </c>
      <c r="N1570">
        <f t="shared" ref="N1570" si="2852">N1563/J1566</f>
        <v>0.45406929863267542</v>
      </c>
      <c r="O1570">
        <f t="shared" ref="O1570" si="2853">O1563/J1566</f>
        <v>2.3805696522291695E-3</v>
      </c>
    </row>
    <row r="1571" spans="5:15" x14ac:dyDescent="0.35">
      <c r="E1571" s="4"/>
      <c r="F1571">
        <v>2.6952567673425892E-3</v>
      </c>
      <c r="G1571">
        <v>-4.0009363210640315E-6</v>
      </c>
      <c r="H1571">
        <v>-1.078643553071343E-2</v>
      </c>
      <c r="I1571" s="5">
        <v>-3.2268514850811557E-5</v>
      </c>
      <c r="L1571">
        <f t="shared" ref="L1571" si="2854">L1564/J1566</f>
        <v>2.6952567673425879E-3</v>
      </c>
      <c r="M1571">
        <f t="shared" ref="M1571" si="2855">M1564/J1566</f>
        <v>-4.0009363210640315E-6</v>
      </c>
      <c r="N1571">
        <f t="shared" ref="N1571" si="2856">N1564/J1566</f>
        <v>-1.0786435530713427E-2</v>
      </c>
      <c r="O1571">
        <f t="shared" ref="O1571" si="2857">O1564/J1566</f>
        <v>-3.226851485081155E-5</v>
      </c>
    </row>
    <row r="1572" spans="5:15" x14ac:dyDescent="0.35">
      <c r="E1572" s="4"/>
      <c r="I1572" s="5"/>
    </row>
    <row r="1573" spans="5:15" x14ac:dyDescent="0.35">
      <c r="E1573" s="4" t="s">
        <v>203</v>
      </c>
      <c r="F1573">
        <f t="shared" ref="F1573" si="2858">F1556^2*F1557*F1558-3*F1556^2*F1557^2+4*F1559^3-1401/2</f>
        <v>-27.549651025736694</v>
      </c>
      <c r="I1573" s="5"/>
    </row>
    <row r="1574" spans="5:15" x14ac:dyDescent="0.35">
      <c r="E1574" s="4" t="s">
        <v>204</v>
      </c>
      <c r="F1574">
        <f t="shared" ref="F1574" si="2859">-72*F1556^2*F1557-576*F1556^3*F1559+36*F1556*F1558-9</f>
        <v>-1070.2797887435427</v>
      </c>
      <c r="I1574" s="5"/>
    </row>
    <row r="1575" spans="5:15" x14ac:dyDescent="0.35">
      <c r="E1575" s="4" t="s">
        <v>205</v>
      </c>
      <c r="F1575">
        <f t="shared" ref="F1575" si="2860">((F1556*F1557*(F1558^2)*F1559)/16)+((F1557*F1558)/8)+9/4</f>
        <v>-4.8768704787135597</v>
      </c>
      <c r="I1575" s="5"/>
    </row>
    <row r="1576" spans="5:15" x14ac:dyDescent="0.35">
      <c r="E1576" s="4" t="s">
        <v>206</v>
      </c>
      <c r="F1576">
        <f t="shared" ref="F1576" si="2861">24*F1556^3*F1557*F1558-20*F1556*F1557*F1558^3+18*F1559^2-607</f>
        <v>1305.1975608532175</v>
      </c>
      <c r="I1576" s="5"/>
    </row>
    <row r="1577" spans="5:15" x14ac:dyDescent="0.35">
      <c r="E1577" s="4"/>
      <c r="I1577" s="5"/>
    </row>
    <row r="1578" spans="5:15" x14ac:dyDescent="0.35">
      <c r="E1578" s="4"/>
      <c r="F1578">
        <f t="shared" ref="F1578:F1581" si="2862">F1556</f>
        <v>0.72694371826568127</v>
      </c>
      <c r="G1578" t="s">
        <v>16</v>
      </c>
      <c r="H1578" cm="1">
        <f t="array" ref="H1578:H1581">MMULT(F1568:I1571,F1573:F1576)</f>
        <v>0.23289242814788205</v>
      </c>
      <c r="I1578" s="5"/>
      <c r="J1578">
        <f t="shared" ref="J1578" si="2863">F1568*F1573+G1568*F1574+H1568*F1575+I1568*F1576</f>
        <v>0.23289242814788205</v>
      </c>
    </row>
    <row r="1579" spans="5:15" x14ac:dyDescent="0.35">
      <c r="E1579" s="4"/>
      <c r="F1579">
        <f t="shared" si="2862"/>
        <v>-1.6603708725490831</v>
      </c>
      <c r="G1579" t="s">
        <v>16</v>
      </c>
      <c r="H1579">
        <v>1.579477687393549E-2</v>
      </c>
      <c r="I1579" s="5"/>
      <c r="J1579">
        <f t="shared" ref="J1579" si="2864">F1569*F1573+G1569*F1574+H1569*F1575+I1569*F1576</f>
        <v>1.579477687393549E-2</v>
      </c>
    </row>
    <row r="1580" spans="5:15" x14ac:dyDescent="0.35">
      <c r="E1580" s="4"/>
      <c r="F1580">
        <f t="shared" si="2862"/>
        <v>3.8881474796578086</v>
      </c>
      <c r="G1580" t="s">
        <v>16</v>
      </c>
      <c r="H1580">
        <v>0.86392133205038402</v>
      </c>
      <c r="I1580" s="5"/>
      <c r="J1580">
        <f t="shared" ref="J1580" si="2865">F1570*F1573+G1570*F1574+H1570*F1575+I1570*F1576</f>
        <v>0.86392133205038402</v>
      </c>
    </row>
    <row r="1581" spans="5:15" x14ac:dyDescent="0.35">
      <c r="E1581" s="4"/>
      <c r="F1581">
        <f t="shared" si="2862"/>
        <v>5.5416463890391254</v>
      </c>
      <c r="G1581" t="s">
        <v>16</v>
      </c>
      <c r="H1581">
        <v>-5.9483999949910465E-2</v>
      </c>
      <c r="I1581" s="5"/>
      <c r="J1581">
        <f t="shared" ref="J1581" si="2866">F1571*F1573+G1571*F1574+H1571*F1575+I1571*F1576</f>
        <v>-5.9483999949910465E-2</v>
      </c>
    </row>
    <row r="1582" spans="5:15" x14ac:dyDescent="0.35">
      <c r="E1582" s="4" t="s">
        <v>844</v>
      </c>
      <c r="F1582">
        <f t="shared" ref="F1582:F1585" si="2867">F1578-H1578</f>
        <v>0.49405129011779925</v>
      </c>
      <c r="I1582" s="5"/>
    </row>
    <row r="1583" spans="5:15" x14ac:dyDescent="0.35">
      <c r="E1583" s="4" t="s">
        <v>99</v>
      </c>
      <c r="F1583">
        <f t="shared" si="2867"/>
        <v>-1.6761656494230186</v>
      </c>
      <c r="I1583" s="5"/>
    </row>
    <row r="1584" spans="5:15" x14ac:dyDescent="0.35">
      <c r="E1584" s="4" t="s">
        <v>100</v>
      </c>
      <c r="F1584">
        <f t="shared" si="2867"/>
        <v>3.0242261476074246</v>
      </c>
      <c r="I1584" s="5"/>
    </row>
    <row r="1585" spans="5:15" x14ac:dyDescent="0.35">
      <c r="E1585" s="4" t="s">
        <v>101</v>
      </c>
      <c r="F1585">
        <f t="shared" si="2867"/>
        <v>5.601130388989036</v>
      </c>
      <c r="I1585" s="5"/>
    </row>
    <row r="1586" spans="5:15" x14ac:dyDescent="0.35">
      <c r="E1586" s="4"/>
      <c r="I1586" s="5"/>
    </row>
    <row r="1587" spans="5:15" x14ac:dyDescent="0.35">
      <c r="E1587" s="4" t="s">
        <v>846</v>
      </c>
      <c r="F1587">
        <f t="shared" ref="F1587:F1590" si="2868">ABS(F1582-F1556)</f>
        <v>0.23289242814788202</v>
      </c>
      <c r="I1587" s="5"/>
    </row>
    <row r="1588" spans="5:15" x14ac:dyDescent="0.35">
      <c r="E1588" s="4" t="s">
        <v>847</v>
      </c>
      <c r="F1588">
        <f t="shared" si="2868"/>
        <v>1.579477687393549E-2</v>
      </c>
      <c r="I1588" s="5"/>
    </row>
    <row r="1589" spans="5:15" x14ac:dyDescent="0.35">
      <c r="E1589" s="4" t="s">
        <v>848</v>
      </c>
      <c r="F1589">
        <f t="shared" si="2868"/>
        <v>0.86392133205038402</v>
      </c>
      <c r="I1589" s="5"/>
    </row>
    <row r="1590" spans="5:15" x14ac:dyDescent="0.35">
      <c r="E1590" s="7" t="s">
        <v>849</v>
      </c>
      <c r="F1590" s="8">
        <f t="shared" si="2868"/>
        <v>5.9483999949910604E-2</v>
      </c>
      <c r="G1590" s="8" t="s">
        <v>25</v>
      </c>
      <c r="H1590" s="8">
        <f t="shared" ref="H1590" si="2869">MAX(F1587:F1590)</f>
        <v>0.86392133205038402</v>
      </c>
      <c r="I1590" s="9"/>
      <c r="J1590" t="str">
        <f t="shared" ref="J1590" si="2870">IF(H1590&gt;$D$14, "Continúa iterando","Listo. Aquí está la solución")</f>
        <v>Continúa iterando</v>
      </c>
    </row>
    <row r="1592" spans="5:15" x14ac:dyDescent="0.35">
      <c r="E1592" s="1"/>
      <c r="F1592" s="2" t="s">
        <v>0</v>
      </c>
      <c r="G1592" s="2">
        <f t="shared" ref="G1592" si="2871">G1555+1</f>
        <v>44</v>
      </c>
      <c r="H1592" s="2"/>
      <c r="I1592" s="3"/>
    </row>
    <row r="1593" spans="5:15" x14ac:dyDescent="0.35">
      <c r="E1593" s="4" t="s">
        <v>840</v>
      </c>
      <c r="F1593" s="6">
        <f t="shared" ref="F1593:F1596" si="2872">F1582</f>
        <v>0.49405129011779925</v>
      </c>
      <c r="I1593" s="5"/>
    </row>
    <row r="1594" spans="5:15" x14ac:dyDescent="0.35">
      <c r="E1594" s="4" t="s">
        <v>1</v>
      </c>
      <c r="F1594" s="6">
        <f t="shared" si="2872"/>
        <v>-1.6761656494230186</v>
      </c>
      <c r="I1594" s="5"/>
    </row>
    <row r="1595" spans="5:15" x14ac:dyDescent="0.35">
      <c r="E1595" s="4" t="s">
        <v>93</v>
      </c>
      <c r="F1595" s="6">
        <f t="shared" si="2872"/>
        <v>3.0242261476074246</v>
      </c>
      <c r="I1595" s="5"/>
    </row>
    <row r="1596" spans="5:15" x14ac:dyDescent="0.35">
      <c r="E1596" s="4" t="s">
        <v>2</v>
      </c>
      <c r="F1596" s="6">
        <f t="shared" si="2872"/>
        <v>5.601130388989036</v>
      </c>
      <c r="I1596" s="5"/>
    </row>
    <row r="1597" spans="5:15" x14ac:dyDescent="0.35">
      <c r="E1597" s="4"/>
      <c r="I1597" s="5"/>
    </row>
    <row r="1598" spans="5:15" x14ac:dyDescent="0.35">
      <c r="E1598" s="4"/>
      <c r="F1598">
        <f t="shared" ref="F1598" si="2873">2*F1593*F1594*F1595-6*F1593*F1594^2</f>
        <v>-13.337110060596281</v>
      </c>
      <c r="G1598">
        <f t="shared" ref="G1598" si="2874">F1593^2*F1595-6*F1593^2*F1594</f>
        <v>3.1929515351747719</v>
      </c>
      <c r="H1598">
        <f t="shared" ref="H1598" si="2875">F1593^2*F1594</f>
        <v>-0.40912970391685149</v>
      </c>
      <c r="I1598" s="5">
        <f t="shared" ref="I1598" si="2876">12*F1596^2</f>
        <v>376.47193961347762</v>
      </c>
      <c r="J1598">
        <f t="shared" ref="J1598" si="2877">F1598*(G1599*(H1600*I1601-H1601*I1600)-H1599*(G1600*I1601-G1601*I1600)+I1599*(G1600*H1601-G1601*H1600))</f>
        <v>356325.14829098177</v>
      </c>
      <c r="L1598">
        <f t="shared" ref="L1598" si="2878">G1599*(H1600*I1601-H1601*I1600)-H1599*(G1600*I1601-G1601*I1600)+I1599*(G1600*H1601-G1601*H1600)</f>
        <v>-26716.818461573905</v>
      </c>
      <c r="M1598">
        <f t="shared" ref="M1598" si="2879">-(G1598*(H1600*I1601-H1601*I1600)-H1598*(G1600*I1601-G1601*I1600)+I1598*(G1600*H1601-G1601*H1600))</f>
        <v>-135736.84986774501</v>
      </c>
      <c r="N1598">
        <f t="shared" ref="N1598" si="2880">G1598*(H1599*I1601-H1601*I1599)-H1598*(G1599*I1601-G1601*I1599)+I1598*(G1599*H1601-G1601*H1599)</f>
        <v>-1100929.7015581911</v>
      </c>
      <c r="O1598">
        <f t="shared" ref="O1598" si="2881">-(G1598*(H1599*I1600-H1600*I1599)-H1598*(G1599*I1600-G1600*I1599)+I1598*(G1599*H1600-G1600*H1599))</f>
        <v>538.70454461187171</v>
      </c>
    </row>
    <row r="1599" spans="5:15" x14ac:dyDescent="0.35">
      <c r="E1599" s="4" t="s">
        <v>26</v>
      </c>
      <c r="F1599">
        <f t="shared" ref="F1599" si="2882">-1728*F1596*F1593^2-144*F1594*F1593+36*F1595</f>
        <v>-2134.3344953190267</v>
      </c>
      <c r="G1599">
        <f t="shared" ref="G1599" si="2883">-72*F1593^2</f>
        <v>-17.574240763228453</v>
      </c>
      <c r="H1599">
        <f t="shared" ref="H1599" si="2884">36*F1593</f>
        <v>17.785846444240772</v>
      </c>
      <c r="I1599" s="5">
        <f t="shared" ref="I1599" si="2885">-576*F1593^3</f>
        <v>-69.460610575310668</v>
      </c>
      <c r="J1599">
        <f t="shared" ref="J1599" si="2886">-G1598*(F1599*(H1600*I1601-H1601*I1600)-H1599*(F1600*I1601-F1601*I1600)+I1599*(F1600*H1601-F1601*H1600))</f>
        <v>-1456215.2051394479</v>
      </c>
      <c r="L1599">
        <f t="shared" ref="L1599" si="2887">-(F1599*(H1600*I1601-H1601*I1600)-H1599*(F1600*I1601-F1601*I1600)+I1599*(F1600*H1601-F1601*H1600))</f>
        <v>-456071.81602890801</v>
      </c>
      <c r="M1599">
        <f t="shared" ref="M1599" si="2888">F1598*(H1600*I1601-H1601*I1600)-H1598*(F1600*I1601-F1601*I1600)+I1598*(F1600*H1601-F1601*H1600)</f>
        <v>-286775.73747319984</v>
      </c>
      <c r="N1599">
        <f t="shared" ref="N1599" si="2889">-(F1598*(H1599*I1601-H1601*I1599)-H1598*(F1599*I1601-F1601*I1599)+I1598*(F1599*H1601-F1601*H1599))</f>
        <v>367474473.84074533</v>
      </c>
      <c r="O1599">
        <f t="shared" ref="O1599" si="2890">F1598*(H1599*I1600-H1600*I1599)-H1598*(F1599*I1600-F1600*I1599)+I1598*(F1599*H1600-F1600*H1599)</f>
        <v>1615391.8248974015</v>
      </c>
    </row>
    <row r="1600" spans="5:15" x14ac:dyDescent="0.35">
      <c r="E1600" s="4"/>
      <c r="F1600">
        <f t="shared" ref="F1600" si="2891">0.0625*F1594*F1595^2*F1596</f>
        <v>-5.3666239476246593</v>
      </c>
      <c r="G1600">
        <f t="shared" ref="G1600" si="2892">0.0625*F1593*F1595^2*F1596+0.125*F1595</f>
        <v>1.9598453673836729</v>
      </c>
      <c r="H1600">
        <f t="shared" ref="H1600" si="2893">0.125*F1593*F1594*F1595*F1596+0.125*F1594</f>
        <v>-1.9629527284482018</v>
      </c>
      <c r="I1600" s="5">
        <f t="shared" ref="I1600" si="2894">0.0625*F1593*F1594*F1595^2</f>
        <v>-0.47336649939684694</v>
      </c>
      <c r="J1600">
        <f t="shared" ref="J1600" si="2895">H1598*(F1599*(G1600*I1601-G1601*I1600)-G1599*(F1600*I1601-F1601*I1600)+I1599*(F1600*G1601-F1601*G1600))</f>
        <v>234323.70872798984</v>
      </c>
      <c r="L1600">
        <f t="shared" ref="L1600" si="2896">F1599*(G1600*I1601-G1601*I1600)-G1599*(F1600*I1601-F1601*I1600)+I1599*(F1600*G1601-F1601*G1600)</f>
        <v>-572736.97432541358</v>
      </c>
      <c r="M1600">
        <f t="shared" ref="M1600" si="2897">-(F1598*(G1600*I1601-G1601*I1600)-G1598*(F1600*I1601-F1601*I1600)+I1598*(F1600*G1601-F1601*G1600))</f>
        <v>85327.361668339145</v>
      </c>
      <c r="N1600">
        <f t="shared" ref="N1600" si="2898">F1598*(G1599*I1601-G1601*I1599)-G1598*(F1599*I1601-F1601*I1599)+I1598*(F1599*G1601-F1601*G1599)</f>
        <v>219596869.09252718</v>
      </c>
      <c r="O1600">
        <f t="shared" ref="O1600" si="2899">-(F1598*(G1599*I1600-G1600*I1599)-G1598*(F1599*I1600-F1600*I1599)+I1598*(F1599*G1600-F1600*G1599))</f>
        <v>1614238.1033856375</v>
      </c>
    </row>
    <row r="1601" spans="5:15" x14ac:dyDescent="0.35">
      <c r="E1601" s="4"/>
      <c r="F1601">
        <f t="shared" ref="F1601" si="2900">72*F1594*F1595*F1593^2-20*F1594*F1595^3</f>
        <v>838.14914850456842</v>
      </c>
      <c r="G1601">
        <f t="shared" ref="G1601" si="2901">24*F1593^3*F1595-20*F1593*F1595^3</f>
        <v>-264.55057694908936</v>
      </c>
      <c r="H1601">
        <f t="shared" ref="H1601" si="2902">24*F1593^3*F1594-60*F1593*F1594*F1595^2</f>
        <v>449.58069402787783</v>
      </c>
      <c r="I1601" s="5">
        <f t="shared" ref="I1601" si="2903">36*F1596</f>
        <v>201.64069400360529</v>
      </c>
      <c r="J1601">
        <f t="shared" ref="J1601" si="2904">-I1598*(F1599*(G1600*H1601-G1601*H1600)-G1599*(F1600*H1601-F1601*H1600)+H1599*(F1600*G1601-F1601*G1600))</f>
        <v>297289522.91147494</v>
      </c>
      <c r="L1601">
        <f t="shared" ref="L1601" si="2905">-(F1599*(G1600*H1601-G1601*H1600)-G1599*(F1600*H1601-F1601*H1600)+H1599*(F1600*G1601-F1601*G1600))</f>
        <v>789672.46062668308</v>
      </c>
      <c r="M1601">
        <f t="shared" ref="M1601" si="2906">F1598*(G1600*H1601-G1601*H1600)-G1598*(F1600*H1601-F1601*H1600)+H1598*(F1600*G1601-F1601*G1600)</f>
        <v>-2283.746080560913</v>
      </c>
      <c r="N1601">
        <f t="shared" ref="N1601" si="2907">-(F1598*(G1599*H1601-G1601*H1599)-G1598*(F1599*H1601-F1601*H1599)+H1598*(F1599*G1601-F1601*G1599))</f>
        <v>-2916997.758400273</v>
      </c>
      <c r="O1601">
        <f t="shared" ref="O1601" si="2908">F1598*(G1599*H1600-G1600*H1599)-G1598*(F1599*H1600-F1600*H1599)+H1598*(F1599*G1600-F1600*G1599)</f>
        <v>-11927.184514027687</v>
      </c>
    </row>
    <row r="1602" spans="5:15" x14ac:dyDescent="0.35">
      <c r="E1602" s="4"/>
      <c r="I1602" s="5"/>
    </row>
    <row r="1603" spans="5:15" x14ac:dyDescent="0.35">
      <c r="E1603" s="4" t="s">
        <v>6</v>
      </c>
      <c r="F1603">
        <f t="shared" ref="F1603" si="2909">MDETERM(F1598:I1601)</f>
        <v>296423956.56335443</v>
      </c>
      <c r="G1603" t="str">
        <f t="shared" ref="G1603" si="2910">IF(F1603&lt;&gt;0,"Continuar", "Agregar otros valores")</f>
        <v>Continuar</v>
      </c>
      <c r="I1603" s="5"/>
      <c r="J1603">
        <f t="shared" ref="J1603" si="2911">MDETERM(F1598:I1601)</f>
        <v>296423956.56335443</v>
      </c>
    </row>
    <row r="1604" spans="5:15" x14ac:dyDescent="0.35">
      <c r="E1604" s="4"/>
      <c r="I1604" s="5"/>
    </row>
    <row r="1605" spans="5:15" x14ac:dyDescent="0.35">
      <c r="E1605" s="4"/>
      <c r="F1605" cm="1">
        <f t="array" ref="F1605:I1608">MINVERSE(F1598:I1601)</f>
        <v>-9.0130429305782891E-5</v>
      </c>
      <c r="G1605">
        <v>-4.5791457425180834E-4</v>
      </c>
      <c r="H1605">
        <v>-3.7140375370534203E-3</v>
      </c>
      <c r="I1605" s="5">
        <v>1.8173448288641696E-6</v>
      </c>
      <c r="L1605">
        <f t="shared" ref="L1605" si="2912">L1598/J1603</f>
        <v>-9.0130429305782986E-5</v>
      </c>
      <c r="M1605">
        <f t="shared" ref="M1605" si="2913">M1598/J1603</f>
        <v>-4.5791457425180845E-4</v>
      </c>
      <c r="N1605">
        <f t="shared" ref="N1605" si="2914">N1598/J1603</f>
        <v>-3.7140375370534207E-3</v>
      </c>
      <c r="O1605">
        <f t="shared" ref="O1605" si="2915">O1598/J1603</f>
        <v>1.8173448288641775E-6</v>
      </c>
    </row>
    <row r="1606" spans="5:15" x14ac:dyDescent="0.35">
      <c r="E1606" s="4" t="s">
        <v>9</v>
      </c>
      <c r="F1606">
        <v>-1.538579476896766E-3</v>
      </c>
      <c r="G1606">
        <v>-9.6745128429559784E-4</v>
      </c>
      <c r="H1606">
        <v>1.2396922236013852</v>
      </c>
      <c r="I1606" s="5">
        <v>5.4495994305782279E-3</v>
      </c>
      <c r="L1606">
        <f t="shared" ref="L1606" si="2916">L1599/J1603</f>
        <v>-1.5385794768967406E-3</v>
      </c>
      <c r="M1606">
        <f t="shared" ref="M1606" si="2917">M1599/J1603</f>
        <v>-9.6745128429559816E-4</v>
      </c>
      <c r="N1606">
        <f t="shared" ref="N1606" si="2918">N1599/J1603</f>
        <v>1.2396922236013854</v>
      </c>
      <c r="O1606">
        <f t="shared" ref="O1606" si="2919">O1599/J1603</f>
        <v>5.449599430578227E-3</v>
      </c>
    </row>
    <row r="1607" spans="5:15" x14ac:dyDescent="0.35">
      <c r="E1607" s="4"/>
      <c r="F1607">
        <v>-1.9321548128752794E-3</v>
      </c>
      <c r="G1607">
        <v>2.8785582197065848E-4</v>
      </c>
      <c r="H1607">
        <v>0.74082024826354709</v>
      </c>
      <c r="I1607" s="5">
        <v>5.4457072974148342E-3</v>
      </c>
      <c r="L1607">
        <f t="shared" ref="L1607" si="2920">L1600/J1603</f>
        <v>-1.9321548128752644E-3</v>
      </c>
      <c r="M1607">
        <f t="shared" ref="M1607" si="2921">M1600/J1603</f>
        <v>2.8785582197065842E-4</v>
      </c>
      <c r="N1607">
        <f t="shared" ref="N1607" si="2922">N1600/J1603</f>
        <v>0.74082024826354731</v>
      </c>
      <c r="O1607">
        <f t="shared" ref="O1607" si="2923">O1600/J1603</f>
        <v>5.445707297414836E-3</v>
      </c>
    </row>
    <row r="1608" spans="5:15" x14ac:dyDescent="0.35">
      <c r="E1608" s="4"/>
      <c r="F1608">
        <v>2.6639967625488024E-3</v>
      </c>
      <c r="G1608">
        <v>-7.7043235878703706E-6</v>
      </c>
      <c r="H1608">
        <v>-9.8406275667426539E-3</v>
      </c>
      <c r="I1608" s="5">
        <v>-4.0236911524654394E-5</v>
      </c>
      <c r="L1608">
        <f t="shared" ref="L1608" si="2924">L1601/J1603</f>
        <v>2.6639967625488024E-3</v>
      </c>
      <c r="M1608">
        <f t="shared" ref="M1608" si="2925">M1601/J1603</f>
        <v>-7.7043235878703689E-6</v>
      </c>
      <c r="N1608">
        <f t="shared" ref="N1608" si="2926">N1601/J1603</f>
        <v>-9.8406275667426556E-3</v>
      </c>
      <c r="O1608">
        <f t="shared" ref="O1608" si="2927">O1601/J1603</f>
        <v>-4.0236911524654387E-5</v>
      </c>
    </row>
    <row r="1609" spans="5:15" x14ac:dyDescent="0.35">
      <c r="E1609" s="4"/>
      <c r="I1609" s="5"/>
    </row>
    <row r="1610" spans="5:15" x14ac:dyDescent="0.35">
      <c r="E1610" s="4" t="s">
        <v>207</v>
      </c>
      <c r="F1610">
        <f t="shared" ref="F1610" si="2928">F1593^2*F1594*F1595-3*F1593^2*F1594^2+4*F1596^3-1401/2</f>
        <v>-0.90513435904199468</v>
      </c>
      <c r="I1610" s="5"/>
    </row>
    <row r="1611" spans="5:15" x14ac:dyDescent="0.35">
      <c r="E1611" s="4" t="s">
        <v>208</v>
      </c>
      <c r="F1611">
        <f t="shared" ref="F1611" si="2929">-72*F1593^2*F1594-576*F1593^3*F1596+36*F1593*F1595-9</f>
        <v>-314.81217617508901</v>
      </c>
      <c r="I1611" s="5"/>
    </row>
    <row r="1612" spans="5:15" x14ac:dyDescent="0.35">
      <c r="E1612" s="4" t="s">
        <v>209</v>
      </c>
      <c r="F1612">
        <f t="shared" ref="F1612" si="2930">((F1593*F1594*(F1595^2)*F1596)/16)+((F1594*F1595)/8)+9/4</f>
        <v>-1.0350254829893486</v>
      </c>
      <c r="I1612" s="5"/>
    </row>
    <row r="1613" spans="5:15" x14ac:dyDescent="0.35">
      <c r="E1613" s="4" t="s">
        <v>210</v>
      </c>
      <c r="F1613">
        <f t="shared" ref="F1613" si="2931">24*F1593^3*F1594*F1595-20*F1593*F1594*F1595^3+18*F1596^2-607</f>
        <v>401.13849903732103</v>
      </c>
      <c r="I1613" s="5"/>
    </row>
    <row r="1614" spans="5:15" x14ac:dyDescent="0.35">
      <c r="E1614" s="4"/>
      <c r="I1614" s="5"/>
    </row>
    <row r="1615" spans="5:15" x14ac:dyDescent="0.35">
      <c r="E1615" s="4"/>
      <c r="F1615">
        <f t="shared" ref="F1615:F1618" si="2932">F1593</f>
        <v>0.49405129011779925</v>
      </c>
      <c r="G1615" t="s">
        <v>16</v>
      </c>
      <c r="H1615" cm="1">
        <f t="array" ref="H1615:H1618">MMULT(F1605:I1608,F1610:F1613)</f>
        <v>0.14881179424337412</v>
      </c>
      <c r="I1615" s="5"/>
      <c r="J1615">
        <f t="shared" ref="J1615" si="2933">F1605*F1610+G1605*F1611+H1605*F1612+I1605*F1613</f>
        <v>0.14881179424337412</v>
      </c>
    </row>
    <row r="1616" spans="5:15" x14ac:dyDescent="0.35">
      <c r="E1616" s="4"/>
      <c r="F1616">
        <f t="shared" si="2932"/>
        <v>-1.6761656494230186</v>
      </c>
      <c r="G1616" t="s">
        <v>16</v>
      </c>
      <c r="H1616">
        <v>1.2088891587467645</v>
      </c>
      <c r="I1616" s="5"/>
      <c r="J1616">
        <f t="shared" ref="J1616" si="2934">F1606*F1610+G1606*F1611+H1606*F1612+I1606*F1613</f>
        <v>1.2088891587467645</v>
      </c>
    </row>
    <row r="1617" spans="5:10" x14ac:dyDescent="0.35">
      <c r="E1617" s="4"/>
      <c r="F1617">
        <f t="shared" si="2932"/>
        <v>3.0242261476074246</v>
      </c>
      <c r="G1617" t="s">
        <v>16</v>
      </c>
      <c r="H1617">
        <v>1.3288433581831751</v>
      </c>
      <c r="I1617" s="5"/>
      <c r="J1617">
        <f t="shared" ref="J1617" si="2935">F1607*F1610+G1607*F1611+H1607*F1612+I1607*F1613</f>
        <v>1.3288433581831751</v>
      </c>
    </row>
    <row r="1618" spans="5:10" x14ac:dyDescent="0.35">
      <c r="E1618" s="4"/>
      <c r="F1618">
        <f t="shared" si="2932"/>
        <v>5.601130388989036</v>
      </c>
      <c r="G1618" t="s">
        <v>16</v>
      </c>
      <c r="H1618">
        <v>-5.9411341222162517E-3</v>
      </c>
      <c r="I1618" s="5"/>
      <c r="J1618">
        <f t="shared" ref="J1618" si="2936">F1608*F1610+G1608*F1611+H1608*F1612+I1608*F1613</f>
        <v>-5.9411341222162517E-3</v>
      </c>
    </row>
    <row r="1619" spans="5:10" x14ac:dyDescent="0.35">
      <c r="E1619" s="4" t="s">
        <v>844</v>
      </c>
      <c r="F1619">
        <f t="shared" ref="F1619:F1622" si="2937">F1615-H1615</f>
        <v>0.34523949587442515</v>
      </c>
      <c r="I1619" s="5"/>
    </row>
    <row r="1620" spans="5:10" x14ac:dyDescent="0.35">
      <c r="E1620" s="4" t="s">
        <v>99</v>
      </c>
      <c r="F1620">
        <f t="shared" si="2937"/>
        <v>-2.8850548081697829</v>
      </c>
      <c r="I1620" s="5"/>
    </row>
    <row r="1621" spans="5:10" x14ac:dyDescent="0.35">
      <c r="E1621" s="4" t="s">
        <v>100</v>
      </c>
      <c r="F1621">
        <f t="shared" si="2937"/>
        <v>1.6953827894242495</v>
      </c>
      <c r="I1621" s="5"/>
    </row>
    <row r="1622" spans="5:10" x14ac:dyDescent="0.35">
      <c r="E1622" s="4" t="s">
        <v>101</v>
      </c>
      <c r="F1622">
        <f t="shared" si="2937"/>
        <v>5.6070715231112525</v>
      </c>
      <c r="I1622" s="5"/>
    </row>
    <row r="1623" spans="5:10" x14ac:dyDescent="0.35">
      <c r="E1623" s="4"/>
      <c r="I1623" s="5"/>
    </row>
    <row r="1624" spans="5:10" x14ac:dyDescent="0.35">
      <c r="E1624" s="4" t="s">
        <v>846</v>
      </c>
      <c r="F1624">
        <f t="shared" ref="F1624:F1627" si="2938">ABS(F1619-F1593)</f>
        <v>0.1488117942433741</v>
      </c>
      <c r="I1624" s="5"/>
    </row>
    <row r="1625" spans="5:10" x14ac:dyDescent="0.35">
      <c r="E1625" s="4" t="s">
        <v>847</v>
      </c>
      <c r="F1625">
        <f t="shared" si="2938"/>
        <v>1.2088891587467643</v>
      </c>
      <c r="I1625" s="5"/>
    </row>
    <row r="1626" spans="5:10" x14ac:dyDescent="0.35">
      <c r="E1626" s="4" t="s">
        <v>848</v>
      </c>
      <c r="F1626">
        <f t="shared" si="2938"/>
        <v>1.3288433581831751</v>
      </c>
      <c r="I1626" s="5"/>
    </row>
    <row r="1627" spans="5:10" x14ac:dyDescent="0.35">
      <c r="E1627" s="7" t="s">
        <v>849</v>
      </c>
      <c r="F1627" s="8">
        <f t="shared" si="2938"/>
        <v>5.9411341222164182E-3</v>
      </c>
      <c r="G1627" s="8" t="s">
        <v>25</v>
      </c>
      <c r="H1627" s="8">
        <f t="shared" ref="H1627" si="2939">MAX(F1624:F1627)</f>
        <v>1.3288433581831751</v>
      </c>
      <c r="I1627" s="9"/>
      <c r="J1627" t="str">
        <f t="shared" ref="J1627" si="2940">IF(H1627&gt;$D$14, "Continúa iterando","Listo. Aquí está la solución")</f>
        <v>Continúa iterando</v>
      </c>
    </row>
    <row r="1629" spans="5:10" x14ac:dyDescent="0.35">
      <c r="E1629" s="1"/>
      <c r="F1629" s="2" t="s">
        <v>0</v>
      </c>
      <c r="G1629" s="2">
        <f t="shared" ref="G1629" si="2941">G1592+1</f>
        <v>45</v>
      </c>
      <c r="H1629" s="2"/>
      <c r="I1629" s="3"/>
    </row>
    <row r="1630" spans="5:10" x14ac:dyDescent="0.35">
      <c r="E1630" s="4" t="s">
        <v>840</v>
      </c>
      <c r="F1630" s="6">
        <f t="shared" ref="F1630:F1633" si="2942">F1619</f>
        <v>0.34523949587442515</v>
      </c>
      <c r="I1630" s="5"/>
    </row>
    <row r="1631" spans="5:10" x14ac:dyDescent="0.35">
      <c r="E1631" s="4" t="s">
        <v>1</v>
      </c>
      <c r="F1631" s="6">
        <f t="shared" si="2942"/>
        <v>-2.8850548081697829</v>
      </c>
      <c r="I1631" s="5"/>
    </row>
    <row r="1632" spans="5:10" x14ac:dyDescent="0.35">
      <c r="E1632" s="4" t="s">
        <v>93</v>
      </c>
      <c r="F1632" s="6">
        <f t="shared" si="2942"/>
        <v>1.6953827894242495</v>
      </c>
      <c r="I1632" s="5"/>
    </row>
    <row r="1633" spans="5:15" x14ac:dyDescent="0.35">
      <c r="E1633" s="4" t="s">
        <v>2</v>
      </c>
      <c r="F1633" s="6">
        <f t="shared" si="2942"/>
        <v>5.6070715231112525</v>
      </c>
      <c r="I1633" s="5"/>
    </row>
    <row r="1634" spans="5:15" x14ac:dyDescent="0.35">
      <c r="E1634" s="4"/>
      <c r="I1634" s="5"/>
    </row>
    <row r="1635" spans="5:15" x14ac:dyDescent="0.35">
      <c r="E1635" s="4"/>
      <c r="F1635">
        <f t="shared" ref="F1635" si="2943">2*F1630*F1631*F1632-6*F1630*F1631^2</f>
        <v>-20.619011846448014</v>
      </c>
      <c r="G1635">
        <f t="shared" ref="G1635" si="2944">F1630^2*F1632-6*F1630^2*F1631</f>
        <v>2.2652966526747504</v>
      </c>
      <c r="H1635">
        <f t="shared" ref="H1635" si="2945">F1630^2*F1631</f>
        <v>-0.34387057554376471</v>
      </c>
      <c r="I1635" s="5">
        <f t="shared" ref="I1635" si="2946">12*F1633^2</f>
        <v>377.27101278342172</v>
      </c>
      <c r="J1635">
        <f t="shared" ref="J1635" si="2947">F1635*(G1636*(H1637*I1638-H1638*I1637)-H1636*(G1637*I1638-G1638*I1637)+I1636*(G1637*H1638-G1638*H1637))</f>
        <v>-245.00385719793414</v>
      </c>
      <c r="L1635">
        <f t="shared" ref="L1635" si="2948">G1636*(H1637*I1638-H1638*I1637)-H1636*(G1637*I1638-G1638*I1637)+I1636*(G1637*H1638-G1638*H1637)</f>
        <v>11.882424774887568</v>
      </c>
      <c r="M1635">
        <f t="shared" ref="M1635" si="2949">-(G1635*(H1637*I1638-H1638*I1637)-H1635*(G1637*I1638-G1638*I1637)+I1635*(G1637*H1638-G1638*H1637))</f>
        <v>-16441.147817840396</v>
      </c>
      <c r="N1635">
        <f t="shared" ref="N1635" si="2950">G1635*(H1636*I1638-H1638*I1636)-H1635*(G1636*I1638-G1638*I1636)+I1635*(G1636*H1638-G1638*H1636)</f>
        <v>-383102.42538543011</v>
      </c>
      <c r="O1635">
        <f t="shared" ref="O1635" si="2951">-(G1635*(H1636*I1637-H1637*I1636)-H1635*(G1636*I1637-G1637*I1636)+I1635*(G1636*H1637-G1637*H1636))</f>
        <v>-2292.341479911327</v>
      </c>
    </row>
    <row r="1636" spans="5:15" x14ac:dyDescent="0.35">
      <c r="E1636" s="4" t="s">
        <v>26</v>
      </c>
      <c r="F1636">
        <f t="shared" ref="F1636" si="2952">-1728*F1633*F1630^2-144*F1631*F1630+36*F1632</f>
        <v>-950.37444268169065</v>
      </c>
      <c r="G1636">
        <f t="shared" ref="G1636" si="2953">-72*F1630^2</f>
        <v>-8.58170228483716</v>
      </c>
      <c r="H1636">
        <f t="shared" ref="H1636" si="2954">36*F1630</f>
        <v>12.428621851479306</v>
      </c>
      <c r="I1636" s="5">
        <f t="shared" ref="I1636" si="2955">-576*F1630^3</f>
        <v>-23.70194056449267</v>
      </c>
      <c r="J1636">
        <f t="shared" ref="J1636" si="2956">-G1635*(F1636*(H1637*I1638-H1638*I1637)-H1636*(F1637*I1638-F1638*I1637)+I1636*(F1637*H1638-F1638*H1637))</f>
        <v>-627816.99768257665</v>
      </c>
      <c r="L1636">
        <f t="shared" ref="L1636" si="2957">-(F1636*(H1637*I1638-H1638*I1637)-H1636*(F1637*I1638-F1638*I1637)+I1636*(F1637*H1638-F1638*H1637))</f>
        <v>-277145.59898425726</v>
      </c>
      <c r="M1636">
        <f t="shared" ref="M1636" si="2958">F1635*(H1637*I1638-H1638*I1637)-H1635*(F1637*I1638-F1638*I1637)+I1635*(F1637*H1638-F1638*H1637)</f>
        <v>-40233.710760959373</v>
      </c>
      <c r="N1636">
        <f t="shared" ref="N1636" si="2959">-(F1635*(H1636*I1638-H1638*I1636)-H1635*(F1636*I1638-F1638*I1636)+I1635*(F1636*H1638-F1638*H1636))</f>
        <v>61888248.295199372</v>
      </c>
      <c r="O1636">
        <f t="shared" ref="O1636" si="2960">F1635*(H1636*I1637-H1637*I1636)-H1635*(F1636*I1637-F1637*I1636)+I1635*(F1636*H1637-F1637*H1636)</f>
        <v>568127.94583055226</v>
      </c>
    </row>
    <row r="1637" spans="5:15" x14ac:dyDescent="0.35">
      <c r="E1637" s="4"/>
      <c r="F1637">
        <f t="shared" ref="F1637" si="2961">0.0625*F1631*F1632^2*F1633</f>
        <v>-2.9060676604068219</v>
      </c>
      <c r="G1637">
        <f t="shared" ref="G1637" si="2962">0.0625*F1630*F1632^2*F1633+0.125*F1632</f>
        <v>0.55967684323464995</v>
      </c>
      <c r="H1637">
        <f t="shared" ref="H1637" si="2963">0.125*F1630*F1631*F1632*F1633+0.125*F1631</f>
        <v>-1.5441867865960228</v>
      </c>
      <c r="I1637" s="5">
        <f t="shared" ref="I1637" si="2964">0.0625*F1630*F1631*F1632^2</f>
        <v>-0.17893285825237984</v>
      </c>
      <c r="J1637">
        <f t="shared" ref="J1637" si="2965">H1635*(F1636*(G1637*I1638-G1638*I1637)-G1636*(F1637*I1638-F1638*I1637)+I1636*(F1637*G1638-F1638*G1637))</f>
        <v>36321.562071672044</v>
      </c>
      <c r="L1637">
        <f t="shared" ref="L1637" si="2966">F1636*(G1637*I1638-G1638*I1637)-G1636*(F1637*I1638-F1638*I1637)+I1636*(F1637*G1638-F1638*G1637)</f>
        <v>-105625.67621331522</v>
      </c>
      <c r="M1637">
        <f t="shared" ref="M1637" si="2967">-(F1635*(G1637*I1638-G1638*I1637)-G1635*(F1637*I1638-F1638*I1637)+I1635*(F1637*G1638-F1638*G1637))</f>
        <v>16433.301245815044</v>
      </c>
      <c r="N1637">
        <f t="shared" ref="N1637" si="2968">F1635*(G1636*I1638-G1638*I1636)-G1635*(F1636*I1638-F1638*I1636)+I1635*(F1636*G1638-F1638*G1636)</f>
        <v>12711497.217924872</v>
      </c>
      <c r="O1637">
        <f t="shared" ref="O1637" si="2969">-(F1635*(G1636*I1637-G1637*I1636)-G1635*(F1636*I1637-F1637*I1636)+I1635*(F1636*G1637-F1637*G1636))</f>
        <v>210614.55523408655</v>
      </c>
    </row>
    <row r="1638" spans="5:15" x14ac:dyDescent="0.35">
      <c r="E1638" s="4"/>
      <c r="F1638">
        <f t="shared" ref="F1638" si="2970">72*F1631*F1632*F1630^2-20*F1631*F1632^3</f>
        <v>239.20646589761148</v>
      </c>
      <c r="G1638">
        <f t="shared" ref="G1638" si="2971">24*F1630^3*F1632-20*F1630*F1632^3</f>
        <v>-31.973248186093134</v>
      </c>
      <c r="H1638">
        <f t="shared" ref="H1638" si="2972">24*F1630^3*F1631-60*F1630*F1631*F1632^2</f>
        <v>168.92631902276199</v>
      </c>
      <c r="I1638" s="5">
        <f t="shared" ref="I1638" si="2973">36*F1633</f>
        <v>201.85457483200508</v>
      </c>
      <c r="J1638">
        <f t="shared" ref="J1638" si="2974">-I1635*(F1636*(G1637*H1638-G1638*H1637)-G1636*(F1637*H1638-F1638*H1637)+H1636*(F1637*G1638-F1638*G1637))</f>
        <v>16781720.795034193</v>
      </c>
      <c r="L1638">
        <f t="shared" ref="L1638" si="2975">-(F1636*(G1637*H1638-G1638*H1637)-G1636*(F1637*H1638-F1638*H1637)+H1636*(F1637*G1638-F1638*G1637))</f>
        <v>44481.871721928452</v>
      </c>
      <c r="M1638">
        <f t="shared" ref="M1638" si="2976">F1635*(G1637*H1638-G1638*H1637)-G1635*(F1637*H1638-F1638*H1637)+H1635*(F1637*G1638-F1638*G1637)</f>
        <v>-642.00003273331129</v>
      </c>
      <c r="N1638">
        <f t="shared" ref="N1638" si="2977">-(F1635*(G1636*H1638-G1638*H1636)-G1635*(F1636*H1638-F1638*H1636)+H1635*(F1636*G1638-F1638*G1636))</f>
        <v>-380955.12354828045</v>
      </c>
      <c r="O1638">
        <f t="shared" ref="O1638" si="2978">F1635*(G1636*H1637-G1637*H1636)-G1635*(F1636*H1637-F1637*H1636)+H1635*(F1636*G1637-F1637*G1636)</f>
        <v>-3344.5983365529751</v>
      </c>
    </row>
    <row r="1639" spans="5:15" x14ac:dyDescent="0.35">
      <c r="E1639" s="4"/>
      <c r="I1639" s="5"/>
    </row>
    <row r="1640" spans="5:15" x14ac:dyDescent="0.35">
      <c r="E1640" s="4" t="s">
        <v>6</v>
      </c>
      <c r="F1640">
        <f t="shared" ref="F1640" si="2979">MDETERM(F1635:I1638)</f>
        <v>16189980.355566083</v>
      </c>
      <c r="G1640" t="str">
        <f t="shared" ref="G1640" si="2980">IF(F1640&lt;&gt;0,"Continuar", "Agregar otros valores")</f>
        <v>Continuar</v>
      </c>
      <c r="I1640" s="5"/>
      <c r="J1640">
        <f t="shared" ref="J1640" si="2981">MDETERM(F1635:I1638)</f>
        <v>16189980.355566083</v>
      </c>
    </row>
    <row r="1641" spans="5:15" x14ac:dyDescent="0.35">
      <c r="E1641" s="4"/>
      <c r="I1641" s="5"/>
    </row>
    <row r="1642" spans="5:15" x14ac:dyDescent="0.35">
      <c r="E1642" s="4"/>
      <c r="F1642" cm="1">
        <f t="array" ref="F1642:I1645">MINVERSE(F1635:I1638)</f>
        <v>7.3393694828051292E-7</v>
      </c>
      <c r="G1642">
        <v>-1.0155137595449866E-3</v>
      </c>
      <c r="H1642">
        <v>-2.3662933306384172E-2</v>
      </c>
      <c r="I1642" s="5">
        <v>-1.415901335002686E-4</v>
      </c>
      <c r="L1642">
        <f t="shared" ref="L1642" si="2982">L1635/J1640</f>
        <v>7.3393694828063299E-7</v>
      </c>
      <c r="M1642">
        <f t="shared" ref="M1642" si="2983">M1635/J1640</f>
        <v>-1.0155137595449868E-3</v>
      </c>
      <c r="N1642">
        <f t="shared" ref="N1642" si="2984">N1635/J1640</f>
        <v>-2.3662933306384172E-2</v>
      </c>
      <c r="O1642">
        <f t="shared" ref="O1642" si="2985">O1635/J1640</f>
        <v>-1.4159013350026857E-4</v>
      </c>
    </row>
    <row r="1643" spans="5:15" x14ac:dyDescent="0.35">
      <c r="E1643" s="4" t="s">
        <v>9</v>
      </c>
      <c r="F1643">
        <v>-1.7118340658700968E-2</v>
      </c>
      <c r="G1643">
        <v>-2.4850994181180156E-3</v>
      </c>
      <c r="H1643">
        <v>3.8226265218365332</v>
      </c>
      <c r="I1643" s="5">
        <v>3.509133015317286E-2</v>
      </c>
      <c r="L1643">
        <f t="shared" ref="L1643" si="2986">L1636/J1640</f>
        <v>-1.7118340658700996E-2</v>
      </c>
      <c r="M1643">
        <f t="shared" ref="M1643" si="2987">M1636/J1640</f>
        <v>-2.4850994181180156E-3</v>
      </c>
      <c r="N1643">
        <f t="shared" ref="N1643" si="2988">N1636/J1640</f>
        <v>3.8226265218365332</v>
      </c>
      <c r="O1643">
        <f t="shared" ref="O1643" si="2989">O1636/J1640</f>
        <v>3.5091330153172853E-2</v>
      </c>
    </row>
    <row r="1644" spans="5:15" x14ac:dyDescent="0.35">
      <c r="E1644" s="4"/>
      <c r="F1644">
        <v>-6.5241386273208928E-3</v>
      </c>
      <c r="G1644">
        <v>1.0150291034890166E-3</v>
      </c>
      <c r="H1644">
        <v>0.78514593216011463</v>
      </c>
      <c r="I1644" s="5">
        <v>1.3008944458766913E-2</v>
      </c>
      <c r="L1644">
        <f t="shared" ref="L1644" si="2990">L1637/J1640</f>
        <v>-6.5241386273208989E-3</v>
      </c>
      <c r="M1644">
        <f t="shared" ref="M1644" si="2991">M1637/J1640</f>
        <v>1.0150291034890175E-3</v>
      </c>
      <c r="N1644">
        <f t="shared" ref="N1644" si="2992">N1637/J1640</f>
        <v>0.78514593216011441</v>
      </c>
      <c r="O1644">
        <f t="shared" ref="O1644" si="2993">O1637/J1640</f>
        <v>1.3008944458766913E-2</v>
      </c>
    </row>
    <row r="1645" spans="5:15" x14ac:dyDescent="0.35">
      <c r="E1645" s="4"/>
      <c r="F1645">
        <v>2.7474938662686919E-3</v>
      </c>
      <c r="G1645">
        <v>-3.9654157610672604E-5</v>
      </c>
      <c r="H1645">
        <v>-2.3530301778118518E-2</v>
      </c>
      <c r="I1645" s="5">
        <v>-2.0658445922098413E-4</v>
      </c>
      <c r="L1645">
        <f t="shared" ref="L1645" si="2994">L1638/J1640</f>
        <v>2.7474938662686932E-3</v>
      </c>
      <c r="M1645">
        <f t="shared" ref="M1645" si="2995">M1638/J1640</f>
        <v>-3.9654157610672638E-5</v>
      </c>
      <c r="N1645">
        <f t="shared" ref="N1645" si="2996">N1638/J1640</f>
        <v>-2.3530301778118518E-2</v>
      </c>
      <c r="O1645">
        <f t="shared" ref="O1645" si="2997">O1638/J1640</f>
        <v>-2.065844592209841E-4</v>
      </c>
    </row>
    <row r="1646" spans="5:15" x14ac:dyDescent="0.35">
      <c r="E1646" s="4"/>
      <c r="I1646" s="5"/>
    </row>
    <row r="1647" spans="5:15" x14ac:dyDescent="0.35">
      <c r="E1647" s="4" t="s">
        <v>211</v>
      </c>
      <c r="F1647">
        <f t="shared" ref="F1647" si="2998">F1630^2*F1631*F1632-3*F1630^2*F1631^2+4*F1633^3-1401/2</f>
        <v>1.0692687967734855</v>
      </c>
      <c r="I1647" s="5"/>
    </row>
    <row r="1648" spans="5:15" x14ac:dyDescent="0.35">
      <c r="E1648" s="4" t="s">
        <v>212</v>
      </c>
      <c r="F1648">
        <f t="shared" ref="F1648" si="2999">-72*F1630^2*F1631-576*F1630^3*F1633+36*F1630*F1632-9</f>
        <v>-96.068522959231061</v>
      </c>
      <c r="I1648" s="5"/>
    </row>
    <row r="1649" spans="5:10" x14ac:dyDescent="0.35">
      <c r="E1649" s="4" t="s">
        <v>213</v>
      </c>
      <c r="F1649">
        <f t="shared" ref="F1649" si="3000">((F1630*F1631*(F1632^2)*F1633)/16)+((F1631*F1632)/8)+9/4</f>
        <v>0.63530163240458748</v>
      </c>
      <c r="I1649" s="5"/>
    </row>
    <row r="1650" spans="5:10" x14ac:dyDescent="0.35">
      <c r="E1650" s="4" t="s">
        <v>214</v>
      </c>
      <c r="F1650">
        <f t="shared" ref="F1650" si="3001">24*F1630^3*F1631*F1632-20*F1630*F1631*F1632^3+18*F1633^2-607</f>
        <v>51.151092587226344</v>
      </c>
      <c r="I1650" s="5"/>
    </row>
    <row r="1651" spans="5:10" x14ac:dyDescent="0.35">
      <c r="E1651" s="4"/>
      <c r="I1651" s="5"/>
    </row>
    <row r="1652" spans="5:10" x14ac:dyDescent="0.35">
      <c r="E1652" s="4"/>
      <c r="F1652">
        <f t="shared" ref="F1652:F1655" si="3002">F1630</f>
        <v>0.34523949587442515</v>
      </c>
      <c r="G1652" t="s">
        <v>16</v>
      </c>
      <c r="H1652" cm="1">
        <f t="array" ref="H1652:H1655">MMULT(F1642:I1645,F1647:F1650)</f>
        <v>7.5284101515003476E-2</v>
      </c>
      <c r="I1652" s="5"/>
      <c r="J1652">
        <f t="shared" ref="J1652" si="3003">F1642*F1647+G1642*F1648+H1642*F1649+I1642*F1650</f>
        <v>7.5284101515003476E-2</v>
      </c>
    </row>
    <row r="1653" spans="5:10" x14ac:dyDescent="0.35">
      <c r="E1653" s="4"/>
      <c r="F1653">
        <f t="shared" si="3002"/>
        <v>-2.8850548081697829</v>
      </c>
      <c r="G1653" t="s">
        <v>16</v>
      </c>
      <c r="H1653">
        <v>4.443916470056247</v>
      </c>
      <c r="I1653" s="5"/>
      <c r="J1653">
        <f t="shared" ref="J1653" si="3004">F1643*F1647+G1643*F1648+H1643*F1649+I1643*F1650</f>
        <v>4.443916470056247</v>
      </c>
    </row>
    <row r="1654" spans="5:10" x14ac:dyDescent="0.35">
      <c r="E1654" s="4"/>
      <c r="F1654">
        <f t="shared" si="3002"/>
        <v>1.6953827894242495</v>
      </c>
      <c r="G1654" t="s">
        <v>16</v>
      </c>
      <c r="H1654">
        <v>1.0597378102567725</v>
      </c>
      <c r="I1654" s="5"/>
      <c r="J1654">
        <f t="shared" ref="J1654" si="3005">F1644*F1647+G1644*F1648+H1644*F1649+I1644*F1650</f>
        <v>1.0597378102567725</v>
      </c>
    </row>
    <row r="1655" spans="5:10" x14ac:dyDescent="0.35">
      <c r="E1655" s="4"/>
      <c r="F1655">
        <f t="shared" si="3002"/>
        <v>5.6070715231112525</v>
      </c>
      <c r="G1655" t="s">
        <v>16</v>
      </c>
      <c r="H1655">
        <v>-1.8768534119928383E-2</v>
      </c>
      <c r="I1655" s="5"/>
      <c r="J1655">
        <f t="shared" ref="J1655" si="3006">F1645*F1647+G1645*F1648+H1645*F1649+I1645*F1650</f>
        <v>-1.8768534119928383E-2</v>
      </c>
    </row>
    <row r="1656" spans="5:10" x14ac:dyDescent="0.35">
      <c r="E1656" s="4" t="s">
        <v>844</v>
      </c>
      <c r="F1656">
        <f t="shared" ref="F1656:F1659" si="3007">F1652-H1652</f>
        <v>0.26995539435942167</v>
      </c>
      <c r="I1656" s="5"/>
    </row>
    <row r="1657" spans="5:10" x14ac:dyDescent="0.35">
      <c r="E1657" s="4" t="s">
        <v>99</v>
      </c>
      <c r="F1657">
        <f t="shared" si="3007"/>
        <v>-7.3289712782260299</v>
      </c>
      <c r="I1657" s="5"/>
    </row>
    <row r="1658" spans="5:10" x14ac:dyDescent="0.35">
      <c r="E1658" s="4" t="s">
        <v>100</v>
      </c>
      <c r="F1658">
        <f t="shared" si="3007"/>
        <v>0.63564497916747698</v>
      </c>
      <c r="I1658" s="5"/>
    </row>
    <row r="1659" spans="5:10" x14ac:dyDescent="0.35">
      <c r="E1659" s="4" t="s">
        <v>101</v>
      </c>
      <c r="F1659">
        <f t="shared" si="3007"/>
        <v>5.6258400572311809</v>
      </c>
      <c r="I1659" s="5"/>
    </row>
    <row r="1660" spans="5:10" x14ac:dyDescent="0.35">
      <c r="E1660" s="4"/>
      <c r="I1660" s="5"/>
    </row>
    <row r="1661" spans="5:10" x14ac:dyDescent="0.35">
      <c r="E1661" s="4" t="s">
        <v>846</v>
      </c>
      <c r="F1661">
        <f t="shared" ref="F1661:F1664" si="3008">ABS(F1656-F1630)</f>
        <v>7.5284101515003476E-2</v>
      </c>
      <c r="I1661" s="5"/>
    </row>
    <row r="1662" spans="5:10" x14ac:dyDescent="0.35">
      <c r="E1662" s="4" t="s">
        <v>847</v>
      </c>
      <c r="F1662">
        <f t="shared" si="3008"/>
        <v>4.443916470056247</v>
      </c>
      <c r="I1662" s="5"/>
    </row>
    <row r="1663" spans="5:10" x14ac:dyDescent="0.35">
      <c r="E1663" s="4" t="s">
        <v>848</v>
      </c>
      <c r="F1663">
        <f t="shared" si="3008"/>
        <v>1.0597378102567725</v>
      </c>
      <c r="I1663" s="5"/>
    </row>
    <row r="1664" spans="5:10" x14ac:dyDescent="0.35">
      <c r="E1664" s="7" t="s">
        <v>849</v>
      </c>
      <c r="F1664" s="8">
        <f t="shared" si="3008"/>
        <v>1.8768534119928404E-2</v>
      </c>
      <c r="G1664" s="8" t="s">
        <v>25</v>
      </c>
      <c r="H1664" s="8">
        <f t="shared" ref="H1664" si="3009">MAX(F1661:F1664)</f>
        <v>4.443916470056247</v>
      </c>
      <c r="I1664" s="9"/>
      <c r="J1664" t="str">
        <f t="shared" ref="J1664" si="3010">IF(H1664&gt;$D$14, "Continúa iterando","Listo. Aquí está la solución")</f>
        <v>Continúa iterando</v>
      </c>
    </row>
    <row r="1666" spans="5:15" x14ac:dyDescent="0.35">
      <c r="E1666" s="1"/>
      <c r="F1666" s="2" t="s">
        <v>0</v>
      </c>
      <c r="G1666" s="2">
        <f t="shared" ref="G1666" si="3011">G1629+1</f>
        <v>46</v>
      </c>
      <c r="H1666" s="2"/>
      <c r="I1666" s="3"/>
    </row>
    <row r="1667" spans="5:15" x14ac:dyDescent="0.35">
      <c r="E1667" s="4" t="s">
        <v>840</v>
      </c>
      <c r="F1667" s="6">
        <f t="shared" ref="F1667:F1670" si="3012">F1656</f>
        <v>0.26995539435942167</v>
      </c>
      <c r="I1667" s="5"/>
    </row>
    <row r="1668" spans="5:15" x14ac:dyDescent="0.35">
      <c r="E1668" s="4" t="s">
        <v>1</v>
      </c>
      <c r="F1668" s="6">
        <f t="shared" si="3012"/>
        <v>-7.3289712782260299</v>
      </c>
      <c r="I1668" s="5"/>
    </row>
    <row r="1669" spans="5:15" x14ac:dyDescent="0.35">
      <c r="E1669" s="4" t="s">
        <v>93</v>
      </c>
      <c r="F1669" s="6">
        <f t="shared" si="3012"/>
        <v>0.63564497916747698</v>
      </c>
      <c r="I1669" s="5"/>
    </row>
    <row r="1670" spans="5:15" x14ac:dyDescent="0.35">
      <c r="E1670" s="4" t="s">
        <v>2</v>
      </c>
      <c r="F1670" s="6">
        <f t="shared" si="3012"/>
        <v>5.6258400572311809</v>
      </c>
      <c r="I1670" s="5"/>
    </row>
    <row r="1671" spans="5:15" x14ac:dyDescent="0.35">
      <c r="E1671" s="4"/>
      <c r="I1671" s="5"/>
    </row>
    <row r="1672" spans="5:15" x14ac:dyDescent="0.35">
      <c r="E1672" s="4"/>
      <c r="F1672">
        <f t="shared" ref="F1672" si="3013">2*F1667*F1668*F1669-6*F1667*F1668^2</f>
        <v>-89.517254006902277</v>
      </c>
      <c r="G1672">
        <f t="shared" ref="G1672" si="3014">F1667^2*F1669-6*F1667^2*F1668</f>
        <v>3.2509561344193907</v>
      </c>
      <c r="H1672">
        <f t="shared" ref="H1672" si="3015">F1667^2*F1668</f>
        <v>-0.53410548749719322</v>
      </c>
      <c r="I1672" s="5">
        <f t="shared" ref="I1672" si="3016">12*F1670^2</f>
        <v>379.80091619456323</v>
      </c>
      <c r="J1672">
        <f t="shared" ref="J1672" si="3017">F1672*(G1673*(H1674*I1675-H1675*I1674)-H1673*(G1674*I1675-G1675*I1674)+I1673*(G1674*H1675-G1675*H1674))</f>
        <v>-146193.53221990191</v>
      </c>
      <c r="L1672">
        <f t="shared" ref="L1672" si="3018">G1673*(H1674*I1675-H1675*I1674)-H1673*(G1674*I1675-G1675*I1674)+I1673*(G1674*H1675-G1675*H1674)</f>
        <v>1633.1324485068496</v>
      </c>
      <c r="M1672">
        <f t="shared" ref="M1672" si="3019">-(G1672*(H1674*I1675-H1675*I1674)-H1672*(G1674*I1675-G1675*I1674)+I1672*(G1674*H1675-G1675*H1674))</f>
        <v>-82.690550899383425</v>
      </c>
      <c r="N1672">
        <f t="shared" ref="N1672" si="3020">G1672*(H1673*I1675-H1675*I1673)-H1672*(G1673*I1675-G1675*I1673)+I1672*(G1673*H1675-G1675*H1673)</f>
        <v>-77214.060203524627</v>
      </c>
      <c r="O1672">
        <f t="shared" ref="O1672" si="3021">-(G1672*(H1673*I1674-H1674*I1673)-H1672*(G1673*I1674-G1674*I1673)+I1672*(G1673*H1674-G1674*H1673))</f>
        <v>-3086.2553385571332</v>
      </c>
    </row>
    <row r="1673" spans="5:15" x14ac:dyDescent="0.35">
      <c r="E1673" s="4" t="s">
        <v>26</v>
      </c>
      <c r="F1673">
        <f t="shared" ref="F1673" si="3022">-1728*F1670*F1667^2-144*F1668*F1667+36*F1669</f>
        <v>-400.67313429900389</v>
      </c>
      <c r="G1673">
        <f t="shared" ref="G1673" si="3023">-72*F1667^2</f>
        <v>-5.2470658759500628</v>
      </c>
      <c r="H1673">
        <f t="shared" ref="H1673" si="3024">36*F1667</f>
        <v>9.7183941969391796</v>
      </c>
      <c r="I1673" s="5">
        <f t="shared" ref="I1673" si="3025">-576*F1667^3</f>
        <v>-11.331789902175707</v>
      </c>
      <c r="J1673">
        <f t="shared" ref="J1673" si="3026">-G1672*(F1673*(H1674*I1675-H1675*I1674)-H1673*(F1674*I1675-F1675*I1674)+I1673*(F1674*H1675-F1675*H1674))</f>
        <v>-479571.32935838151</v>
      </c>
      <c r="L1673">
        <f t="shared" ref="L1673" si="3027">-(F1673*(H1674*I1675-H1675*I1674)-H1673*(F1674*I1675-F1675*I1674)+I1673*(F1674*H1675-F1675*H1674))</f>
        <v>-147517.01023613819</v>
      </c>
      <c r="M1673">
        <f t="shared" ref="M1673" si="3028">F1672*(H1674*I1675-H1675*I1674)-H1672*(F1674*I1675-F1675*I1674)+I1672*(F1674*H1675-F1675*H1674)</f>
        <v>23760.72015626889</v>
      </c>
      <c r="N1673">
        <f t="shared" ref="N1673" si="3029">-(F1672*(H1673*I1675-H1675*I1673)-H1672*(F1673*I1675-F1675*I1673)+I1672*(F1673*H1675-F1675*H1673))</f>
        <v>7085706.4325748654</v>
      </c>
      <c r="O1673">
        <f t="shared" ref="O1673" si="3030">F1672*(H1673*I1674-H1674*I1673)-H1672*(F1673*I1674-F1674*I1673)+I1672*(F1673*H1674-F1674*H1673)</f>
        <v>279713.12464859715</v>
      </c>
    </row>
    <row r="1674" spans="5:15" x14ac:dyDescent="0.35">
      <c r="E1674" s="4"/>
      <c r="F1674">
        <f t="shared" ref="F1674" si="3031">0.0625*F1668*F1669^2*F1670</f>
        <v>-1.041213187271784</v>
      </c>
      <c r="G1674">
        <f t="shared" ref="G1674" si="3032">0.0625*F1667*F1669^2*F1670+0.125*F1669</f>
        <v>0.11780767835462849</v>
      </c>
      <c r="H1674">
        <f t="shared" ref="H1674" si="3033">0.125*F1667*F1668*F1669*F1670+0.125*F1668</f>
        <v>-1.8005179701045071</v>
      </c>
      <c r="I1674" s="5">
        <f t="shared" ref="I1674" si="3034">0.0625*F1667*F1668*F1669^2</f>
        <v>-4.9962514704074611E-2</v>
      </c>
      <c r="J1674">
        <f t="shared" ref="J1674" si="3035">H1672*(F1673*(G1674*I1675-G1675*I1674)-G1673*(F1674*I1675-F1675*I1674)+I1673*(F1674*G1675-F1675*G1674))</f>
        <v>5680.9479864796604</v>
      </c>
      <c r="L1674">
        <f t="shared" ref="L1674" si="3036">F1673*(G1674*I1675-G1675*I1674)-G1673*(F1674*I1675-F1675*I1674)+I1673*(F1674*G1675-F1675*G1674)</f>
        <v>-10636.37824262106</v>
      </c>
      <c r="M1674">
        <f t="shared" ref="M1674" si="3037">-(F1672*(G1674*I1675-G1675*I1674)-G1672*(F1674*I1675-F1675*I1674)+I1672*(F1674*G1675-F1675*G1674))</f>
        <v>1608.6015694641255</v>
      </c>
      <c r="N1674">
        <f t="shared" ref="N1674" si="3038">F1672*(G1673*I1675-G1675*I1673)-G1672*(F1673*I1675-F1675*I1673)+I1672*(F1673*G1675-F1675*G1673)</f>
        <v>551206.37485497538</v>
      </c>
      <c r="O1674">
        <f t="shared" ref="O1674" si="3039">-(F1672*(G1673*I1674-G1674*I1673)-G1672*(F1673*I1674-F1674*I1673)+I1672*(F1673*G1674-F1674*G1673))</f>
        <v>20172.168618416552</v>
      </c>
    </row>
    <row r="1675" spans="5:15" x14ac:dyDescent="0.35">
      <c r="E1675" s="4"/>
      <c r="F1675">
        <f t="shared" ref="F1675" si="3040">72*F1668*F1669*F1667^2-20*F1668*F1669^3</f>
        <v>13.201724180583835</v>
      </c>
      <c r="G1675">
        <f t="shared" ref="G1675" si="3041">24*F1667^3*F1669-20*F1667*F1669^3</f>
        <v>-1.0865220409141789</v>
      </c>
      <c r="H1675">
        <f t="shared" ref="H1675" si="3042">24*F1667^3*F1668-60*F1667*F1668*F1669^2</f>
        <v>44.503582335747559</v>
      </c>
      <c r="I1675" s="5">
        <f t="shared" ref="I1675" si="3043">36*F1670</f>
        <v>202.53024206032251</v>
      </c>
      <c r="J1675">
        <f t="shared" ref="J1675" si="3044">-I1672*(F1673*(G1674*H1675-G1675*H1674)-G1673*(F1674*H1675-F1675*H1674)+H1673*(F1674*G1675-F1675*G1674))</f>
        <v>546674.66957389074</v>
      </c>
      <c r="L1675">
        <f t="shared" ref="L1675" si="3045">-(F1673*(G1674*H1675-G1675*H1674)-G1673*(F1674*H1675-F1675*H1674)+H1673*(F1674*G1675-F1675*G1674))</f>
        <v>1439.3716451538046</v>
      </c>
      <c r="M1675">
        <f t="shared" ref="M1675" si="3046">F1672*(G1674*H1675-G1675*H1674)-G1672*(F1674*H1675-F1675*H1674)+H1672*(F1674*G1675-F1675*G1674)</f>
        <v>-220.61065021419142</v>
      </c>
      <c r="N1675">
        <f t="shared" ref="N1675" si="3047">-(F1672*(G1673*H1675-G1675*H1673)-G1672*(F1673*H1675-F1675*H1673)+H1672*(F1673*G1675-F1675*G1673))</f>
        <v>-78074.875072374431</v>
      </c>
      <c r="O1675">
        <f t="shared" ref="O1675" si="3048">F1672*(G1673*H1674-G1674*H1673)-G1672*(F1673*H1674-F1674*H1673)+H1672*(F1673*G1674-F1674*G1673)</f>
        <v>-3093.2893668168363</v>
      </c>
    </row>
    <row r="1676" spans="5:15" x14ac:dyDescent="0.35">
      <c r="E1676" s="4"/>
      <c r="I1676" s="5"/>
    </row>
    <row r="1677" spans="5:15" x14ac:dyDescent="0.35">
      <c r="E1677" s="4" t="s">
        <v>6</v>
      </c>
      <c r="F1677">
        <f t="shared" ref="F1677" si="3049">MDETERM(F1672:I1675)</f>
        <v>-73409.244017913021</v>
      </c>
      <c r="G1677" t="str">
        <f t="shared" ref="G1677" si="3050">IF(F1677&lt;&gt;0,"Continuar", "Agregar otros valores")</f>
        <v>Continuar</v>
      </c>
      <c r="I1677" s="5"/>
      <c r="J1677">
        <f t="shared" ref="J1677" si="3051">MDETERM(F1672:I1675)</f>
        <v>-73409.244017913021</v>
      </c>
    </row>
    <row r="1678" spans="5:15" x14ac:dyDescent="0.35">
      <c r="E1678" s="4"/>
      <c r="I1678" s="5"/>
    </row>
    <row r="1679" spans="5:15" x14ac:dyDescent="0.35">
      <c r="E1679" s="4"/>
      <c r="F1679" cm="1">
        <f t="array" ref="F1679:I1682">MINVERSE(F1672:I1675)</f>
        <v>-2.224695909017043E-2</v>
      </c>
      <c r="G1679">
        <v>1.1264323997016727E-3</v>
      </c>
      <c r="H1679">
        <v>1.0518302052624755</v>
      </c>
      <c r="I1679" s="5">
        <v>4.2041780702768684E-2</v>
      </c>
      <c r="L1679">
        <f t="shared" ref="L1679" si="3052">L1672/J1677</f>
        <v>-2.2246959090170434E-2</v>
      </c>
      <c r="M1679">
        <f t="shared" ref="M1679" si="3053">M1672/J1677</f>
        <v>1.1264323997016727E-3</v>
      </c>
      <c r="N1679">
        <f t="shared" ref="N1679" si="3054">N1672/J1677</f>
        <v>1.0518302052624757</v>
      </c>
      <c r="O1679">
        <f t="shared" ref="O1679" si="3055">O1672/J1677</f>
        <v>4.2041780702768684E-2</v>
      </c>
    </row>
    <row r="1680" spans="5:15" x14ac:dyDescent="0.35">
      <c r="E1680" s="4" t="s">
        <v>9</v>
      </c>
      <c r="F1680">
        <v>2.0095154528514372</v>
      </c>
      <c r="G1680">
        <v>-0.32367476976701859</v>
      </c>
      <c r="H1680">
        <v>-96.523353800590016</v>
      </c>
      <c r="I1680" s="5">
        <v>-3.8103256393750997</v>
      </c>
      <c r="L1680">
        <f t="shared" ref="L1680" si="3056">L1673/J1677</f>
        <v>2.0095154528514376</v>
      </c>
      <c r="M1680">
        <f t="shared" ref="M1680" si="3057">M1673/J1677</f>
        <v>-0.32367476976701864</v>
      </c>
      <c r="N1680">
        <f t="shared" ref="N1680" si="3058">N1673/J1677</f>
        <v>-96.52335380059003</v>
      </c>
      <c r="O1680">
        <f t="shared" ref="O1680" si="3059">O1673/J1677</f>
        <v>-3.8103256393750997</v>
      </c>
    </row>
    <row r="1681" spans="5:15" x14ac:dyDescent="0.35">
      <c r="E1681" s="4"/>
      <c r="F1681">
        <v>0.14489153763830634</v>
      </c>
      <c r="G1681">
        <v>-2.1912793013800835E-2</v>
      </c>
      <c r="H1681">
        <v>-7.5086779904785868</v>
      </c>
      <c r="I1681" s="5">
        <v>-0.27479057832953874</v>
      </c>
      <c r="L1681">
        <f t="shared" ref="L1681" si="3060">L1674/J1677</f>
        <v>0.14489153763830637</v>
      </c>
      <c r="M1681">
        <f t="shared" ref="M1681" si="3061">M1674/J1677</f>
        <v>-2.1912793013800839E-2</v>
      </c>
      <c r="N1681">
        <f t="shared" ref="N1681" si="3062">N1674/J1677</f>
        <v>-7.5086779904785868</v>
      </c>
      <c r="O1681">
        <f t="shared" ref="O1681" si="3063">O1674/J1677</f>
        <v>-0.27479057832953874</v>
      </c>
    </row>
    <row r="1682" spans="5:15" x14ac:dyDescent="0.35">
      <c r="E1682" s="4"/>
      <c r="F1682">
        <v>-1.9607498543406533E-2</v>
      </c>
      <c r="G1682">
        <v>3.0052162117397484E-3</v>
      </c>
      <c r="H1682">
        <v>1.0635564514643812</v>
      </c>
      <c r="I1682" s="5">
        <v>4.2137600082927218E-2</v>
      </c>
      <c r="L1682">
        <f t="shared" ref="L1682" si="3064">L1675/J1677</f>
        <v>-1.9607498543406536E-2</v>
      </c>
      <c r="M1682">
        <f t="shared" ref="M1682" si="3065">M1675/J1677</f>
        <v>3.0052162117397492E-3</v>
      </c>
      <c r="N1682">
        <f t="shared" ref="N1682" si="3066">N1675/J1677</f>
        <v>1.0635564514643812</v>
      </c>
      <c r="O1682">
        <f t="shared" ref="O1682" si="3067">O1675/J1677</f>
        <v>4.2137600082927218E-2</v>
      </c>
    </row>
    <row r="1683" spans="5:15" x14ac:dyDescent="0.35">
      <c r="E1683" s="4"/>
      <c r="I1683" s="5"/>
    </row>
    <row r="1684" spans="5:15" x14ac:dyDescent="0.35">
      <c r="E1684" s="4" t="s">
        <v>215</v>
      </c>
      <c r="F1684">
        <f t="shared" ref="F1684" si="3068">F1667^2*F1668*F1669-3*F1667^2*F1668^2+4*F1670^3-1401/2</f>
        <v>-0.34976343687742428</v>
      </c>
      <c r="I1684" s="5"/>
    </row>
    <row r="1685" spans="5:15" x14ac:dyDescent="0.35">
      <c r="E1685" s="4" t="s">
        <v>216</v>
      </c>
      <c r="F1685">
        <f t="shared" ref="F1685" si="3069">-72*F1667^2*F1668-576*F1667^3*F1670+36*F1667*F1669-9</f>
        <v>-28.117793975135243</v>
      </c>
      <c r="I1685" s="5"/>
    </row>
    <row r="1686" spans="5:15" x14ac:dyDescent="0.35">
      <c r="E1686" s="4" t="s">
        <v>217</v>
      </c>
      <c r="F1686">
        <f t="shared" ref="F1686" si="3070">((F1667*F1668*(F1669^2)*F1670)/16)+((F1668*F1669)/8)+9/4</f>
        <v>1.3865909089844375</v>
      </c>
      <c r="I1686" s="5"/>
    </row>
    <row r="1687" spans="5:15" x14ac:dyDescent="0.35">
      <c r="E1687" s="4" t="s">
        <v>218</v>
      </c>
      <c r="F1687">
        <f t="shared" ref="F1687" si="3071">24*F1667^3*F1668*F1669-20*F1667*F1668*F1669^3+18*F1670^2-607</f>
        <v>-29.335536877135723</v>
      </c>
      <c r="I1687" s="5"/>
    </row>
    <row r="1688" spans="5:15" x14ac:dyDescent="0.35">
      <c r="E1688" s="4"/>
      <c r="I1688" s="5"/>
    </row>
    <row r="1689" spans="5:15" x14ac:dyDescent="0.35">
      <c r="E1689" s="4"/>
      <c r="F1689">
        <f t="shared" ref="F1689:F1692" si="3072">F1667</f>
        <v>0.26995539435942167</v>
      </c>
      <c r="G1689" t="s">
        <v>16</v>
      </c>
      <c r="H1689" cm="1">
        <f t="array" ref="H1689:H1692">MMULT(F1679:I1682,F1684:F1687)</f>
        <v>0.20124837095538028</v>
      </c>
      <c r="I1689" s="5"/>
      <c r="J1689">
        <f t="shared" ref="J1689" si="3073">F1679*F1684+G1679*F1685+H1679*F1686+I1679*F1687</f>
        <v>0.20124837095538028</v>
      </c>
    </row>
    <row r="1690" spans="5:15" x14ac:dyDescent="0.35">
      <c r="E1690" s="4"/>
      <c r="F1690">
        <f t="shared" si="3072"/>
        <v>-7.3289712782260299</v>
      </c>
      <c r="G1690" t="s">
        <v>16</v>
      </c>
      <c r="H1690">
        <v>-13.662291116791835</v>
      </c>
      <c r="I1690" s="5"/>
      <c r="J1690">
        <f t="shared" ref="J1690" si="3074">F1680*F1684+G1680*F1685+H1680*F1686+I1680*F1687</f>
        <v>-13.662291116791835</v>
      </c>
    </row>
    <row r="1691" spans="5:15" x14ac:dyDescent="0.35">
      <c r="E1691" s="4"/>
      <c r="F1691">
        <f t="shared" si="3072"/>
        <v>0.63564497916747698</v>
      </c>
      <c r="G1691" t="s">
        <v>16</v>
      </c>
      <c r="H1691">
        <v>-1.7848738588105011</v>
      </c>
      <c r="I1691" s="5"/>
      <c r="J1691">
        <f t="shared" ref="J1691" si="3075">F1681*F1684+G1681*F1685+H1681*F1686+I1681*F1687</f>
        <v>-1.7848738588105011</v>
      </c>
    </row>
    <row r="1692" spans="5:15" x14ac:dyDescent="0.35">
      <c r="E1692" s="4"/>
      <c r="F1692">
        <f t="shared" si="3072"/>
        <v>5.6258400572311809</v>
      </c>
      <c r="G1692" t="s">
        <v>16</v>
      </c>
      <c r="H1692">
        <v>0.16094652143222654</v>
      </c>
      <c r="I1692" s="5"/>
      <c r="J1692">
        <f t="shared" ref="J1692" si="3076">F1682*F1684+G1682*F1685+H1682*F1686+I1682*F1687</f>
        <v>0.16094652143222654</v>
      </c>
    </row>
    <row r="1693" spans="5:15" x14ac:dyDescent="0.35">
      <c r="E1693" s="4" t="s">
        <v>844</v>
      </c>
      <c r="F1693">
        <f t="shared" ref="F1693:F1696" si="3077">F1689-H1689</f>
        <v>6.870702340404139E-2</v>
      </c>
      <c r="I1693" s="5"/>
    </row>
    <row r="1694" spans="5:15" x14ac:dyDescent="0.35">
      <c r="E1694" s="4" t="s">
        <v>99</v>
      </c>
      <c r="F1694">
        <f t="shared" si="3077"/>
        <v>6.3333198385658047</v>
      </c>
      <c r="I1694" s="5"/>
    </row>
    <row r="1695" spans="5:15" x14ac:dyDescent="0.35">
      <c r="E1695" s="4" t="s">
        <v>100</v>
      </c>
      <c r="F1695">
        <f t="shared" si="3077"/>
        <v>2.4205188379779781</v>
      </c>
      <c r="I1695" s="5"/>
    </row>
    <row r="1696" spans="5:15" x14ac:dyDescent="0.35">
      <c r="E1696" s="4" t="s">
        <v>101</v>
      </c>
      <c r="F1696">
        <f t="shared" si="3077"/>
        <v>5.4648935357989545</v>
      </c>
      <c r="I1696" s="5"/>
    </row>
    <row r="1697" spans="5:15" x14ac:dyDescent="0.35">
      <c r="E1697" s="4"/>
      <c r="I1697" s="5"/>
    </row>
    <row r="1698" spans="5:15" x14ac:dyDescent="0.35">
      <c r="E1698" s="4" t="s">
        <v>846</v>
      </c>
      <c r="F1698">
        <f t="shared" ref="F1698:F1701" si="3078">ABS(F1693-F1667)</f>
        <v>0.20124837095538028</v>
      </c>
      <c r="I1698" s="5"/>
    </row>
    <row r="1699" spans="5:15" x14ac:dyDescent="0.35">
      <c r="E1699" s="4" t="s">
        <v>847</v>
      </c>
      <c r="F1699">
        <f t="shared" si="3078"/>
        <v>13.662291116791835</v>
      </c>
      <c r="I1699" s="5"/>
    </row>
    <row r="1700" spans="5:15" x14ac:dyDescent="0.35">
      <c r="E1700" s="4" t="s">
        <v>848</v>
      </c>
      <c r="F1700">
        <f t="shared" si="3078"/>
        <v>1.7848738588105011</v>
      </c>
      <c r="I1700" s="5"/>
    </row>
    <row r="1701" spans="5:15" x14ac:dyDescent="0.35">
      <c r="E1701" s="7" t="s">
        <v>849</v>
      </c>
      <c r="F1701" s="8">
        <f t="shared" si="3078"/>
        <v>0.16094652143222632</v>
      </c>
      <c r="G1701" s="8" t="s">
        <v>25</v>
      </c>
      <c r="H1701" s="8">
        <f t="shared" ref="H1701" si="3079">MAX(F1698:F1701)</f>
        <v>13.662291116791835</v>
      </c>
      <c r="I1701" s="9"/>
      <c r="J1701" t="str">
        <f t="shared" ref="J1701" si="3080">IF(H1701&gt;$D$14, "Continúa iterando","Listo. Aquí está la solución")</f>
        <v>Continúa iterando</v>
      </c>
    </row>
    <row r="1703" spans="5:15" x14ac:dyDescent="0.35">
      <c r="E1703" s="1"/>
      <c r="F1703" s="2" t="s">
        <v>0</v>
      </c>
      <c r="G1703" s="2">
        <f t="shared" ref="G1703" si="3081">G1666+1</f>
        <v>47</v>
      </c>
      <c r="H1703" s="2"/>
      <c r="I1703" s="3"/>
    </row>
    <row r="1704" spans="5:15" x14ac:dyDescent="0.35">
      <c r="E1704" s="4" t="s">
        <v>840</v>
      </c>
      <c r="F1704" s="6">
        <f t="shared" ref="F1704:F1707" si="3082">F1693</f>
        <v>6.870702340404139E-2</v>
      </c>
      <c r="I1704" s="5"/>
    </row>
    <row r="1705" spans="5:15" x14ac:dyDescent="0.35">
      <c r="E1705" s="4" t="s">
        <v>1</v>
      </c>
      <c r="F1705" s="6">
        <f t="shared" si="3082"/>
        <v>6.3333198385658047</v>
      </c>
      <c r="I1705" s="5"/>
    </row>
    <row r="1706" spans="5:15" x14ac:dyDescent="0.35">
      <c r="E1706" s="4" t="s">
        <v>93</v>
      </c>
      <c r="F1706" s="6">
        <f t="shared" si="3082"/>
        <v>2.4205188379779781</v>
      </c>
      <c r="I1706" s="5"/>
    </row>
    <row r="1707" spans="5:15" x14ac:dyDescent="0.35">
      <c r="E1707" s="4" t="s">
        <v>2</v>
      </c>
      <c r="F1707" s="6">
        <f t="shared" si="3082"/>
        <v>5.4648935357989545</v>
      </c>
      <c r="I1707" s="5"/>
    </row>
    <row r="1708" spans="5:15" x14ac:dyDescent="0.35">
      <c r="E1708" s="4"/>
      <c r="I1708" s="5"/>
    </row>
    <row r="1709" spans="5:15" x14ac:dyDescent="0.35">
      <c r="E1709" s="4"/>
      <c r="F1709">
        <f t="shared" ref="F1709" si="3083">2*F1704*F1705*F1706-6*F1704*F1705^2</f>
        <v>-14.428873492058839</v>
      </c>
      <c r="G1709">
        <f t="shared" ref="G1709" si="3084">F1704^2*F1706-6*F1704^2*F1705</f>
        <v>-0.16795807573426264</v>
      </c>
      <c r="H1709">
        <f t="shared" ref="H1709" si="3085">F1704^2*F1705</f>
        <v>2.9897418374466092E-2</v>
      </c>
      <c r="I1709" s="5">
        <f t="shared" ref="I1709" si="3086">12*F1707^2</f>
        <v>358.38073629140638</v>
      </c>
      <c r="J1709">
        <f t="shared" ref="J1709" si="3087">F1709*(G1710*(H1711*I1712-H1712*I1711)-H1710*(G1711*I1712-G1712*I1711)+I1710*(G1711*H1712-G1712*H1711))</f>
        <v>4675.9392219810543</v>
      </c>
      <c r="L1709">
        <f t="shared" ref="L1709" si="3088">G1710*(H1711*I1712-H1712*I1711)-H1710*(G1711*I1712-G1712*I1711)+I1710*(G1711*H1712-G1712*H1711)</f>
        <v>-324.06821118464529</v>
      </c>
      <c r="M1709">
        <f t="shared" ref="M1709" si="3089">-(G1709*(H1711*I1712-H1712*I1711)-H1709*(G1711*I1712-G1712*I1711)+I1709*(G1711*H1712-G1712*H1711))</f>
        <v>13629.523659275126</v>
      </c>
      <c r="N1709">
        <f t="shared" ref="N1709" si="3090">G1709*(H1710*I1712-H1712*I1710)-H1709*(G1710*I1712-G1712*I1710)+I1709*(G1710*H1712-G1712*H1710)</f>
        <v>35809.828662604683</v>
      </c>
      <c r="O1709">
        <f t="shared" ref="O1709" si="3091">-(G1709*(H1710*I1711-H1711*I1710)-H1709*(G1710*I1711-G1711*I1710)+I1709*(G1710*H1711-G1711*H1710))</f>
        <v>574.27207360965633</v>
      </c>
    </row>
    <row r="1710" spans="5:15" x14ac:dyDescent="0.35">
      <c r="E1710" s="4" t="s">
        <v>26</v>
      </c>
      <c r="F1710">
        <f t="shared" ref="F1710" si="3092">-1728*F1707*F1704^2-144*F1705*F1704+36*F1706</f>
        <v>-20.100725722863217</v>
      </c>
      <c r="G1710">
        <f t="shared" ref="G1710" si="3093">-72*F1704^2</f>
        <v>-0.33988716468313135</v>
      </c>
      <c r="H1710">
        <f t="shared" ref="H1710" si="3094">36*F1704</f>
        <v>2.4734528425454902</v>
      </c>
      <c r="I1710" s="5">
        <f t="shared" ref="I1710" si="3095">-576*F1704^3</f>
        <v>-0.18682108302893741</v>
      </c>
      <c r="J1710">
        <f t="shared" ref="J1710" si="3096">-G1709*(F1710*(H1711*I1712-H1712*I1711)-H1710*(F1711*I1712-F1712*I1711)+I1710*(F1711*H1712-F1712*H1711))</f>
        <v>-2264.5138480853379</v>
      </c>
      <c r="L1710">
        <f t="shared" ref="L1710" si="3097">-(F1710*(H1711*I1712-H1712*I1711)-H1710*(F1711*I1712-F1712*I1711)+I1710*(F1711*H1712-F1712*H1711))</f>
        <v>13482.613671212643</v>
      </c>
      <c r="M1710">
        <f t="shared" ref="M1710" si="3098">F1709*(H1711*I1712-H1712*I1711)-H1709*(F1711*I1712-F1712*I1711)+I1709*(F1711*H1712-F1712*H1711)</f>
        <v>270731.04759163491</v>
      </c>
      <c r="N1710">
        <f t="shared" ref="N1710" si="3099">-(F1709*(H1710*I1712-H1712*I1710)-H1709*(F1710*I1712-F1712*I1710)+I1709*(F1710*H1712-F1712*H1710))</f>
        <v>-2682820.6100316932</v>
      </c>
      <c r="O1710">
        <f t="shared" ref="O1710" si="3100">F1709*(H1710*I1711-H1711*I1710)-H1709*(F1710*I1711-F1711*I1710)+I1709*(F1710*H1711-F1711*H1710)</f>
        <v>-22130.376694127954</v>
      </c>
    </row>
    <row r="1711" spans="5:15" x14ac:dyDescent="0.35">
      <c r="E1711" s="4"/>
      <c r="F1711">
        <f t="shared" ref="F1711" si="3101">0.0625*F1705*F1706^2*F1707</f>
        <v>12.67389421104961</v>
      </c>
      <c r="G1711">
        <f t="shared" ref="G1711" si="3102">0.0625*F1704*F1706^2*F1707+0.125*F1706</f>
        <v>0.44005760237013092</v>
      </c>
      <c r="H1711">
        <f t="shared" ref="H1711" si="3103">0.125*F1704*F1705*F1706*F1707+0.125*F1705</f>
        <v>1.5111681974914926</v>
      </c>
      <c r="I1711" s="5">
        <f t="shared" ref="I1711" si="3104">0.0625*F1704*F1705*F1706^2</f>
        <v>0.1593417219337693</v>
      </c>
      <c r="J1711">
        <f t="shared" ref="J1711" si="3105">H1709*(F1710*(G1711*I1712-G1712*I1711)-G1710*(F1711*I1712-F1712*I1711)+I1710*(F1711*G1712-F1712*G1711))</f>
        <v>-28.679184309259238</v>
      </c>
      <c r="L1711">
        <f t="shared" ref="L1711" si="3106">F1710*(G1711*I1712-G1712*I1711)-G1710*(F1711*I1712-F1712*I1711)+I1710*(F1711*G1712-F1712*G1711)</f>
        <v>-959.25286759049106</v>
      </c>
      <c r="M1711">
        <f t="shared" ref="M1711" si="3107">-(F1709*(G1711*I1712-G1712*I1711)-G1709*(F1711*I1712-F1712*I1711)+I1709*(F1711*G1712-F1712*G1711))</f>
        <v>-193219.140324543</v>
      </c>
      <c r="N1711">
        <f t="shared" ref="N1711" si="3108">F1709*(G1710*I1712-G1712*I1710)-G1709*(F1710*I1712-F1712*I1710)+I1709*(F1710*G1712-F1712*G1710)</f>
        <v>-77631.187795782855</v>
      </c>
      <c r="O1711">
        <f t="shared" ref="O1711" si="3109">-(F1709*(G1710*I1711-G1711*I1710)-G1709*(F1710*I1711-F1711*I1710)+I1709*(F1710*G1711-F1711*G1710))</f>
        <v>1626.7991364737584</v>
      </c>
    </row>
    <row r="1712" spans="5:15" x14ac:dyDescent="0.35">
      <c r="E1712" s="4"/>
      <c r="F1712">
        <f t="shared" ref="F1712" si="3110">72*F1705*F1706*F1704^2-20*F1705*F1706^3</f>
        <v>-1791.1224289548547</v>
      </c>
      <c r="G1712">
        <f t="shared" ref="G1712" si="3111">24*F1704^3*F1706-20*F1704*F1706^3</f>
        <v>-19.468676219793032</v>
      </c>
      <c r="H1712">
        <f t="shared" ref="H1712" si="3112">24*F1704^3*F1705-60*F1704*F1705*F1706^2</f>
        <v>-152.91875315344311</v>
      </c>
      <c r="I1712" s="5">
        <f t="shared" ref="I1712" si="3113">36*F1707</f>
        <v>196.73616728876237</v>
      </c>
      <c r="J1712">
        <f t="shared" ref="J1712" si="3114">-I1709*(F1710*(G1711*H1712-G1712*H1711)-G1710*(F1711*H1712-F1712*H1711)+H1710*(F1711*G1712-F1712*G1711))</f>
        <v>-846411.7349549745</v>
      </c>
      <c r="L1712">
        <f t="shared" ref="L1712" si="3115">-(F1710*(G1711*H1712-G1712*H1711)-G1710*(F1711*H1712-F1712*H1711)+H1710*(F1711*G1712-F1712*G1711))</f>
        <v>-2361.7668285237869</v>
      </c>
      <c r="M1712">
        <f t="shared" ref="M1712" si="3116">F1709*(G1711*H1712-G1712*H1711)-G1709*(F1711*H1712-F1712*H1711)+H1709*(F1711*G1712-F1712*G1711)</f>
        <v>691.74167806378784</v>
      </c>
      <c r="N1712">
        <f t="shared" ref="N1712" si="3117">-(F1709*(G1710*H1712-G1712*H1710)-G1709*(F1710*H1712-F1712*H1710)+H1709*(F1710*G1712-F1712*G1710))</f>
        <v>190.90052984513508</v>
      </c>
      <c r="O1712">
        <f t="shared" ref="O1712" si="3118">F1709*(G1710*H1711-G1711*H1710)-G1709*(F1710*H1711-F1711*H1710)+H1709*(F1710*G1711-F1711*G1710)</f>
        <v>12.613642596140707</v>
      </c>
    </row>
    <row r="1713" spans="5:15" x14ac:dyDescent="0.35">
      <c r="E1713" s="4"/>
      <c r="I1713" s="5"/>
    </row>
    <row r="1714" spans="5:15" x14ac:dyDescent="0.35">
      <c r="E1714" s="4" t="s">
        <v>6</v>
      </c>
      <c r="F1714">
        <f t="shared" ref="F1714" si="3119">MDETERM(F1709:I1712)</f>
        <v>-844028.98876538791</v>
      </c>
      <c r="G1714" t="str">
        <f t="shared" ref="G1714" si="3120">IF(F1714&lt;&gt;0,"Continuar", "Agregar otros valores")</f>
        <v>Continuar</v>
      </c>
      <c r="I1714" s="5"/>
      <c r="J1714">
        <f t="shared" ref="J1714" si="3121">MDETERM(F1709:I1712)</f>
        <v>-844028.98876538791</v>
      </c>
    </row>
    <row r="1715" spans="5:15" x14ac:dyDescent="0.35">
      <c r="E1715" s="4"/>
      <c r="I1715" s="5"/>
    </row>
    <row r="1716" spans="5:15" x14ac:dyDescent="0.35">
      <c r="E1716" s="4"/>
      <c r="F1716" cm="1">
        <f t="array" ref="F1716:I1719">MINVERSE(F1709:I1712)</f>
        <v>3.83953887245839E-4</v>
      </c>
      <c r="G1716">
        <v>-1.6148170075546635E-2</v>
      </c>
      <c r="H1716">
        <v>-4.242724970262679E-2</v>
      </c>
      <c r="I1716" s="5">
        <v>-6.8039377942418627E-4</v>
      </c>
      <c r="L1716">
        <f t="shared" ref="L1716" si="3122">L1709/J1714</f>
        <v>3.8395388724583906E-4</v>
      </c>
      <c r="M1716">
        <f t="shared" ref="M1716" si="3123">M1709/J1714</f>
        <v>-1.6148170075546638E-2</v>
      </c>
      <c r="N1716">
        <f t="shared" ref="N1716" si="3124">N1709/J1714</f>
        <v>-4.2427249702626776E-2</v>
      </c>
      <c r="O1716">
        <f t="shared" ref="O1716" si="3125">O1709/J1714</f>
        <v>-6.8039377942418627E-4</v>
      </c>
    </row>
    <row r="1717" spans="5:15" x14ac:dyDescent="0.35">
      <c r="E1717" s="4" t="s">
        <v>9</v>
      </c>
      <c r="F1717">
        <v>-1.597411208699653E-2</v>
      </c>
      <c r="G1717">
        <v>-0.32076036628510768</v>
      </c>
      <c r="H1717">
        <v>3.1785882306673101</v>
      </c>
      <c r="I1717" s="5">
        <v>2.6219924894403678E-2</v>
      </c>
      <c r="L1717">
        <f t="shared" ref="L1717" si="3126">L1710/J1714</f>
        <v>-1.597411208699653E-2</v>
      </c>
      <c r="M1717">
        <f t="shared" ref="M1717" si="3127">M1710/J1714</f>
        <v>-0.32076036628510773</v>
      </c>
      <c r="N1717">
        <f t="shared" ref="N1717" si="3128">N1710/J1714</f>
        <v>3.1785882306673101</v>
      </c>
      <c r="O1717">
        <f t="shared" ref="O1717" si="3129">O1710/J1714</f>
        <v>2.6219924894403675E-2</v>
      </c>
    </row>
    <row r="1718" spans="5:15" x14ac:dyDescent="0.35">
      <c r="E1718" s="4"/>
      <c r="F1718">
        <v>1.1365164945266249E-3</v>
      </c>
      <c r="G1718">
        <v>0.22892476786511357</v>
      </c>
      <c r="H1718">
        <v>9.1976921206626677E-2</v>
      </c>
      <c r="I1718" s="5">
        <v>-1.9274209276311416E-3</v>
      </c>
      <c r="L1718">
        <f t="shared" ref="L1718" si="3130">L1711/J1714</f>
        <v>1.1365164945266253E-3</v>
      </c>
      <c r="M1718">
        <f t="shared" ref="M1718" si="3131">M1711/J1714</f>
        <v>0.22892476786511359</v>
      </c>
      <c r="N1718">
        <f t="shared" ref="N1718" si="3132">N1711/J1714</f>
        <v>9.1976921206626649E-2</v>
      </c>
      <c r="O1718">
        <f t="shared" ref="O1718" si="3133">O1711/J1714</f>
        <v>-1.9274209276311416E-3</v>
      </c>
    </row>
    <row r="1719" spans="5:15" x14ac:dyDescent="0.35">
      <c r="E1719" s="4"/>
      <c r="F1719">
        <v>2.7982058198954577E-3</v>
      </c>
      <c r="G1719">
        <v>-8.1957099492002022E-4</v>
      </c>
      <c r="H1719">
        <v>-2.2617769340408172E-4</v>
      </c>
      <c r="I1719" s="5">
        <v>-1.4944560867028322E-5</v>
      </c>
      <c r="L1719">
        <f t="shared" ref="L1719" si="3134">L1712/J1714</f>
        <v>2.7982058198954582E-3</v>
      </c>
      <c r="M1719">
        <f t="shared" ref="M1719" si="3135">M1712/J1714</f>
        <v>-8.1957099492002054E-4</v>
      </c>
      <c r="N1719">
        <f t="shared" ref="N1719" si="3136">N1712/J1714</f>
        <v>-2.2617769340408178E-4</v>
      </c>
      <c r="O1719">
        <f t="shared" ref="O1719" si="3137">O1712/J1714</f>
        <v>-1.4944560867028327E-5</v>
      </c>
    </row>
    <row r="1720" spans="5:15" x14ac:dyDescent="0.35">
      <c r="E1720" s="4"/>
      <c r="I1720" s="5"/>
    </row>
    <row r="1721" spans="5:15" x14ac:dyDescent="0.35">
      <c r="E1721" s="4" t="s">
        <v>219</v>
      </c>
      <c r="F1721">
        <f t="shared" ref="F1721" si="3138">F1704^2*F1705*F1706-3*F1704^2*F1705^2+4*F1707^3-1401/2</f>
        <v>-48.158159436430878</v>
      </c>
      <c r="I1721" s="5"/>
    </row>
    <row r="1722" spans="5:15" x14ac:dyDescent="0.35">
      <c r="E1722" s="4" t="s">
        <v>220</v>
      </c>
      <c r="F1722">
        <f t="shared" ref="F1722" si="3139">-72*F1704^2*F1705-576*F1704^3*F1707+36*F1704*F1706-9</f>
        <v>-6.1865322517258221</v>
      </c>
      <c r="I1722" s="5"/>
    </row>
    <row r="1723" spans="5:15" x14ac:dyDescent="0.35">
      <c r="E1723" s="4" t="s">
        <v>221</v>
      </c>
      <c r="F1723">
        <f t="shared" ref="F1723" si="3140">((F1704*F1705*(F1706^2)*F1707)/16)+((F1705*F1706)/8)+9/4</f>
        <v>5.0370255432024527</v>
      </c>
      <c r="I1723" s="5"/>
    </row>
    <row r="1724" spans="5:15" x14ac:dyDescent="0.35">
      <c r="E1724" s="4" t="s">
        <v>222</v>
      </c>
      <c r="F1724">
        <f t="shared" ref="F1724" si="3141">24*F1704^3*F1705*F1706-20*F1704*F1705*F1706^3+18*F1707^2-607</f>
        <v>-192.73024889631989</v>
      </c>
      <c r="I1724" s="5"/>
    </row>
    <row r="1725" spans="5:15" x14ac:dyDescent="0.35">
      <c r="E1725" s="4"/>
      <c r="I1725" s="5"/>
    </row>
    <row r="1726" spans="5:15" x14ac:dyDescent="0.35">
      <c r="E1726" s="4"/>
      <c r="F1726">
        <f t="shared" ref="F1726:F1729" si="3142">F1704</f>
        <v>6.870702340404139E-2</v>
      </c>
      <c r="G1726" t="s">
        <v>16</v>
      </c>
      <c r="H1726" cm="1">
        <f t="array" ref="H1726:H1729">MMULT(F1716:I1719,F1721:F1724)</f>
        <v>-1.1640155635280758E-3</v>
      </c>
      <c r="I1726" s="5"/>
      <c r="J1726">
        <f t="shared" ref="J1726" si="3143">F1716*F1721+G1716*F1722+H1716*F1723+I1716*F1724</f>
        <v>-1.1640155635280758E-3</v>
      </c>
    </row>
    <row r="1727" spans="5:15" x14ac:dyDescent="0.35">
      <c r="E1727" s="4"/>
      <c r="F1727">
        <f t="shared" si="3142"/>
        <v>6.3333198385658047</v>
      </c>
      <c r="G1727" t="s">
        <v>16</v>
      </c>
      <c r="H1727">
        <v>13.710935646091897</v>
      </c>
      <c r="I1727" s="5"/>
      <c r="J1727">
        <f t="shared" ref="J1727" si="3144">F1717*F1721+G1717*F1722+H1717*F1723+I1717*F1724</f>
        <v>13.710935646091897</v>
      </c>
    </row>
    <row r="1728" spans="5:15" x14ac:dyDescent="0.35">
      <c r="E1728" s="4"/>
      <c r="F1728">
        <f t="shared" si="3142"/>
        <v>2.4205188379779781</v>
      </c>
      <c r="G1728" t="s">
        <v>16</v>
      </c>
      <c r="H1728">
        <v>-0.63622058554869532</v>
      </c>
      <c r="I1728" s="5"/>
      <c r="J1728">
        <f t="shared" ref="J1728" si="3145">F1718*F1721+G1718*F1722+H1718*F1723+I1718*F1724</f>
        <v>-0.63622058554869532</v>
      </c>
    </row>
    <row r="1729" spans="5:10" x14ac:dyDescent="0.35">
      <c r="E1729" s="4"/>
      <c r="F1729">
        <f t="shared" si="3142"/>
        <v>5.4648935357989545</v>
      </c>
      <c r="G1729" t="s">
        <v>16</v>
      </c>
      <c r="H1729">
        <v>-0.12794513350125292</v>
      </c>
      <c r="I1729" s="5"/>
      <c r="J1729">
        <f t="shared" ref="J1729" si="3146">F1719*F1721+G1719*F1722+H1719*F1723+I1719*F1724</f>
        <v>-0.12794513350125292</v>
      </c>
    </row>
    <row r="1730" spans="5:10" x14ac:dyDescent="0.35">
      <c r="E1730" s="4" t="s">
        <v>844</v>
      </c>
      <c r="F1730">
        <f t="shared" ref="F1730:F1733" si="3147">F1726-H1726</f>
        <v>6.9871038967569465E-2</v>
      </c>
      <c r="I1730" s="5"/>
    </row>
    <row r="1731" spans="5:10" x14ac:dyDescent="0.35">
      <c r="E1731" s="4" t="s">
        <v>99</v>
      </c>
      <c r="F1731">
        <f t="shared" si="3147"/>
        <v>-7.3776158075260927</v>
      </c>
      <c r="I1731" s="5"/>
    </row>
    <row r="1732" spans="5:10" x14ac:dyDescent="0.35">
      <c r="E1732" s="4" t="s">
        <v>100</v>
      </c>
      <c r="F1732">
        <f t="shared" si="3147"/>
        <v>3.0567394235266736</v>
      </c>
      <c r="I1732" s="5"/>
    </row>
    <row r="1733" spans="5:10" x14ac:dyDescent="0.35">
      <c r="E1733" s="4" t="s">
        <v>101</v>
      </c>
      <c r="F1733">
        <f t="shared" si="3147"/>
        <v>5.5928386693002077</v>
      </c>
      <c r="I1733" s="5"/>
    </row>
    <row r="1734" spans="5:10" x14ac:dyDescent="0.35">
      <c r="E1734" s="4"/>
      <c r="I1734" s="5"/>
    </row>
    <row r="1735" spans="5:10" x14ac:dyDescent="0.35">
      <c r="E1735" s="4" t="s">
        <v>846</v>
      </c>
      <c r="F1735">
        <f t="shared" ref="F1735:F1738" si="3148">ABS(F1730-F1704)</f>
        <v>1.1640155635280758E-3</v>
      </c>
      <c r="I1735" s="5"/>
    </row>
    <row r="1736" spans="5:10" x14ac:dyDescent="0.35">
      <c r="E1736" s="4" t="s">
        <v>847</v>
      </c>
      <c r="F1736">
        <f t="shared" si="3148"/>
        <v>13.710935646091897</v>
      </c>
      <c r="I1736" s="5"/>
    </row>
    <row r="1737" spans="5:10" x14ac:dyDescent="0.35">
      <c r="E1737" s="4" t="s">
        <v>848</v>
      </c>
      <c r="F1737">
        <f t="shared" si="3148"/>
        <v>0.63622058554869554</v>
      </c>
      <c r="I1737" s="5"/>
    </row>
    <row r="1738" spans="5:10" x14ac:dyDescent="0.35">
      <c r="E1738" s="7" t="s">
        <v>849</v>
      </c>
      <c r="F1738" s="8">
        <f t="shared" si="3148"/>
        <v>0.12794513350125314</v>
      </c>
      <c r="G1738" s="8" t="s">
        <v>25</v>
      </c>
      <c r="H1738" s="8">
        <f t="shared" ref="H1738" si="3149">MAX(F1735:F1738)</f>
        <v>13.710935646091897</v>
      </c>
      <c r="I1738" s="9"/>
      <c r="J1738" t="str">
        <f t="shared" ref="J1738" si="3150">IF(H1738&gt;$D$14, "Continúa iterando","Listo. Aquí está la solución")</f>
        <v>Continúa iterando</v>
      </c>
    </row>
    <row r="1740" spans="5:10" x14ac:dyDescent="0.35">
      <c r="E1740" s="1"/>
      <c r="F1740" s="2" t="s">
        <v>0</v>
      </c>
      <c r="G1740" s="2">
        <f t="shared" ref="G1740" si="3151">G1703+1</f>
        <v>48</v>
      </c>
      <c r="H1740" s="2"/>
      <c r="I1740" s="3"/>
    </row>
    <row r="1741" spans="5:10" x14ac:dyDescent="0.35">
      <c r="E1741" s="4" t="s">
        <v>840</v>
      </c>
      <c r="F1741" s="6">
        <f t="shared" ref="F1741:F1744" si="3152">F1730</f>
        <v>6.9871038967569465E-2</v>
      </c>
      <c r="I1741" s="5"/>
    </row>
    <row r="1742" spans="5:10" x14ac:dyDescent="0.35">
      <c r="E1742" s="4" t="s">
        <v>1</v>
      </c>
      <c r="F1742" s="6">
        <f t="shared" si="3152"/>
        <v>-7.3776158075260927</v>
      </c>
      <c r="I1742" s="5"/>
    </row>
    <row r="1743" spans="5:10" x14ac:dyDescent="0.35">
      <c r="E1743" s="4" t="s">
        <v>93</v>
      </c>
      <c r="F1743" s="6">
        <f t="shared" si="3152"/>
        <v>3.0567394235266736</v>
      </c>
      <c r="I1743" s="5"/>
    </row>
    <row r="1744" spans="5:10" x14ac:dyDescent="0.35">
      <c r="E1744" s="4" t="s">
        <v>2</v>
      </c>
      <c r="F1744" s="6">
        <f t="shared" si="3152"/>
        <v>5.5928386693002077</v>
      </c>
      <c r="I1744" s="5"/>
    </row>
    <row r="1745" spans="5:15" x14ac:dyDescent="0.35">
      <c r="E1745" s="4"/>
      <c r="I1745" s="5"/>
    </row>
    <row r="1746" spans="5:15" x14ac:dyDescent="0.35">
      <c r="E1746" s="4"/>
      <c r="F1746">
        <f t="shared" ref="F1746" si="3153">2*F1741*F1742*F1743-6*F1741*F1742^2</f>
        <v>-25.96954117124012</v>
      </c>
      <c r="G1746">
        <f t="shared" ref="G1746" si="3154">F1741^2*F1743-6*F1741^2*F1742</f>
        <v>0.23102632993622779</v>
      </c>
      <c r="H1746">
        <f t="shared" ref="H1746" si="3155">F1741^2*F1742</f>
        <v>-3.6017240660423853E-2</v>
      </c>
      <c r="I1746" s="5">
        <f t="shared" ref="I1746" si="3156">12*F1744^2</f>
        <v>375.35813256983658</v>
      </c>
      <c r="J1746">
        <f t="shared" ref="J1746" si="3157">F1746*(G1747*(H1748*I1749-H1749*I1748)-H1747*(G1748*I1749-G1749*I1748)+I1747*(G1748*H1749-G1749*H1748))</f>
        <v>4804.6895828147735</v>
      </c>
      <c r="L1746">
        <f t="shared" ref="L1746" si="3158">G1747*(H1748*I1749-H1749*I1748)-H1747*(G1748*I1749-G1749*I1748)+I1747*(G1748*H1749-G1749*H1748)</f>
        <v>-185.01249410350425</v>
      </c>
      <c r="M1746">
        <f t="shared" ref="M1746" si="3159">-(G1746*(H1748*I1749-H1749*I1748)-H1746*(G1748*I1749-G1749*I1748)+I1746*(G1748*H1749-G1749*H1748))</f>
        <v>-35818.102804689675</v>
      </c>
      <c r="N1746">
        <f t="shared" ref="N1746" si="3160">G1746*(H1747*I1749-H1749*I1747)-H1746*(G1747*I1749-G1749*I1747)+I1746*(G1747*H1749-G1749*H1747)</f>
        <v>-334.03401422656873</v>
      </c>
      <c r="O1746">
        <f t="shared" ref="O1746" si="3161">-(G1746*(H1747*I1748-H1748*I1747)-H1746*(G1747*I1748-G1748*I1747)+I1746*(G1747*H1748-G1748*H1747))</f>
        <v>309.46279834320319</v>
      </c>
    </row>
    <row r="1747" spans="5:15" x14ac:dyDescent="0.35">
      <c r="E1747" s="4" t="s">
        <v>26</v>
      </c>
      <c r="F1747">
        <f t="shared" ref="F1747" si="3162">-1728*F1744*F1741^2-144*F1742*F1741+36*F1743</f>
        <v>137.09062388016929</v>
      </c>
      <c r="G1747">
        <f t="shared" ref="G1747" si="3163">-72*F1741^2</f>
        <v>-0.35150127022134792</v>
      </c>
      <c r="H1747">
        <f t="shared" ref="H1747" si="3164">36*F1741</f>
        <v>2.5153574028325005</v>
      </c>
      <c r="I1747" s="5">
        <f t="shared" ref="I1747" si="3165">-576*F1741^3</f>
        <v>-0.19647807159028774</v>
      </c>
      <c r="J1747">
        <f t="shared" ref="J1747" si="3166">-G1746*(F1747*(H1748*I1749-H1749*I1748)-H1747*(F1748*I1749-F1749*I1748)+I1747*(F1748*H1749-F1749*H1748))</f>
        <v>8137.4968963576212</v>
      </c>
      <c r="L1747">
        <f t="shared" ref="L1747" si="3167">-(F1747*(H1748*I1749-H1749*I1748)-H1747*(F1748*I1749-F1749*I1748)+I1747*(F1748*H1749-F1749*H1748))</f>
        <v>35223.244461373237</v>
      </c>
      <c r="M1747">
        <f t="shared" ref="M1747" si="3168">F1746*(H1748*I1749-H1749*I1748)-H1746*(F1748*I1749-F1749*I1748)+I1746*(F1748*H1749-F1749*H1748)</f>
        <v>590243.35805595201</v>
      </c>
      <c r="N1747">
        <f t="shared" ref="N1747" si="3169">-(F1746*(H1747*I1749-H1749*I1747)-H1746*(F1747*I1749-F1749*I1747)+I1746*(F1747*H1749-F1749*H1747))</f>
        <v>-10882658.6298762</v>
      </c>
      <c r="O1747">
        <f t="shared" ref="O1747" si="3170">F1746*(H1747*I1748-H1748*I1747)-H1746*(F1747*I1748-F1748*I1747)+I1746*(F1747*H1748-F1748*H1747)</f>
        <v>-81360.842929354898</v>
      </c>
    </row>
    <row r="1748" spans="5:15" x14ac:dyDescent="0.35">
      <c r="E1748" s="4"/>
      <c r="F1748">
        <f t="shared" ref="F1748" si="3171">0.0625*F1742*F1743^2*F1744</f>
        <v>-24.096012567445001</v>
      </c>
      <c r="G1748">
        <f t="shared" ref="G1748" si="3172">0.0625*F1741*F1743^2*F1744+0.125*F1743</f>
        <v>0.61029805384852875</v>
      </c>
      <c r="H1748">
        <f t="shared" ref="H1748" si="3173">0.125*F1741*F1742*F1743*F1744+0.125*F1742</f>
        <v>-2.0237766931736396</v>
      </c>
      <c r="I1748" s="5">
        <f t="shared" ref="I1748" si="3174">0.0625*F1741*F1742*F1743^2</f>
        <v>-0.30103021606980335</v>
      </c>
      <c r="J1748">
        <f t="shared" ref="J1748" si="3175">H1746*(F1747*(G1748*I1749-G1749*I1748)-G1747*(F1748*I1749-F1749*I1748)+I1747*(F1748*G1749-F1749*G1748))</f>
        <v>-513.41707021322975</v>
      </c>
      <c r="L1748">
        <f t="shared" ref="L1748" si="3176">F1747*(G1748*I1749-G1749*I1748)-G1747*(F1748*I1749-F1749*I1748)+I1747*(F1748*G1749-F1749*G1748)</f>
        <v>14254.758576699578</v>
      </c>
      <c r="M1748">
        <f t="shared" ref="M1748" si="3177">-(F1746*(G1748*I1749-G1749*I1748)-G1746*(F1748*I1749-F1749*I1748)+I1746*(F1748*G1749-F1749*G1748))</f>
        <v>604876.86539074383</v>
      </c>
      <c r="N1748">
        <f t="shared" ref="N1748" si="3178">F1746*(G1747*I1749-G1749*I1747)-G1746*(F1747*I1749-F1749*I1747)+I1746*(F1747*G1749-F1749*G1747)</f>
        <v>-1502049.8590110091</v>
      </c>
      <c r="O1748">
        <f t="shared" ref="O1748" si="3179">-(F1746*(G1747*I1748-G1748*I1747)-G1746*(F1747*I1748-F1748*I1747)+I1746*(F1747*G1748-F1748*G1747))</f>
        <v>-28230.331923929392</v>
      </c>
    </row>
    <row r="1749" spans="5:15" x14ac:dyDescent="0.35">
      <c r="E1749" s="4"/>
      <c r="F1749">
        <f t="shared" ref="F1749" si="3180">72*F1742*F1743*F1741^2-20*F1742*F1743^3</f>
        <v>4206.3327454665123</v>
      </c>
      <c r="G1749">
        <f t="shared" ref="G1749" si="3181">24*F1741^3*F1743-20*F1741*F1743^3</f>
        <v>-39.886880208364083</v>
      </c>
      <c r="H1749">
        <f t="shared" ref="H1749" si="3182">24*F1741^3*F1742-60*F1741*F1742*F1743^2</f>
        <v>288.92860993839469</v>
      </c>
      <c r="I1749" s="5">
        <f t="shared" ref="I1749" si="3183">36*F1744</f>
        <v>201.34219209480747</v>
      </c>
      <c r="J1749">
        <f t="shared" ref="J1749" si="3184">-I1746*(F1747*(G1748*H1749-G1749*H1748)-G1747*(F1748*H1749-F1749*H1748)+H1747*(F1748*G1749-F1749*G1748))</f>
        <v>-3608197.7495456208</v>
      </c>
      <c r="L1749">
        <f t="shared" ref="L1749" si="3185">-(F1747*(G1748*H1749-G1749*H1748)-G1747*(F1748*H1749-F1749*H1748)+H1747*(F1748*G1749-F1749*G1748))</f>
        <v>-9612.6803616658126</v>
      </c>
      <c r="M1749">
        <f t="shared" ref="M1749" si="3186">F1746*(G1748*H1749-G1749*H1748)-G1746*(F1748*H1749-F1749*H1748)+H1746*(F1748*G1749-F1749*G1748)</f>
        <v>-2783.3563894287545</v>
      </c>
      <c r="N1749">
        <f t="shared" ref="N1749" si="3187">-(F1746*(G1747*H1749-G1749*H1747)-G1746*(F1747*H1749-F1749*H1747)+H1746*(F1747*G1749-F1749*G1747))</f>
        <v>6530.8463282383182</v>
      </c>
      <c r="O1749">
        <f t="shared" ref="O1749" si="3188">F1746*(G1747*H1748-G1748*H1747)-G1746*(F1747*H1748-F1748*H1747)+H1746*(F1747*G1748-F1748*G1747)</f>
        <v>68.777849541855133</v>
      </c>
    </row>
    <row r="1750" spans="5:15" x14ac:dyDescent="0.35">
      <c r="E1750" s="4"/>
      <c r="I1750" s="5"/>
    </row>
    <row r="1751" spans="5:15" x14ac:dyDescent="0.35">
      <c r="E1751" s="4" t="s">
        <v>6</v>
      </c>
      <c r="F1751">
        <f t="shared" ref="F1751" si="3189">MDETERM(F1746:I1749)</f>
        <v>-3595768.9801366618</v>
      </c>
      <c r="G1751" t="str">
        <f t="shared" ref="G1751" si="3190">IF(F1751&lt;&gt;0,"Continuar", "Agregar otros valores")</f>
        <v>Continuar</v>
      </c>
      <c r="I1751" s="5"/>
      <c r="J1751">
        <f t="shared" ref="J1751" si="3191">MDETERM(F1746:I1749)</f>
        <v>-3595768.9801366618</v>
      </c>
    </row>
    <row r="1752" spans="5:15" x14ac:dyDescent="0.35">
      <c r="E1752" s="4"/>
      <c r="I1752" s="5"/>
    </row>
    <row r="1753" spans="5:15" x14ac:dyDescent="0.35">
      <c r="E1753" s="4"/>
      <c r="F1753" cm="1">
        <f t="array" ref="F1753:I1756">MINVERSE(F1746:I1749)</f>
        <v>5.1452831126117752E-5</v>
      </c>
      <c r="G1753">
        <v>9.9611802100056917E-3</v>
      </c>
      <c r="H1753">
        <v>9.2896405767956331E-5</v>
      </c>
      <c r="I1753" s="5">
        <v>-8.6063036878259485E-5</v>
      </c>
      <c r="L1753">
        <f t="shared" ref="L1753" si="3192">L1746/J1751</f>
        <v>5.1452831126117732E-5</v>
      </c>
      <c r="M1753">
        <f t="shared" ref="M1753" si="3193">M1746/J1751</f>
        <v>9.9611802100056952E-3</v>
      </c>
      <c r="N1753">
        <f t="shared" ref="N1753" si="3194">N1746/J1751</f>
        <v>9.2896405767946004E-5</v>
      </c>
      <c r="O1753">
        <f t="shared" ref="O1753" si="3195">O1746/J1751</f>
        <v>-8.6063036878259526E-5</v>
      </c>
    </row>
    <row r="1754" spans="5:15" x14ac:dyDescent="0.35">
      <c r="E1754" s="4" t="s">
        <v>9</v>
      </c>
      <c r="F1754">
        <v>-9.7957473508307902E-3</v>
      </c>
      <c r="G1754">
        <v>-0.16414941040887421</v>
      </c>
      <c r="H1754">
        <v>3.0265177462715078</v>
      </c>
      <c r="I1754" s="5">
        <v>2.2626827078936162E-2</v>
      </c>
      <c r="L1754">
        <f t="shared" ref="L1754" si="3196">L1747/J1751</f>
        <v>-9.7957473508307902E-3</v>
      </c>
      <c r="M1754">
        <f t="shared" ref="M1754" si="3197">M1747/J1751</f>
        <v>-0.16414941040887424</v>
      </c>
      <c r="N1754">
        <f t="shared" ref="N1754" si="3198">N1747/J1751</f>
        <v>3.0265177462715056</v>
      </c>
      <c r="O1754">
        <f t="shared" ref="O1754" si="3199">O1747/J1751</f>
        <v>2.2626827078936165E-2</v>
      </c>
    </row>
    <row r="1755" spans="5:15" x14ac:dyDescent="0.35">
      <c r="E1755" s="4"/>
      <c r="F1755">
        <v>-3.9643143526305767E-3</v>
      </c>
      <c r="G1755">
        <v>-0.16821905654454883</v>
      </c>
      <c r="H1755">
        <v>0.41772701953558827</v>
      </c>
      <c r="I1755" s="5">
        <v>7.8509860004566962E-3</v>
      </c>
      <c r="L1755">
        <f t="shared" ref="L1755" si="3200">L1748/J1751</f>
        <v>-3.9643143526305767E-3</v>
      </c>
      <c r="M1755">
        <f t="shared" ref="M1755" si="3201">M1748/J1751</f>
        <v>-0.16821905654454883</v>
      </c>
      <c r="N1755">
        <f t="shared" ref="N1755" si="3202">N1748/J1751</f>
        <v>0.41772701953558811</v>
      </c>
      <c r="O1755">
        <f t="shared" ref="O1755" si="3203">O1748/J1751</f>
        <v>7.8509860004566979E-3</v>
      </c>
    </row>
    <row r="1756" spans="5:15" x14ac:dyDescent="0.35">
      <c r="E1756" s="4"/>
      <c r="F1756">
        <v>2.6733309105137423E-3</v>
      </c>
      <c r="G1756">
        <v>7.7406429745744364E-4</v>
      </c>
      <c r="H1756">
        <v>-1.8162585984570414E-3</v>
      </c>
      <c r="I1756" s="5">
        <v>-1.9127438364864344E-5</v>
      </c>
      <c r="L1756">
        <f t="shared" ref="L1756" si="3204">L1749/J1751</f>
        <v>2.6733309105137423E-3</v>
      </c>
      <c r="M1756">
        <f t="shared" ref="M1756" si="3205">M1749/J1751</f>
        <v>7.7406429745744386E-4</v>
      </c>
      <c r="N1756">
        <f t="shared" ref="N1756" si="3206">N1749/J1751</f>
        <v>-1.8162585984570414E-3</v>
      </c>
      <c r="O1756">
        <f t="shared" ref="O1756" si="3207">O1749/J1751</f>
        <v>-1.9127438364864348E-5</v>
      </c>
    </row>
    <row r="1757" spans="5:15" x14ac:dyDescent="0.35">
      <c r="E1757" s="4"/>
      <c r="I1757" s="5"/>
    </row>
    <row r="1758" spans="5:15" x14ac:dyDescent="0.35">
      <c r="E1758" s="4" t="s">
        <v>223</v>
      </c>
      <c r="F1758">
        <f t="shared" ref="F1758" si="3208">F1741^2*F1742*F1743-3*F1741^2*F1742^2+4*F1744^3-1401/2</f>
        <v>-1.6347665206075135</v>
      </c>
      <c r="I1758" s="5"/>
    </row>
    <row r="1759" spans="5:15" x14ac:dyDescent="0.35">
      <c r="E1759" s="4" t="s">
        <v>224</v>
      </c>
      <c r="F1759">
        <f t="shared" ref="F1759" si="3209">-72*F1741^2*F1742-576*F1741^3*F1744+36*F1741*F1743-9</f>
        <v>0.18316330858858976</v>
      </c>
      <c r="I1759" s="5"/>
    </row>
    <row r="1760" spans="5:15" x14ac:dyDescent="0.35">
      <c r="E1760" s="4" t="s">
        <v>225</v>
      </c>
      <c r="F1760">
        <f t="shared" ref="F1760" si="3210">((F1741*F1742*(F1743^2)*F1744)/16)+((F1742*F1743)/8)+9/4</f>
        <v>-2.2525445693753161</v>
      </c>
      <c r="I1760" s="5"/>
    </row>
    <row r="1761" spans="5:10" x14ac:dyDescent="0.35">
      <c r="E1761" s="4" t="s">
        <v>226</v>
      </c>
      <c r="F1761">
        <f t="shared" ref="F1761" si="3211">24*F1741^3*F1742*F1743-20*F1741*F1742*F1743^3+18*F1744^2-607</f>
        <v>250.30727679288134</v>
      </c>
      <c r="I1761" s="5"/>
    </row>
    <row r="1762" spans="5:10" x14ac:dyDescent="0.35">
      <c r="E1762" s="4"/>
      <c r="I1762" s="5"/>
    </row>
    <row r="1763" spans="5:10" x14ac:dyDescent="0.35">
      <c r="E1763" s="4"/>
      <c r="F1763">
        <f t="shared" ref="F1763:F1766" si="3212">F1741</f>
        <v>6.9871038967569465E-2</v>
      </c>
      <c r="G1763" t="s">
        <v>16</v>
      </c>
      <c r="H1763" cm="1">
        <f t="array" ref="H1763:H1766">MMULT(F1753:I1756,F1758:F1761)</f>
        <v>-2.0011048328853174E-2</v>
      </c>
      <c r="I1763" s="5"/>
      <c r="J1763">
        <f t="shared" ref="J1763" si="3213">F1753*F1758+G1753*F1759+H1753*F1760+I1753*F1761</f>
        <v>-2.0011048328853174E-2</v>
      </c>
    </row>
    <row r="1764" spans="5:10" x14ac:dyDescent="0.35">
      <c r="E1764" s="4"/>
      <c r="F1764">
        <f t="shared" si="3212"/>
        <v>-7.3776158075260927</v>
      </c>
      <c r="G1764" t="s">
        <v>16</v>
      </c>
      <c r="H1764">
        <v>-1.1677590341898565</v>
      </c>
      <c r="I1764" s="5"/>
      <c r="J1764">
        <f t="shared" ref="J1764" si="3214">F1754*F1758+G1754*F1759+H1754*F1760+I1754*F1761</f>
        <v>-1.1677590341898565</v>
      </c>
    </row>
    <row r="1765" spans="5:10" x14ac:dyDescent="0.35">
      <c r="E1765" s="4"/>
      <c r="F1765">
        <f t="shared" si="3212"/>
        <v>3.0567394235266736</v>
      </c>
      <c r="G1765" t="s">
        <v>16</v>
      </c>
      <c r="H1765">
        <v>0.99987936599361837</v>
      </c>
      <c r="I1765" s="5"/>
      <c r="J1765">
        <f t="shared" ref="J1765" si="3215">F1755*F1758+G1755*F1759+H1755*F1760+I1755*F1761</f>
        <v>0.99987936599361837</v>
      </c>
    </row>
    <row r="1766" spans="5:10" x14ac:dyDescent="0.35">
      <c r="E1766" s="4"/>
      <c r="F1766">
        <f t="shared" si="3212"/>
        <v>5.5928386693002077</v>
      </c>
      <c r="G1766" t="s">
        <v>16</v>
      </c>
      <c r="H1766">
        <v>-4.9250252598277049E-3</v>
      </c>
      <c r="I1766" s="5"/>
      <c r="J1766">
        <f t="shared" ref="J1766" si="3216">F1756*F1758+G1756*F1759+H1756*F1760+I1756*F1761</f>
        <v>-4.9250252598277049E-3</v>
      </c>
    </row>
    <row r="1767" spans="5:10" x14ac:dyDescent="0.35">
      <c r="E1767" s="4" t="s">
        <v>844</v>
      </c>
      <c r="F1767">
        <f t="shared" ref="F1767:F1770" si="3217">F1763-H1763</f>
        <v>8.9882087296422636E-2</v>
      </c>
      <c r="I1767" s="5"/>
    </row>
    <row r="1768" spans="5:10" x14ac:dyDescent="0.35">
      <c r="E1768" s="4" t="s">
        <v>99</v>
      </c>
      <c r="F1768">
        <f t="shared" si="3217"/>
        <v>-6.2098567733362362</v>
      </c>
      <c r="I1768" s="5"/>
    </row>
    <row r="1769" spans="5:10" x14ac:dyDescent="0.35">
      <c r="E1769" s="4" t="s">
        <v>100</v>
      </c>
      <c r="F1769">
        <f t="shared" si="3217"/>
        <v>2.0568600575330551</v>
      </c>
      <c r="I1769" s="5"/>
    </row>
    <row r="1770" spans="5:10" x14ac:dyDescent="0.35">
      <c r="E1770" s="4" t="s">
        <v>101</v>
      </c>
      <c r="F1770">
        <f t="shared" si="3217"/>
        <v>5.5977636945600358</v>
      </c>
      <c r="I1770" s="5"/>
    </row>
    <row r="1771" spans="5:10" x14ac:dyDescent="0.35">
      <c r="E1771" s="4"/>
      <c r="I1771" s="5"/>
    </row>
    <row r="1772" spans="5:10" x14ac:dyDescent="0.35">
      <c r="E1772" s="4" t="s">
        <v>846</v>
      </c>
      <c r="F1772">
        <f t="shared" ref="F1772:F1775" si="3218">ABS(F1767-F1741)</f>
        <v>2.001104832885317E-2</v>
      </c>
      <c r="I1772" s="5"/>
    </row>
    <row r="1773" spans="5:10" x14ac:dyDescent="0.35">
      <c r="E1773" s="4" t="s">
        <v>847</v>
      </c>
      <c r="F1773">
        <f t="shared" si="3218"/>
        <v>1.1677590341898565</v>
      </c>
      <c r="I1773" s="5"/>
    </row>
    <row r="1774" spans="5:10" x14ac:dyDescent="0.35">
      <c r="E1774" s="4" t="s">
        <v>848</v>
      </c>
      <c r="F1774">
        <f t="shared" si="3218"/>
        <v>0.99987936599361849</v>
      </c>
      <c r="I1774" s="5"/>
    </row>
    <row r="1775" spans="5:10" x14ac:dyDescent="0.35">
      <c r="E1775" s="7" t="s">
        <v>849</v>
      </c>
      <c r="F1775" s="8">
        <f t="shared" si="3218"/>
        <v>4.9250252598280753E-3</v>
      </c>
      <c r="G1775" s="8" t="s">
        <v>25</v>
      </c>
      <c r="H1775" s="8">
        <f t="shared" ref="H1775" si="3219">MAX(F1772:F1775)</f>
        <v>1.1677590341898565</v>
      </c>
      <c r="I1775" s="9"/>
      <c r="J1775" t="str">
        <f t="shared" ref="J1775" si="3220">IF(H1775&gt;$D$14, "Continúa iterando","Listo. Aquí está la solución")</f>
        <v>Continúa iterando</v>
      </c>
    </row>
    <row r="1777" spans="5:15" x14ac:dyDescent="0.35">
      <c r="E1777" s="1"/>
      <c r="F1777" s="2" t="s">
        <v>0</v>
      </c>
      <c r="G1777" s="2">
        <f t="shared" ref="G1777" si="3221">G1740+1</f>
        <v>49</v>
      </c>
      <c r="H1777" s="2"/>
      <c r="I1777" s="3"/>
    </row>
    <row r="1778" spans="5:15" x14ac:dyDescent="0.35">
      <c r="E1778" s="4" t="s">
        <v>840</v>
      </c>
      <c r="F1778" s="6">
        <f t="shared" ref="F1778:F1781" si="3222">F1767</f>
        <v>8.9882087296422636E-2</v>
      </c>
      <c r="I1778" s="5"/>
    </row>
    <row r="1779" spans="5:15" x14ac:dyDescent="0.35">
      <c r="E1779" s="4" t="s">
        <v>1</v>
      </c>
      <c r="F1779" s="6">
        <f t="shared" si="3222"/>
        <v>-6.2098567733362362</v>
      </c>
      <c r="I1779" s="5"/>
    </row>
    <row r="1780" spans="5:15" x14ac:dyDescent="0.35">
      <c r="E1780" s="4" t="s">
        <v>93</v>
      </c>
      <c r="F1780" s="6">
        <f t="shared" si="3222"/>
        <v>2.0568600575330551</v>
      </c>
      <c r="I1780" s="5"/>
    </row>
    <row r="1781" spans="5:15" x14ac:dyDescent="0.35">
      <c r="E1781" s="4" t="s">
        <v>2</v>
      </c>
      <c r="F1781" s="6">
        <f t="shared" si="3222"/>
        <v>5.5977636945600358</v>
      </c>
      <c r="I1781" s="5"/>
    </row>
    <row r="1782" spans="5:15" x14ac:dyDescent="0.35">
      <c r="E1782" s="4"/>
      <c r="I1782" s="5"/>
    </row>
    <row r="1783" spans="5:15" x14ac:dyDescent="0.35">
      <c r="E1783" s="4"/>
      <c r="F1783">
        <f t="shared" ref="F1783" si="3223">2*F1778*F1779*F1780-6*F1778*F1779^2</f>
        <v>-23.092464485787541</v>
      </c>
      <c r="G1783">
        <f t="shared" ref="G1783" si="3224">F1778^2*F1780-6*F1778^2*F1779</f>
        <v>0.31762569820796804</v>
      </c>
      <c r="H1783">
        <f t="shared" ref="H1783" si="3225">F1778^2*F1779</f>
        <v>-5.0168126422006347E-2</v>
      </c>
      <c r="I1783" s="5">
        <f t="shared" ref="I1783" si="3226">12*F1781^2</f>
        <v>376.01950056161303</v>
      </c>
      <c r="J1783">
        <f t="shared" ref="J1783" si="3227">F1783*(G1784*(H1785*I1786-H1786*I1785)-H1784*(G1785*I1786-G1786*I1785)+I1784*(G1785*H1786-G1786*H1785))</f>
        <v>2003.0812993665886</v>
      </c>
      <c r="L1783">
        <f t="shared" ref="L1783" si="3228">G1784*(H1785*I1786-H1786*I1785)-H1784*(G1785*I1786-G1786*I1785)+I1784*(G1785*H1786-G1786*H1785)</f>
        <v>-86.741772434007743</v>
      </c>
      <c r="M1783">
        <f t="shared" ref="M1783" si="3229">-(G1783*(H1785*I1786-H1786*I1785)-H1783*(G1785*I1786-G1786*I1785)+I1783*(G1785*H1786-G1786*H1785))</f>
        <v>-11408.982075514676</v>
      </c>
      <c r="N1783">
        <f t="shared" ref="N1783" si="3230">G1783*(H1784*I1786-H1786*I1784)-H1783*(G1784*I1786-G1786*I1784)+I1783*(G1784*H1786-G1786*H1784)</f>
        <v>-11756.190030625705</v>
      </c>
      <c r="O1783">
        <f t="shared" ref="O1783" si="3231">-(G1783*(H1784*I1785-H1785*I1784)-H1783*(G1784*I1785-G1785*I1784)+I1783*(G1784*H1785-G1785*H1784))</f>
        <v>129.56404219940742</v>
      </c>
    </row>
    <row r="1784" spans="5:15" x14ac:dyDescent="0.35">
      <c r="E1784" s="4" t="s">
        <v>26</v>
      </c>
      <c r="F1784">
        <f t="shared" ref="F1784" si="3232">-1728*F1781*F1778^2-144*F1779*F1778+36*F1780</f>
        <v>76.275653821946392</v>
      </c>
      <c r="G1784">
        <f t="shared" ref="G1784" si="3233">-72*F1778^2</f>
        <v>-0.5816728524068453</v>
      </c>
      <c r="H1784">
        <f t="shared" ref="H1784" si="3234">36*F1778</f>
        <v>3.235755142671215</v>
      </c>
      <c r="I1784" s="5">
        <f t="shared" ref="I1784" si="3235">-576*F1778^3</f>
        <v>-0.41825576078392979</v>
      </c>
      <c r="J1784">
        <f t="shared" ref="J1784" si="3236">-G1783*(F1784*(H1785*I1786-H1786*I1785)-H1784*(F1785*I1786-F1786*I1785)+I1784*(F1785*H1786-F1786*H1785))</f>
        <v>5516.9717353781825</v>
      </c>
      <c r="L1784">
        <f t="shared" ref="L1784" si="3237">-(F1784*(H1785*I1786-H1786*I1785)-H1784*(F1785*I1786-F1786*I1785)+I1784*(F1785*H1786-F1786*H1785))</f>
        <v>17369.412382262282</v>
      </c>
      <c r="M1784">
        <f t="shared" ref="M1784" si="3238">F1783*(H1785*I1786-H1786*I1785)-H1783*(F1785*I1786-F1786*I1785)+I1783*(F1785*H1786-F1786*H1785)</f>
        <v>154966.02280987194</v>
      </c>
      <c r="N1784">
        <f t="shared" ref="N1784" si="3239">-(F1783*(H1784*I1786-H1786*I1784)-H1783*(F1784*I1786-F1786*I1784)+I1783*(F1784*H1786-F1786*H1784))</f>
        <v>-2738954.0401374837</v>
      </c>
      <c r="O1784">
        <f t="shared" ref="O1784" si="3240">F1783*(H1784*I1785-H1785*I1784)-H1783*(F1784*I1785-F1785*I1784)+I1783*(F1784*H1785-F1785*H1784)</f>
        <v>-34094.233996250652</v>
      </c>
    </row>
    <row r="1785" spans="5:15" x14ac:dyDescent="0.35">
      <c r="E1785" s="4"/>
      <c r="F1785">
        <f t="shared" ref="F1785" si="3241">0.0625*F1779*F1780^2*F1781</f>
        <v>-9.1914843325331805</v>
      </c>
      <c r="G1785">
        <f t="shared" ref="G1785" si="3242">0.0625*F1778*F1780^2*F1781+0.125*F1780</f>
        <v>0.39014596964180537</v>
      </c>
      <c r="H1785">
        <f t="shared" ref="H1785" si="3243">0.125*F1778*F1779*F1780*F1781+0.125*F1779</f>
        <v>-1.5795437212325927</v>
      </c>
      <c r="I1785" s="5">
        <f t="shared" ref="I1785" si="3244">0.0625*F1778*F1779*F1780^2</f>
        <v>-0.14758568639889338</v>
      </c>
      <c r="J1785">
        <f t="shared" ref="J1785" si="3245">H1783*(F1784*(G1785*I1786-G1786*I1785)-G1784*(F1785*I1786-F1786*I1785)+I1784*(F1785*G1786-F1786*G1785))</f>
        <v>-248.38890402604861</v>
      </c>
      <c r="L1785">
        <f t="shared" ref="L1785" si="3246">F1784*(G1785*I1786-G1786*I1785)-G1784*(F1785*I1786-F1786*I1785)+I1784*(F1785*G1786-F1786*G1785)</f>
        <v>4951.129765872467</v>
      </c>
      <c r="M1785">
        <f t="shared" ref="M1785" si="3247">-(F1783*(G1785*I1786-G1786*I1785)-G1783*(F1785*I1786-F1786*I1785)+I1783*(F1785*G1786-F1786*G1785))</f>
        <v>104742.59804997071</v>
      </c>
      <c r="N1785">
        <f t="shared" ref="N1785" si="3248">F1783*(G1784*I1786-G1786*I1784)-G1783*(F1784*I1786-F1786*I1784)+I1783*(F1784*G1786-F1786*G1784)</f>
        <v>-215038.03287839403</v>
      </c>
      <c r="O1785">
        <f t="shared" ref="O1785" si="3249">-(F1783*(G1784*I1785-G1785*I1784)-G1783*(F1784*I1785-F1785*I1784)+I1783*(F1784*G1785-F1785*G1784))</f>
        <v>-9178.5100034529005</v>
      </c>
    </row>
    <row r="1786" spans="5:15" x14ac:dyDescent="0.35">
      <c r="E1786" s="4"/>
      <c r="F1786">
        <f t="shared" ref="F1786" si="3250">72*F1779*F1780*F1778^2-20*F1779*F1780^3</f>
        <v>1073.3218210125985</v>
      </c>
      <c r="G1786">
        <f t="shared" ref="G1786" si="3251">24*F1778^3*F1780-20*F1778*F1780^3</f>
        <v>-15.607058391911591</v>
      </c>
      <c r="H1786">
        <f t="shared" ref="H1786" si="3252">24*F1778^3*F1779-60*F1778*F1779*F1780^2</f>
        <v>141.5740377608922</v>
      </c>
      <c r="I1786" s="5">
        <f t="shared" ref="I1786" si="3253">36*F1781</f>
        <v>201.51949300416129</v>
      </c>
      <c r="J1786">
        <f t="shared" ref="J1786" si="3254">-I1783*(F1784*(G1785*H1786-G1786*H1785)-G1784*(F1785*H1786-F1786*H1785)+H1784*(F1785*G1786-F1786*G1785))</f>
        <v>-628375.39989610075</v>
      </c>
      <c r="L1786">
        <f t="shared" ref="L1786" si="3255">-(F1784*(G1785*H1786-G1786*H1785)-G1784*(F1785*H1786-F1786*H1785)+H1784*(F1785*G1786-F1786*G1785))</f>
        <v>-1671.1245000793188</v>
      </c>
      <c r="M1786">
        <f t="shared" ref="M1786" si="3256">F1783*(G1785*H1786-G1786*H1785)-G1783*(F1785*H1786-F1786*H1785)+H1783*(F1785*G1786-F1786*G1785)</f>
        <v>-817.58516308702065</v>
      </c>
      <c r="N1786">
        <f t="shared" ref="N1786" si="3257">-(F1783*(G1784*H1786-G1786*H1784)-G1783*(F1784*H1786-F1786*H1784)+H1783*(F1784*G1786-F1786*G1784))</f>
        <v>1562.9368489960254</v>
      </c>
      <c r="O1786">
        <f t="shared" ref="O1786" si="3258">F1783*(G1784*H1785-G1785*H1784)-G1783*(F1784*H1785-F1785*H1784)+H1783*(F1784*G1785-F1785*G1784)</f>
        <v>35.531905262561629</v>
      </c>
    </row>
    <row r="1787" spans="5:15" x14ac:dyDescent="0.35">
      <c r="E1787" s="4"/>
      <c r="I1787" s="5"/>
    </row>
    <row r="1788" spans="5:15" x14ac:dyDescent="0.35">
      <c r="E1788" s="4" t="s">
        <v>6</v>
      </c>
      <c r="F1788">
        <f t="shared" ref="F1788" si="3259">MDETERM(F1783:I1786)</f>
        <v>-621103.73576538183</v>
      </c>
      <c r="G1788" t="str">
        <f t="shared" ref="G1788" si="3260">IF(F1788&lt;&gt;0,"Continuar", "Agregar otros valores")</f>
        <v>Continuar</v>
      </c>
      <c r="I1788" s="5"/>
      <c r="J1788">
        <f t="shared" ref="J1788" si="3261">MDETERM(F1783:I1786)</f>
        <v>-621103.73576538183</v>
      </c>
    </row>
    <row r="1789" spans="5:15" x14ac:dyDescent="0.35">
      <c r="E1789" s="4"/>
      <c r="I1789" s="5"/>
    </row>
    <row r="1790" spans="5:15" x14ac:dyDescent="0.35">
      <c r="E1790" s="4"/>
      <c r="F1790" cm="1">
        <f t="array" ref="F1790:I1793">MINVERSE(F1783:I1786)</f>
        <v>1.3965746370389563E-4</v>
      </c>
      <c r="G1790">
        <v>1.8368883358035933E-2</v>
      </c>
      <c r="H1790">
        <v>1.892790101501908E-2</v>
      </c>
      <c r="I1790" s="5">
        <v>-2.0860290276590677E-4</v>
      </c>
      <c r="L1790">
        <f t="shared" ref="L1790" si="3262">L1783/J1788</f>
        <v>1.3965746370389555E-4</v>
      </c>
      <c r="M1790">
        <f t="shared" ref="M1790" si="3263">M1783/J1788</f>
        <v>1.8368883358035944E-2</v>
      </c>
      <c r="N1790">
        <f t="shared" ref="N1790" si="3264">N1783/J1788</f>
        <v>1.8927901015019066E-2</v>
      </c>
      <c r="O1790">
        <f t="shared" ref="O1790" si="3265">O1783/J1788</f>
        <v>-2.0860290276590682E-4</v>
      </c>
    </row>
    <row r="1791" spans="5:15" x14ac:dyDescent="0.35">
      <c r="E1791" s="4" t="s">
        <v>9</v>
      </c>
      <c r="F1791">
        <v>-2.7965396731768278E-2</v>
      </c>
      <c r="G1791">
        <v>-0.24950103160933085</v>
      </c>
      <c r="H1791">
        <v>4.4098173661156448</v>
      </c>
      <c r="I1791" s="5">
        <v>5.4892978472004472E-2</v>
      </c>
      <c r="L1791">
        <f t="shared" ref="L1791" si="3266">L1784/J1788</f>
        <v>-2.7965396731768285E-2</v>
      </c>
      <c r="M1791">
        <f t="shared" ref="M1791" si="3267">M1784/J1788</f>
        <v>-0.24950103160933074</v>
      </c>
      <c r="N1791">
        <f t="shared" ref="N1791" si="3268">N1784/J1788</f>
        <v>4.4098173661156448</v>
      </c>
      <c r="O1791">
        <f t="shared" ref="O1791" si="3269">O1784/J1788</f>
        <v>5.4892978472004458E-2</v>
      </c>
    </row>
    <row r="1792" spans="5:15" x14ac:dyDescent="0.35">
      <c r="E1792" s="4"/>
      <c r="F1792">
        <v>-7.9715021513615987E-3</v>
      </c>
      <c r="G1792">
        <v>-0.16863945910886702</v>
      </c>
      <c r="H1792">
        <v>0.34621919092694575</v>
      </c>
      <c r="I1792" s="5">
        <v>1.4777740778104136E-2</v>
      </c>
      <c r="L1792">
        <f t="shared" ref="L1792" si="3270">L1785/J1788</f>
        <v>-7.9715021513615987E-3</v>
      </c>
      <c r="M1792">
        <f t="shared" ref="M1792" si="3271">M1785/J1788</f>
        <v>-0.1686394591088671</v>
      </c>
      <c r="N1792">
        <f t="shared" ref="N1792" si="3272">N1785/J1788</f>
        <v>0.34621919092694581</v>
      </c>
      <c r="O1792">
        <f t="shared" ref="O1792" si="3273">O1785/J1788</f>
        <v>1.4777740778104138E-2</v>
      </c>
    </row>
    <row r="1793" spans="5:15" x14ac:dyDescent="0.35">
      <c r="E1793" s="4"/>
      <c r="F1793">
        <v>2.6905722890557138E-3</v>
      </c>
      <c r="G1793">
        <v>1.3163423692493428E-3</v>
      </c>
      <c r="H1793">
        <v>-2.516386167070834E-3</v>
      </c>
      <c r="I1793" s="5">
        <v>-5.720768241520219E-5</v>
      </c>
      <c r="L1793">
        <f t="shared" ref="L1793" si="3274">L1786/J1788</f>
        <v>2.6905722890557138E-3</v>
      </c>
      <c r="M1793">
        <f t="shared" ref="M1793" si="3275">M1786/J1788</f>
        <v>1.316342369249343E-3</v>
      </c>
      <c r="N1793">
        <f t="shared" ref="N1793" si="3276">N1786/J1788</f>
        <v>-2.5163861670708344E-3</v>
      </c>
      <c r="O1793">
        <f t="shared" ref="O1793" si="3277">O1786/J1788</f>
        <v>-5.7207682415202203E-5</v>
      </c>
    </row>
    <row r="1794" spans="5:15" x14ac:dyDescent="0.35">
      <c r="E1794" s="4"/>
      <c r="I1794" s="5"/>
    </row>
    <row r="1795" spans="5:15" x14ac:dyDescent="0.35">
      <c r="E1795" s="4" t="s">
        <v>227</v>
      </c>
      <c r="F1795">
        <f t="shared" ref="F1795" si="3278">F1778^2*F1779*F1780-3*F1778^2*F1779^2+4*F1781^3-1401/2</f>
        <v>8.4970109064215649E-2</v>
      </c>
      <c r="I1795" s="5"/>
    </row>
    <row r="1796" spans="5:15" x14ac:dyDescent="0.35">
      <c r="E1796" s="4" t="s">
        <v>228</v>
      </c>
      <c r="F1796">
        <f t="shared" ref="F1796" si="3279">-72*F1778^2*F1779-576*F1778^3*F1781+36*F1778*F1780-9</f>
        <v>-1.0736963014548184</v>
      </c>
      <c r="I1796" s="5"/>
    </row>
    <row r="1797" spans="5:15" x14ac:dyDescent="0.35">
      <c r="E1797" s="4" t="s">
        <v>229</v>
      </c>
      <c r="F1797">
        <f t="shared" ref="F1797" si="3280">((F1778*F1779*(F1780^2)*F1781)/16)+((F1779*F1780)/8)+9/4</f>
        <v>-0.17275059216999855</v>
      </c>
      <c r="I1797" s="5"/>
    </row>
    <row r="1798" spans="5:15" x14ac:dyDescent="0.35">
      <c r="E1798" s="4" t="s">
        <v>230</v>
      </c>
      <c r="F1798">
        <f t="shared" ref="F1798" si="3281">24*F1778^3*F1779*F1780-20*F1778*F1779*F1780^3+18*F1781^2-607</f>
        <v>53.946848109285838</v>
      </c>
      <c r="I1798" s="5"/>
    </row>
    <row r="1799" spans="5:15" x14ac:dyDescent="0.35">
      <c r="E1799" s="4"/>
      <c r="I1799" s="5"/>
    </row>
    <row r="1800" spans="5:15" x14ac:dyDescent="0.35">
      <c r="E1800" s="4"/>
      <c r="F1800">
        <f t="shared" ref="F1800:F1803" si="3282">F1778</f>
        <v>8.9882087296422636E-2</v>
      </c>
      <c r="G1800" t="s">
        <v>16</v>
      </c>
      <c r="H1800" cm="1">
        <f t="array" ref="H1800:H1803">MMULT(F1790:I1793,F1795:F1798)</f>
        <v>-3.4234010633003756E-2</v>
      </c>
      <c r="I1800" s="5"/>
      <c r="J1800">
        <f t="shared" ref="J1800" si="3283">F1790*F1795+G1790*F1796+H1790*F1797+I1790*F1798</f>
        <v>-3.4234010633003756E-2</v>
      </c>
    </row>
    <row r="1801" spans="5:15" x14ac:dyDescent="0.35">
      <c r="E1801" s="4"/>
      <c r="F1801">
        <f t="shared" si="3282"/>
        <v>-6.2098567733362362</v>
      </c>
      <c r="G1801" t="s">
        <v>16</v>
      </c>
      <c r="H1801">
        <v>2.4650167225752795</v>
      </c>
      <c r="I1801" s="5"/>
      <c r="J1801">
        <f t="shared" ref="J1801" si="3284">F1791*F1795+G1791*F1796+H1791*F1797+I1791*F1798</f>
        <v>2.4650167225752795</v>
      </c>
    </row>
    <row r="1802" spans="5:15" x14ac:dyDescent="0.35">
      <c r="E1802" s="4"/>
      <c r="F1802">
        <f t="shared" si="3282"/>
        <v>2.0568600575330551</v>
      </c>
      <c r="G1802" t="s">
        <v>16</v>
      </c>
      <c r="H1802">
        <v>0.91779319101886048</v>
      </c>
      <c r="I1802" s="5"/>
      <c r="J1802">
        <f t="shared" ref="J1802" si="3285">F1792*F1795+G1792*F1796+H1792*F1797+I1792*F1798</f>
        <v>0.91779319101886048</v>
      </c>
    </row>
    <row r="1803" spans="5:15" x14ac:dyDescent="0.35">
      <c r="E1803" s="4"/>
      <c r="F1803">
        <f t="shared" si="3282"/>
        <v>5.5977636945600358</v>
      </c>
      <c r="G1803" t="s">
        <v>16</v>
      </c>
      <c r="H1803">
        <v>-3.836200665912367E-3</v>
      </c>
      <c r="I1803" s="5"/>
      <c r="J1803">
        <f t="shared" ref="J1803" si="3286">F1793*F1795+G1793*F1796+H1793*F1797+I1793*F1798</f>
        <v>-3.836200665912367E-3</v>
      </c>
    </row>
    <row r="1804" spans="5:15" x14ac:dyDescent="0.35">
      <c r="E1804" s="4" t="s">
        <v>844</v>
      </c>
      <c r="F1804">
        <f t="shared" ref="F1804:F1807" si="3287">F1800-H1800</f>
        <v>0.12411609792942639</v>
      </c>
      <c r="I1804" s="5"/>
    </row>
    <row r="1805" spans="5:15" x14ac:dyDescent="0.35">
      <c r="E1805" s="4" t="s">
        <v>99</v>
      </c>
      <c r="F1805">
        <f t="shared" si="3287"/>
        <v>-8.6748734959115161</v>
      </c>
      <c r="I1805" s="5"/>
    </row>
    <row r="1806" spans="5:15" x14ac:dyDescent="0.35">
      <c r="E1806" s="4" t="s">
        <v>100</v>
      </c>
      <c r="F1806">
        <f t="shared" si="3287"/>
        <v>1.1390668665141948</v>
      </c>
      <c r="I1806" s="5"/>
    </row>
    <row r="1807" spans="5:15" x14ac:dyDescent="0.35">
      <c r="E1807" s="4" t="s">
        <v>101</v>
      </c>
      <c r="F1807">
        <f t="shared" si="3287"/>
        <v>5.6015998952259478</v>
      </c>
      <c r="I1807" s="5"/>
    </row>
    <row r="1808" spans="5:15" x14ac:dyDescent="0.35">
      <c r="E1808" s="4"/>
      <c r="I1808" s="5"/>
    </row>
    <row r="1809" spans="5:15" x14ac:dyDescent="0.35">
      <c r="E1809" s="4" t="s">
        <v>846</v>
      </c>
      <c r="F1809">
        <f t="shared" ref="F1809:F1812" si="3288">ABS(F1804-F1778)</f>
        <v>3.4234010633003756E-2</v>
      </c>
      <c r="I1809" s="5"/>
    </row>
    <row r="1810" spans="5:15" x14ac:dyDescent="0.35">
      <c r="E1810" s="4" t="s">
        <v>847</v>
      </c>
      <c r="F1810">
        <f t="shared" si="3288"/>
        <v>2.4650167225752799</v>
      </c>
      <c r="I1810" s="5"/>
    </row>
    <row r="1811" spans="5:15" x14ac:dyDescent="0.35">
      <c r="E1811" s="4" t="s">
        <v>848</v>
      </c>
      <c r="F1811">
        <f t="shared" si="3288"/>
        <v>0.91779319101886037</v>
      </c>
      <c r="I1811" s="5"/>
    </row>
    <row r="1812" spans="5:15" x14ac:dyDescent="0.35">
      <c r="E1812" s="7" t="s">
        <v>849</v>
      </c>
      <c r="F1812" s="8">
        <f t="shared" si="3288"/>
        <v>3.8362006659120595E-3</v>
      </c>
      <c r="G1812" s="8" t="s">
        <v>25</v>
      </c>
      <c r="H1812" s="8">
        <f t="shared" ref="H1812" si="3289">MAX(F1809:F1812)</f>
        <v>2.4650167225752799</v>
      </c>
      <c r="I1812" s="9"/>
      <c r="J1812" t="str">
        <f t="shared" ref="J1812" si="3290">IF(H1812&gt;$D$14, "Continúa iterando","Listo. Aquí está la solución")</f>
        <v>Continúa iterando</v>
      </c>
    </row>
    <row r="1814" spans="5:15" x14ac:dyDescent="0.35">
      <c r="E1814" s="1"/>
      <c r="F1814" s="2" t="s">
        <v>0</v>
      </c>
      <c r="G1814" s="2">
        <f t="shared" ref="G1814" si="3291">G1777+1</f>
        <v>50</v>
      </c>
      <c r="H1814" s="2"/>
      <c r="I1814" s="3"/>
    </row>
    <row r="1815" spans="5:15" x14ac:dyDescent="0.35">
      <c r="E1815" s="4" t="s">
        <v>840</v>
      </c>
      <c r="F1815" s="6">
        <f t="shared" ref="F1815:F1818" si="3292">F1804</f>
        <v>0.12411609792942639</v>
      </c>
      <c r="I1815" s="5"/>
    </row>
    <row r="1816" spans="5:15" x14ac:dyDescent="0.35">
      <c r="E1816" s="4" t="s">
        <v>1</v>
      </c>
      <c r="F1816" s="6">
        <f t="shared" si="3292"/>
        <v>-8.6748734959115161</v>
      </c>
      <c r="I1816" s="5"/>
    </row>
    <row r="1817" spans="5:15" x14ac:dyDescent="0.35">
      <c r="E1817" s="4" t="s">
        <v>93</v>
      </c>
      <c r="F1817" s="6">
        <f t="shared" si="3292"/>
        <v>1.1390668665141948</v>
      </c>
      <c r="I1817" s="5"/>
    </row>
    <row r="1818" spans="5:15" x14ac:dyDescent="0.35">
      <c r="E1818" s="4" t="s">
        <v>2</v>
      </c>
      <c r="F1818" s="6">
        <f t="shared" si="3292"/>
        <v>5.6015998952259478</v>
      </c>
      <c r="I1818" s="5"/>
    </row>
    <row r="1819" spans="5:15" x14ac:dyDescent="0.35">
      <c r="E1819" s="4"/>
      <c r="I1819" s="5"/>
    </row>
    <row r="1820" spans="5:15" x14ac:dyDescent="0.35">
      <c r="E1820" s="4"/>
      <c r="F1820">
        <f t="shared" ref="F1820" si="3293">2*F1815*F1816*F1817-6*F1815*F1816^2</f>
        <v>-58.493819759616045</v>
      </c>
      <c r="G1820">
        <f t="shared" ref="G1820" si="3294">F1815^2*F1817-6*F1815^2*F1816</f>
        <v>0.81935555128685067</v>
      </c>
      <c r="H1820">
        <f t="shared" ref="H1820" si="3295">F1815^2*F1816</f>
        <v>-0.1336347412424323</v>
      </c>
      <c r="I1820" s="5">
        <f t="shared" ref="I1820" si="3296">12*F1818^2</f>
        <v>376.53505663434419</v>
      </c>
      <c r="J1820">
        <f t="shared" ref="J1820" si="3297">F1820*(G1821*(H1822*I1823-H1823*I1822)-H1821*(G1822*I1823-G1823*I1822)+I1821*(G1822*H1823-G1823*H1822))</f>
        <v>-13940.601511088049</v>
      </c>
      <c r="L1820">
        <f t="shared" ref="L1820" si="3298">G1821*(H1822*I1823-H1823*I1822)-H1821*(G1822*I1823-G1823*I1822)+I1821*(G1822*H1823-G1823*H1822)</f>
        <v>238.32605851999082</v>
      </c>
      <c r="M1820">
        <f t="shared" ref="M1820" si="3299">-(G1820*(H1822*I1823-H1823*I1822)-H1820*(G1822*I1823-G1823*I1822)+I1820*(G1822*H1823-G1823*H1822))</f>
        <v>-3287.6074864516281</v>
      </c>
      <c r="N1820">
        <f t="shared" ref="N1820" si="3300">G1820*(H1821*I1823-H1823*I1821)-H1820*(G1821*I1823-G1823*I1821)+I1820*(G1821*H1823-G1823*H1821)</f>
        <v>-27971.743001592746</v>
      </c>
      <c r="O1820">
        <f t="shared" ref="O1820" si="3301">-(G1820*(H1821*I1822-H1822*I1821)-H1820*(G1821*I1822-G1822*I1821)+I1820*(G1821*H1822-G1822*H1821))</f>
        <v>-475.06771301048281</v>
      </c>
    </row>
    <row r="1821" spans="5:15" x14ac:dyDescent="0.35">
      <c r="E1821" s="4" t="s">
        <v>26</v>
      </c>
      <c r="F1821">
        <f t="shared" ref="F1821" si="3302">-1728*F1818*F1815^2-144*F1816*F1815+36*F1817</f>
        <v>46.938162909143614</v>
      </c>
      <c r="G1821">
        <f t="shared" ref="G1821" si="3303">-72*F1815^2</f>
        <v>-1.1091460150963413</v>
      </c>
      <c r="H1821">
        <f t="shared" ref="H1821" si="3304">36*F1815</f>
        <v>4.4681795254593499</v>
      </c>
      <c r="I1821" s="5">
        <f t="shared" ref="I1821" si="3305">-576*F1815^3</f>
        <v>-1.1013030034218443</v>
      </c>
      <c r="J1821">
        <f t="shared" ref="J1821" si="3306">-G1820*(F1821*(H1822*I1823-H1823*I1822)-H1821*(F1822*I1823-F1823*I1822)+I1821*(F1822*H1823-F1823*H1822))</f>
        <v>12092.736758125426</v>
      </c>
      <c r="L1821">
        <f t="shared" ref="L1821" si="3307">-(F1821*(H1822*I1823-H1823*I1822)-H1821*(F1822*I1823-F1823*I1822)+I1821*(F1822*H1823-F1823*H1822))</f>
        <v>14758.8391134142</v>
      </c>
      <c r="M1821">
        <f t="shared" ref="M1821" si="3308">F1820*(H1822*I1823-H1823*I1822)-H1820*(F1822*I1823-F1823*I1822)+I1820*(F1822*H1823-F1823*H1822)</f>
        <v>78201.121721660325</v>
      </c>
      <c r="N1821">
        <f t="shared" ref="N1821" si="3309">-(F1820*(H1821*I1823-H1823*I1821)-H1820*(F1821*I1823-F1823*I1821)+I1820*(F1821*H1823-F1823*H1821))</f>
        <v>-1004628.9666806066</v>
      </c>
      <c r="O1821">
        <f t="shared" ref="O1821" si="3310">F1820*(H1821*I1822-H1822*I1821)-H1820*(F1821*I1822-F1822*I1821)+I1820*(F1821*H1822-F1822*H1821)</f>
        <v>-27565.599351464134</v>
      </c>
    </row>
    <row r="1822" spans="5:15" x14ac:dyDescent="0.35">
      <c r="E1822" s="4"/>
      <c r="F1822">
        <f t="shared" ref="F1822" si="3311">0.0625*F1816*F1817^2*F1818</f>
        <v>-3.940521407757231</v>
      </c>
      <c r="G1822">
        <f t="shared" ref="G1822" si="3312">0.0625*F1815*F1817^2*F1818+0.125*F1817</f>
        <v>0.19876252524606913</v>
      </c>
      <c r="H1822">
        <f t="shared" ref="H1822" si="3313">0.125*F1815*F1816*F1817*F1818+0.125*F1816</f>
        <v>-1.9431009436250548</v>
      </c>
      <c r="I1822" s="5">
        <f t="shared" ref="I1822" si="3314">0.0625*F1815*F1816*F1817^2</f>
        <v>-8.7311152186186222E-2</v>
      </c>
      <c r="J1822">
        <f t="shared" ref="J1822" si="3315">H1820*(F1821*(G1822*I1823-G1823*I1822)-G1821*(F1822*I1823-F1823*I1822)+I1821*(F1822*G1823-F1823*G1822))</f>
        <v>-139.91439828898487</v>
      </c>
      <c r="L1822">
        <f t="shared" ref="L1822" si="3316">F1821*(G1822*I1823-G1823*I1822)-G1821*(F1822*I1823-F1823*I1822)+I1821*(F1822*G1823-F1823*G1822)</f>
        <v>1046.9912014508293</v>
      </c>
      <c r="M1822">
        <f t="shared" ref="M1822" si="3317">-(F1820*(G1822*I1823-G1823*I1822)-G1820*(F1822*I1823-F1823*I1822)+I1820*(F1822*G1823-F1823*G1822))</f>
        <v>14696.783586306397</v>
      </c>
      <c r="N1822">
        <f t="shared" ref="N1822" si="3318">F1820*(G1821*I1823-G1823*I1821)-G1820*(F1821*I1823-F1823*I1821)+I1820*(F1821*G1823-F1823*G1821)</f>
        <v>43933.154198822456</v>
      </c>
      <c r="O1822">
        <f t="shared" ref="O1822" si="3319">-(F1820*(G1821*I1822-G1822*I1821)-G1820*(F1821*I1822-F1822*I1821)+I1820*(F1821*G1822-F1822*G1821))</f>
        <v>-1855.6574714601709</v>
      </c>
    </row>
    <row r="1823" spans="5:15" x14ac:dyDescent="0.35">
      <c r="E1823" s="4"/>
      <c r="F1823">
        <f t="shared" ref="F1823" si="3320">72*F1816*F1817*F1815^2-20*F1816*F1817^3</f>
        <v>245.45368957437233</v>
      </c>
      <c r="G1823">
        <f t="shared" ref="G1823" si="3321">24*F1815^3*F1817-20*F1815*F1817^3</f>
        <v>-3.616376582993198</v>
      </c>
      <c r="H1823">
        <f t="shared" ref="H1823" si="3322">24*F1815^3*F1816-60*F1815*F1816*F1817^2</f>
        <v>83.420636755599105</v>
      </c>
      <c r="I1823" s="5">
        <f t="shared" ref="I1823" si="3323">36*F1818</f>
        <v>201.65759622813411</v>
      </c>
      <c r="J1823">
        <f t="shared" ref="J1823" si="3324">-I1820*(F1821*(G1822*H1823-G1823*H1822)-G1821*(F1822*H1823-F1823*H1822)+H1821*(F1822*G1823-F1823*G1822))</f>
        <v>-172650.94898624546</v>
      </c>
      <c r="L1823">
        <f t="shared" ref="L1823" si="3325">-(F1821*(G1822*H1823-G1823*H1822)-G1821*(F1822*H1823-F1823*H1822)+H1821*(F1822*G1823-F1823*G1822))</f>
        <v>-458.52556340831762</v>
      </c>
      <c r="M1823">
        <f t="shared" ref="M1823" si="3326">F1820*(G1822*H1823-G1823*H1822)-G1820*(F1822*H1823-F1823*H1822)+H1820*(F1822*G1823-F1823*G1822)</f>
        <v>-675.67478139964885</v>
      </c>
      <c r="N1823">
        <f t="shared" ref="N1823" si="3327">-(F1820*(G1821*H1823-G1823*H1821)-G1820*(F1821*H1823-F1823*H1821)+H1820*(F1821*G1823-F1823*G1821))</f>
        <v>-2143.6377908223562</v>
      </c>
      <c r="O1823">
        <f t="shared" ref="O1823" si="3328">F1820*(G1821*H1822-G1822*H1821)-G1820*(F1821*H1822-F1822*H1821)+H1820*(F1821*G1822-F1822*G1821)</f>
        <v>-14.475355044040418</v>
      </c>
    </row>
    <row r="1824" spans="5:15" x14ac:dyDescent="0.35">
      <c r="E1824" s="4"/>
      <c r="I1824" s="5"/>
    </row>
    <row r="1825" spans="5:15" x14ac:dyDescent="0.35">
      <c r="E1825" s="4" t="s">
        <v>6</v>
      </c>
      <c r="F1825">
        <f t="shared" ref="F1825" si="3329">MDETERM(F1820:I1823)</f>
        <v>-174638.72813749709</v>
      </c>
      <c r="G1825" t="str">
        <f t="shared" ref="G1825" si="3330">IF(F1825&lt;&gt;0,"Continuar", "Agregar otros valores")</f>
        <v>Continuar</v>
      </c>
      <c r="I1825" s="5"/>
      <c r="J1825">
        <f t="shared" ref="J1825" si="3331">MDETERM(F1820:I1823)</f>
        <v>-174638.72813749709</v>
      </c>
    </row>
    <row r="1826" spans="5:15" x14ac:dyDescent="0.35">
      <c r="E1826" s="4"/>
      <c r="I1826" s="5"/>
    </row>
    <row r="1827" spans="5:15" x14ac:dyDescent="0.35">
      <c r="E1827" s="4"/>
      <c r="F1827" cm="1">
        <f t="array" ref="F1827:I1830">MINVERSE(F1820:I1823)</f>
        <v>-1.3646804523928437E-3</v>
      </c>
      <c r="G1827">
        <v>1.882519141952993E-2</v>
      </c>
      <c r="H1827">
        <v>0.16016918641075967</v>
      </c>
      <c r="I1827" s="5">
        <v>2.7202884381776473E-3</v>
      </c>
      <c r="L1827">
        <f t="shared" ref="L1827" si="3332">L1820/J1825</f>
        <v>-1.3646804523928463E-3</v>
      </c>
      <c r="M1827">
        <f t="shared" ref="M1827" si="3333">M1820/J1825</f>
        <v>1.8825191419529916E-2</v>
      </c>
      <c r="N1827">
        <f t="shared" ref="N1827" si="3334">N1820/J1825</f>
        <v>0.16016918641075964</v>
      </c>
      <c r="O1827">
        <f t="shared" ref="O1827" si="3335">O1820/J1825</f>
        <v>2.7202884381776478E-3</v>
      </c>
    </row>
    <row r="1828" spans="5:15" x14ac:dyDescent="0.35">
      <c r="E1828" s="4" t="s">
        <v>9</v>
      </c>
      <c r="F1828">
        <v>-8.4510688269524126E-2</v>
      </c>
      <c r="G1828">
        <v>-0.44778797094817768</v>
      </c>
      <c r="H1828">
        <v>5.7526127073580104</v>
      </c>
      <c r="I1828" s="5">
        <v>0.15784356451428744</v>
      </c>
      <c r="L1828">
        <f t="shared" ref="L1828" si="3336">L1821/J1825</f>
        <v>-8.4510688269524195E-2</v>
      </c>
      <c r="M1828">
        <f t="shared" ref="M1828" si="3337">M1821/J1825</f>
        <v>-0.44778797094817813</v>
      </c>
      <c r="N1828">
        <f t="shared" ref="N1828" si="3338">N1821/J1825</f>
        <v>5.7526127073580096</v>
      </c>
      <c r="O1828">
        <f t="shared" ref="O1828" si="3339">O1821/J1825</f>
        <v>0.15784356451428747</v>
      </c>
    </row>
    <row r="1829" spans="5:15" x14ac:dyDescent="0.35">
      <c r="E1829" s="4"/>
      <c r="F1829">
        <v>-5.9951833858209831E-3</v>
      </c>
      <c r="G1829">
        <v>-8.415535169687724E-2</v>
      </c>
      <c r="H1829">
        <v>-0.25156593080678463</v>
      </c>
      <c r="I1829" s="5">
        <v>1.0625692773020936E-2</v>
      </c>
      <c r="L1829">
        <f t="shared" ref="L1829" si="3340">L1822/J1825</f>
        <v>-5.9951833858209787E-3</v>
      </c>
      <c r="M1829">
        <f t="shared" ref="M1829" si="3341">M1822/J1825</f>
        <v>-8.4155351696877226E-2</v>
      </c>
      <c r="N1829">
        <f t="shared" ref="N1829" si="3342">N1822/J1825</f>
        <v>-0.25156593080678458</v>
      </c>
      <c r="O1829">
        <f t="shared" ref="O1829" si="3343">O1822/J1825</f>
        <v>1.0625692773020936E-2</v>
      </c>
    </row>
    <row r="1830" spans="5:15" x14ac:dyDescent="0.35">
      <c r="E1830" s="4"/>
      <c r="F1830">
        <v>2.6255663236811368E-3</v>
      </c>
      <c r="G1830">
        <v>3.8689859265790961E-3</v>
      </c>
      <c r="H1830">
        <v>1.2274698823588667E-2</v>
      </c>
      <c r="I1830" s="5">
        <v>8.2887428226364749E-5</v>
      </c>
      <c r="L1830">
        <f t="shared" ref="L1830" si="3344">L1823/J1825</f>
        <v>2.6255663236811363E-3</v>
      </c>
      <c r="M1830">
        <f t="shared" ref="M1830" si="3345">M1823/J1825</f>
        <v>3.8689859265790948E-3</v>
      </c>
      <c r="N1830">
        <f t="shared" ref="N1830" si="3346">N1823/J1825</f>
        <v>1.2274698823588665E-2</v>
      </c>
      <c r="O1830">
        <f t="shared" ref="O1830" si="3347">O1823/J1825</f>
        <v>8.2887428226364763E-5</v>
      </c>
    </row>
    <row r="1831" spans="5:15" x14ac:dyDescent="0.35">
      <c r="E1831" s="4"/>
      <c r="I1831" s="5"/>
    </row>
    <row r="1832" spans="5:15" x14ac:dyDescent="0.35">
      <c r="E1832" s="4" t="s">
        <v>231</v>
      </c>
      <c r="F1832">
        <f t="shared" ref="F1832" si="3348">F1815^2*F1816*F1817-3*F1815^2*F1816^2+4*F1818^3-1401/2</f>
        <v>-1.0637677334957516</v>
      </c>
      <c r="I1832" s="5"/>
    </row>
    <row r="1833" spans="5:15" x14ac:dyDescent="0.35">
      <c r="E1833" s="4" t="s">
        <v>232</v>
      </c>
      <c r="F1833">
        <f t="shared" ref="F1833" si="3349">-72*F1815^2*F1816-576*F1815^3*F1818+36*F1815*F1817-9</f>
        <v>-0.45780216803683516</v>
      </c>
      <c r="I1833" s="5"/>
    </row>
    <row r="1834" spans="5:15" x14ac:dyDescent="0.35">
      <c r="E1834" s="4" t="s">
        <v>233</v>
      </c>
      <c r="F1834">
        <f t="shared" ref="F1834" si="3350">((F1815*F1816*(F1817^2)*F1818)/16)+((F1816*F1817)/8)+9/4</f>
        <v>0.5257602377624313</v>
      </c>
      <c r="I1834" s="5"/>
    </row>
    <row r="1835" spans="5:15" x14ac:dyDescent="0.35">
      <c r="E1835" s="4" t="s">
        <v>234</v>
      </c>
      <c r="F1835">
        <f t="shared" ref="F1835" si="3351">24*F1815^3*F1816*F1817-20*F1815*F1816*F1817^3+18*F1818^2-607</f>
        <v>-10.82580567744094</v>
      </c>
      <c r="I1835" s="5"/>
    </row>
    <row r="1836" spans="5:15" x14ac:dyDescent="0.35">
      <c r="E1836" s="4"/>
      <c r="I1836" s="5"/>
    </row>
    <row r="1837" spans="5:15" x14ac:dyDescent="0.35">
      <c r="E1837" s="4"/>
      <c r="F1837">
        <f t="shared" ref="F1837:F1840" si="3352">F1815</f>
        <v>0.12411609792942639</v>
      </c>
      <c r="G1837" t="s">
        <v>16</v>
      </c>
      <c r="H1837" cm="1">
        <f t="array" ref="H1837:H1840">MMULT(F1827:I1830,F1832:F1835)</f>
        <v>4.759476509745432E-2</v>
      </c>
      <c r="I1837" s="5"/>
      <c r="J1837">
        <f t="shared" ref="J1837" si="3353">F1827*F1832+G1827*F1833+H1827*F1834+I1827*F1835</f>
        <v>4.759476509745432E-2</v>
      </c>
    </row>
    <row r="1838" spans="5:15" x14ac:dyDescent="0.35">
      <c r="E1838" s="4"/>
      <c r="F1838">
        <f t="shared" si="3352"/>
        <v>-8.6748734959115161</v>
      </c>
      <c r="G1838" t="s">
        <v>16</v>
      </c>
      <c r="H1838">
        <v>1.6106093151469718</v>
      </c>
      <c r="I1838" s="5"/>
      <c r="J1838">
        <f t="shared" ref="J1838" si="3354">F1828*F1832+G1828*F1833+H1828*F1834+I1828*F1835</f>
        <v>1.6106093151469718</v>
      </c>
    </row>
    <row r="1839" spans="5:15" x14ac:dyDescent="0.35">
      <c r="E1839" s="4"/>
      <c r="F1839">
        <f t="shared" si="3352"/>
        <v>1.1390668665141948</v>
      </c>
      <c r="G1839" t="s">
        <v>16</v>
      </c>
      <c r="H1839">
        <v>-0.20239106364185672</v>
      </c>
      <c r="I1839" s="5"/>
      <c r="J1839">
        <f t="shared" ref="J1839" si="3355">F1829*F1832+G1829*F1833+H1829*F1834+I1829*F1835</f>
        <v>-0.20239106364185672</v>
      </c>
    </row>
    <row r="1840" spans="5:15" x14ac:dyDescent="0.35">
      <c r="E1840" s="4"/>
      <c r="F1840">
        <f t="shared" si="3352"/>
        <v>5.6015998952259478</v>
      </c>
      <c r="G1840" t="s">
        <v>16</v>
      </c>
      <c r="H1840">
        <v>9.9200249829378543E-4</v>
      </c>
      <c r="I1840" s="5"/>
      <c r="J1840">
        <f t="shared" ref="J1840" si="3356">F1830*F1832+G1830*F1833+H1830*F1834+I1830*F1835</f>
        <v>9.9200249829378543E-4</v>
      </c>
    </row>
    <row r="1841" spans="5:10" x14ac:dyDescent="0.35">
      <c r="E1841" s="4" t="s">
        <v>844</v>
      </c>
      <c r="F1841">
        <f t="shared" ref="F1841:F1844" si="3357">F1837-H1837</f>
        <v>7.6521332831972072E-2</v>
      </c>
      <c r="I1841" s="5"/>
    </row>
    <row r="1842" spans="5:10" x14ac:dyDescent="0.35">
      <c r="E1842" s="4" t="s">
        <v>99</v>
      </c>
      <c r="F1842">
        <f t="shared" si="3357"/>
        <v>-10.285482811058488</v>
      </c>
      <c r="I1842" s="5"/>
    </row>
    <row r="1843" spans="5:10" x14ac:dyDescent="0.35">
      <c r="E1843" s="4" t="s">
        <v>100</v>
      </c>
      <c r="F1843">
        <f t="shared" si="3357"/>
        <v>1.3414579301560514</v>
      </c>
      <c r="I1843" s="5"/>
    </row>
    <row r="1844" spans="5:10" x14ac:dyDescent="0.35">
      <c r="E1844" s="4" t="s">
        <v>101</v>
      </c>
      <c r="F1844">
        <f t="shared" si="3357"/>
        <v>5.6006078927276537</v>
      </c>
      <c r="I1844" s="5"/>
    </row>
    <row r="1845" spans="5:10" x14ac:dyDescent="0.35">
      <c r="E1845" s="4"/>
      <c r="I1845" s="5"/>
    </row>
    <row r="1846" spans="5:10" x14ac:dyDescent="0.35">
      <c r="E1846" s="4" t="s">
        <v>846</v>
      </c>
      <c r="F1846">
        <f t="shared" ref="F1846:F1849" si="3358">ABS(F1841-F1815)</f>
        <v>4.759476509745432E-2</v>
      </c>
      <c r="I1846" s="5"/>
    </row>
    <row r="1847" spans="5:10" x14ac:dyDescent="0.35">
      <c r="E1847" s="4" t="s">
        <v>847</v>
      </c>
      <c r="F1847">
        <f t="shared" si="3358"/>
        <v>1.6106093151469718</v>
      </c>
      <c r="I1847" s="5"/>
    </row>
    <row r="1848" spans="5:10" x14ac:dyDescent="0.35">
      <c r="E1848" s="4" t="s">
        <v>848</v>
      </c>
      <c r="F1848">
        <f t="shared" si="3358"/>
        <v>0.20239106364185666</v>
      </c>
      <c r="I1848" s="5"/>
    </row>
    <row r="1849" spans="5:10" x14ac:dyDescent="0.35">
      <c r="E1849" s="7" t="s">
        <v>849</v>
      </c>
      <c r="F1849" s="8">
        <f t="shared" si="3358"/>
        <v>9.9200249829412002E-4</v>
      </c>
      <c r="G1849" s="8" t="s">
        <v>25</v>
      </c>
      <c r="H1849" s="8">
        <f t="shared" ref="H1849" si="3359">MAX(F1846:F1849)</f>
        <v>1.6106093151469718</v>
      </c>
      <c r="I1849" s="9"/>
      <c r="J1849" t="str">
        <f t="shared" ref="J1849" si="3360">IF(H1849&gt;$D$14, "Continúa iterando","Listo. Aquí está la solución")</f>
        <v>Continúa iterando</v>
      </c>
    </row>
    <row r="1851" spans="5:10" x14ac:dyDescent="0.35">
      <c r="E1851" s="1"/>
      <c r="F1851" s="2" t="s">
        <v>0</v>
      </c>
      <c r="G1851" s="2">
        <f t="shared" ref="G1851" si="3361">G1814+1</f>
        <v>51</v>
      </c>
      <c r="H1851" s="2"/>
      <c r="I1851" s="3"/>
    </row>
    <row r="1852" spans="5:10" x14ac:dyDescent="0.35">
      <c r="E1852" s="4" t="s">
        <v>840</v>
      </c>
      <c r="F1852" s="6">
        <f t="shared" ref="F1852:F1855" si="3362">F1841</f>
        <v>7.6521332831972072E-2</v>
      </c>
      <c r="I1852" s="5"/>
    </row>
    <row r="1853" spans="5:10" x14ac:dyDescent="0.35">
      <c r="E1853" s="4" t="s">
        <v>1</v>
      </c>
      <c r="F1853" s="6">
        <f t="shared" si="3362"/>
        <v>-10.285482811058488</v>
      </c>
      <c r="I1853" s="5"/>
    </row>
    <row r="1854" spans="5:10" x14ac:dyDescent="0.35">
      <c r="E1854" s="4" t="s">
        <v>93</v>
      </c>
      <c r="F1854" s="6">
        <f t="shared" si="3362"/>
        <v>1.3414579301560514</v>
      </c>
      <c r="I1854" s="5"/>
    </row>
    <row r="1855" spans="5:10" x14ac:dyDescent="0.35">
      <c r="E1855" s="4" t="s">
        <v>2</v>
      </c>
      <c r="F1855" s="6">
        <f t="shared" si="3362"/>
        <v>5.6006078927276537</v>
      </c>
      <c r="I1855" s="5"/>
    </row>
    <row r="1856" spans="5:10" x14ac:dyDescent="0.35">
      <c r="E1856" s="4"/>
      <c r="I1856" s="5"/>
    </row>
    <row r="1857" spans="5:15" x14ac:dyDescent="0.35">
      <c r="E1857" s="4"/>
      <c r="F1857">
        <f t="shared" ref="F1857" si="3363">2*F1852*F1853*F1854-6*F1852*F1853^2</f>
        <v>-50.683294536299222</v>
      </c>
      <c r="G1857">
        <f t="shared" ref="G1857" si="3364">F1852^2*F1854-6*F1852^2*F1853</f>
        <v>0.36921568113051179</v>
      </c>
      <c r="H1857">
        <f t="shared" ref="H1857" si="3365">F1852^2*F1853</f>
        <v>-6.0226792488748196E-2</v>
      </c>
      <c r="I1857" s="5">
        <f t="shared" ref="I1857" si="3366">12*F1855^2</f>
        <v>376.40170521699946</v>
      </c>
      <c r="J1857">
        <f t="shared" ref="J1857" si="3367">F1857*(G1858*(H1859*I1860-H1860*I1859)-H1858*(G1859*I1860-G1860*I1859)+I1858*(G1859*H1860-G1860*H1859))</f>
        <v>-2388.9897839602963</v>
      </c>
      <c r="L1857">
        <f t="shared" ref="L1857" si="3368">G1858*(H1859*I1860-H1860*I1859)-H1858*(G1859*I1860-G1860*I1859)+I1858*(G1859*H1860-G1860*H1859)</f>
        <v>47.135645103917014</v>
      </c>
      <c r="M1857">
        <f t="shared" ref="M1857" si="3369">-(G1857*(H1859*I1860-H1860*I1859)-H1857*(G1859*I1860-G1860*I1859)+I1857*(G1859*H1860-G1860*H1859))</f>
        <v>-3946.2599555507545</v>
      </c>
      <c r="N1857">
        <f t="shared" ref="N1857" si="3370">G1857*(H1858*I1860-H1860*I1858)-H1857*(G1858*I1860-G1860*I1858)+I1857*(G1858*H1860-G1860*H1858)</f>
        <v>-9444.0397126847456</v>
      </c>
      <c r="O1857">
        <f t="shared" ref="O1857" si="3371">-(G1857*(H1858*I1859-H1859*I1858)-H1857*(G1858*I1859-G1859*I1858)+I1857*(G1858*H1859-G1859*H1858))</f>
        <v>-97.193869411067155</v>
      </c>
    </row>
    <row r="1858" spans="5:15" x14ac:dyDescent="0.35">
      <c r="E1858" s="4" t="s">
        <v>26</v>
      </c>
      <c r="F1858">
        <f t="shared" ref="F1858" si="3372">-1728*F1855*F1852^2-144*F1853*F1852+36*F1854</f>
        <v>104.96016799761981</v>
      </c>
      <c r="G1858">
        <f t="shared" ref="G1858" si="3373">-72*F1852^2</f>
        <v>-0.42159703524346415</v>
      </c>
      <c r="H1858">
        <f t="shared" ref="H1858" si="3374">36*F1852</f>
        <v>2.7547679819509945</v>
      </c>
      <c r="I1858" s="5">
        <f t="shared" ref="I1858" si="3375">-576*F1852^3</f>
        <v>-0.25808933643870224</v>
      </c>
      <c r="J1858">
        <f t="shared" ref="J1858" si="3376">-G1857*(F1858*(H1859*I1860-H1860*I1859)-H1858*(F1859*I1860-F1860*I1859)+I1858*(F1859*H1860-F1860*H1859))</f>
        <v>14287.628047829234</v>
      </c>
      <c r="L1858">
        <f t="shared" ref="L1858" si="3377">-(F1858*(H1859*I1860-H1860*I1859)-H1858*(F1859*I1860-F1860*I1859)+I1858*(F1859*H1860-F1860*H1859))</f>
        <v>38697.240604953578</v>
      </c>
      <c r="M1858">
        <f t="shared" ref="M1858" si="3378">F1857*(H1859*I1860-H1860*I1859)-H1857*(F1859*I1860-F1860*I1859)+I1857*(F1859*H1860-F1860*H1859)</f>
        <v>187303.55806181155</v>
      </c>
      <c r="N1858">
        <f t="shared" ref="N1858" si="3379">-(F1857*(H1858*I1860-H1860*I1858)-H1857*(F1858*I1860-F1860*I1858)+I1857*(F1858*H1860-F1860*H1858))</f>
        <v>-2816072.3778609247</v>
      </c>
      <c r="O1858">
        <f t="shared" ref="O1858" si="3380">F1857*(H1858*I1859-H1859*I1858)-H1857*(F1858*I1859-F1859*I1858)+I1857*(F1858*H1859-F1859*H1858)</f>
        <v>-73239.296679631007</v>
      </c>
    </row>
    <row r="1859" spans="5:15" x14ac:dyDescent="0.35">
      <c r="E1859" s="4"/>
      <c r="F1859">
        <f t="shared" ref="F1859" si="3381">0.0625*F1853*F1854^2*F1855</f>
        <v>-6.4787911840507437</v>
      </c>
      <c r="G1859">
        <f t="shared" ref="G1859" si="3382">0.0625*F1852*F1854^2*F1855+0.125*F1854</f>
        <v>0.21588277260582528</v>
      </c>
      <c r="H1859">
        <f t="shared" ref="H1859" si="3383">0.125*F1852*F1853*F1854*F1855+0.125*F1853</f>
        <v>-2.0248300168969742</v>
      </c>
      <c r="I1859" s="5">
        <f t="shared" ref="I1859" si="3384">0.0625*F1852*F1853*F1854^2</f>
        <v>-8.8519986765604741E-2</v>
      </c>
      <c r="J1859">
        <f t="shared" ref="J1859" si="3385">H1857*(F1858*(G1859*I1860-G1860*I1859)-G1858*(F1859*I1860-F1860*I1859)+I1858*(F1859*G1860-F1860*G1859))</f>
        <v>-242.30234727346061</v>
      </c>
      <c r="L1859">
        <f t="shared" ref="L1859" si="3386">F1858*(G1859*I1860-G1860*I1859)-G1858*(F1859*I1860-F1860*I1859)+I1858*(F1859*G1860-F1860*G1859)</f>
        <v>4023.1653930221914</v>
      </c>
      <c r="M1859">
        <f t="shared" ref="M1859" si="3387">-(F1857*(G1859*I1860-G1860*I1859)-G1857*(F1859*I1860-F1860*I1859)+I1857*(F1859*G1860-F1860*G1859))</f>
        <v>32627.649533541389</v>
      </c>
      <c r="N1859">
        <f t="shared" ref="N1859" si="3388">F1857*(G1858*I1860-G1860*I1858)-G1857*(F1858*I1860-F1860*I1858)+I1857*(F1858*G1860-F1860*G1858)</f>
        <v>-71010.692625876996</v>
      </c>
      <c r="O1859">
        <f t="shared" ref="O1859" si="3389">-(F1857*(G1858*I1859-G1859*I1858)-G1857*(F1858*I1859-F1859*I1858)+I1857*(F1858*G1859-F1859*G1858))</f>
        <v>-7500.1349080781356</v>
      </c>
    </row>
    <row r="1860" spans="5:15" x14ac:dyDescent="0.35">
      <c r="E1860" s="4"/>
      <c r="F1860">
        <f t="shared" ref="F1860" si="3390">72*F1853*F1854*F1852^2-20*F1853*F1854^3</f>
        <v>490.75913890810506</v>
      </c>
      <c r="G1860">
        <f t="shared" ref="G1860" si="3391">24*F1852^3*F1854-20*F1852*F1854^3</f>
        <v>-3.6799724413524211</v>
      </c>
      <c r="H1860">
        <f t="shared" ref="H1860" si="3392">24*F1852^3*F1853-60*F1852*F1853*F1854^2</f>
        <v>84.868580068578154</v>
      </c>
      <c r="I1860" s="5">
        <f t="shared" ref="I1860" si="3393">36*F1855</f>
        <v>201.62188413819553</v>
      </c>
      <c r="J1860">
        <f t="shared" ref="J1860" si="3394">-I1857*(F1858*(G1859*H1860-G1860*H1859)-G1858*(F1859*H1860-F1860*H1859)+H1858*(F1859*G1860-F1860*G1859))</f>
        <v>-414758.25202439772</v>
      </c>
      <c r="L1860">
        <f t="shared" ref="L1860" si="3395">-(F1858*(G1859*H1860-G1860*H1859)-G1858*(F1859*H1860-F1860*H1859)+H1858*(F1859*G1860-F1860*G1859))</f>
        <v>-1101.9032227425359</v>
      </c>
      <c r="M1860">
        <f t="shared" ref="M1860" si="3396">F1857*(G1859*H1860-G1860*H1859)-G1857*(F1859*H1860-F1860*H1859)+H1857*(F1859*G1860-F1860*G1859)</f>
        <v>-709.8793762904088</v>
      </c>
      <c r="N1860">
        <f t="shared" ref="N1860" si="3397">-(F1857*(G1858*H1860-G1860*H1858)-G1857*(F1858*H1860-F1860*H1858)+H1857*(F1858*G1860-F1860*G1858))</f>
        <v>1479.2873697635564</v>
      </c>
      <c r="O1860">
        <f t="shared" ref="O1860" si="3398">F1857*(G1858*H1859-G1859*H1858)-G1857*(F1858*H1859-F1859*H1858)+H1857*(F1858*G1859-F1859*G1858)</f>
        <v>57.5536240394297</v>
      </c>
    </row>
    <row r="1861" spans="5:15" x14ac:dyDescent="0.35">
      <c r="E1861" s="4"/>
      <c r="I1861" s="5"/>
    </row>
    <row r="1862" spans="5:15" x14ac:dyDescent="0.35">
      <c r="E1862" s="4" t="s">
        <v>6</v>
      </c>
      <c r="F1862">
        <f t="shared" ref="F1862" si="3399">MDETERM(F1857:I1860)</f>
        <v>-403101.91610780224</v>
      </c>
      <c r="G1862" t="str">
        <f t="shared" ref="G1862" si="3400">IF(F1862&lt;&gt;0,"Continuar", "Agregar otros valores")</f>
        <v>Continuar</v>
      </c>
      <c r="I1862" s="5"/>
      <c r="J1862">
        <f t="shared" ref="J1862" si="3401">MDETERM(F1857:I1860)</f>
        <v>-403101.91610780224</v>
      </c>
    </row>
    <row r="1863" spans="5:15" x14ac:dyDescent="0.35">
      <c r="E1863" s="4"/>
      <c r="I1863" s="5"/>
    </row>
    <row r="1864" spans="5:15" x14ac:dyDescent="0.35">
      <c r="E1864" s="4"/>
      <c r="F1864" cm="1">
        <f t="array" ref="F1864:I1867">MINVERSE(F1857:I1860)</f>
        <v>-1.169323270875076E-4</v>
      </c>
      <c r="G1864">
        <v>9.7897325660327491E-3</v>
      </c>
      <c r="H1864">
        <v>2.3428416822903704E-2</v>
      </c>
      <c r="I1864" s="5">
        <v>2.4111487821624382E-4</v>
      </c>
      <c r="L1864">
        <f t="shared" ref="L1864" si="3402">L1857/J1862</f>
        <v>-1.1693232708750371E-4</v>
      </c>
      <c r="M1864">
        <f t="shared" ref="M1864" si="3403">M1857/J1862</f>
        <v>9.7897325660327526E-3</v>
      </c>
      <c r="N1864">
        <f t="shared" ref="N1864" si="3404">N1857/J1862</f>
        <v>2.342841682290369E-2</v>
      </c>
      <c r="O1864">
        <f t="shared" ref="O1864" si="3405">O1857/J1862</f>
        <v>2.4111487821624352E-4</v>
      </c>
    </row>
    <row r="1865" spans="5:15" x14ac:dyDescent="0.35">
      <c r="E1865" s="4" t="s">
        <v>9</v>
      </c>
      <c r="F1865">
        <v>-9.5998652099200568E-2</v>
      </c>
      <c r="G1865">
        <v>-0.46465558851801902</v>
      </c>
      <c r="H1865">
        <v>6.986005933814063</v>
      </c>
      <c r="I1865" s="5">
        <v>0.18168927944278104</v>
      </c>
      <c r="L1865">
        <f t="shared" ref="L1865" si="3406">L1858/J1862</f>
        <v>-9.5998652099199416E-2</v>
      </c>
      <c r="M1865">
        <f t="shared" ref="M1865" si="3407">M1858/J1862</f>
        <v>-0.46465558851801797</v>
      </c>
      <c r="N1865">
        <f t="shared" ref="N1865" si="3408">N1858/J1862</f>
        <v>6.9860059338140621</v>
      </c>
      <c r="O1865">
        <f t="shared" ref="O1865" si="3409">O1858/J1862</f>
        <v>0.18168927944278115</v>
      </c>
    </row>
    <row r="1866" spans="5:15" x14ac:dyDescent="0.35">
      <c r="E1866" s="4"/>
      <c r="F1866">
        <v>-9.9805166690060589E-3</v>
      </c>
      <c r="G1866">
        <v>-8.0941439942983875E-2</v>
      </c>
      <c r="H1866">
        <v>0.17616064272660634</v>
      </c>
      <c r="I1866" s="5">
        <v>1.8606051245046325E-2</v>
      </c>
      <c r="L1866">
        <f t="shared" ref="L1866" si="3410">L1859/J1862</f>
        <v>-9.9805166690060329E-3</v>
      </c>
      <c r="M1866">
        <f t="shared" ref="M1866" si="3411">M1859/J1862</f>
        <v>-8.0941439942983848E-2</v>
      </c>
      <c r="N1866">
        <f t="shared" ref="N1866" si="3412">N1859/J1862</f>
        <v>0.17616064272660634</v>
      </c>
      <c r="O1866">
        <f t="shared" ref="O1866" si="3413">O1859/J1862</f>
        <v>1.8606051245046332E-2</v>
      </c>
    </row>
    <row r="1867" spans="5:15" x14ac:dyDescent="0.35">
      <c r="E1867" s="4"/>
      <c r="F1867">
        <v>2.7335598733493793E-3</v>
      </c>
      <c r="G1867">
        <v>1.7610419299038127E-3</v>
      </c>
      <c r="H1867">
        <v>-3.6697602036898972E-3</v>
      </c>
      <c r="I1867" s="5">
        <v>-1.4277685552861033E-4</v>
      </c>
      <c r="L1867">
        <f t="shared" ref="L1867" si="3414">L1860/J1862</f>
        <v>2.7335598733493789E-3</v>
      </c>
      <c r="M1867">
        <f t="shared" ref="M1867" si="3415">M1860/J1862</f>
        <v>1.7610419299038125E-3</v>
      </c>
      <c r="N1867">
        <f t="shared" ref="N1867" si="3416">N1860/J1862</f>
        <v>-3.6697602036898976E-3</v>
      </c>
      <c r="O1867">
        <f t="shared" ref="O1867" si="3417">O1860/J1862</f>
        <v>-1.4277685552861036E-4</v>
      </c>
    </row>
    <row r="1868" spans="5:15" x14ac:dyDescent="0.35">
      <c r="E1868" s="4"/>
      <c r="I1868" s="5"/>
    </row>
    <row r="1869" spans="5:15" x14ac:dyDescent="0.35">
      <c r="E1869" s="4" t="s">
        <v>235</v>
      </c>
      <c r="F1869">
        <f t="shared" ref="F1869" si="3418">F1852^2*F1853*F1854-3*F1852^2*F1853^2+4*F1855^3-1401/2</f>
        <v>0.25361039970846377</v>
      </c>
      <c r="I1869" s="5"/>
    </row>
    <row r="1870" spans="5:15" x14ac:dyDescent="0.35">
      <c r="E1870" s="4" t="s">
        <v>236</v>
      </c>
      <c r="F1870">
        <f t="shared" ref="F1870" si="3419">-72*F1852^2*F1853-576*F1852^3*F1855+36*F1852*F1854-9</f>
        <v>-2.4137227603694251</v>
      </c>
      <c r="I1870" s="5"/>
    </row>
    <row r="1871" spans="5:15" x14ac:dyDescent="0.35">
      <c r="E1871" s="4" t="s">
        <v>237</v>
      </c>
      <c r="F1871">
        <f t="shared" ref="F1871" si="3420">((F1852*F1853*(F1854^2)*F1855)/16)+((F1853*F1854)/8)+9/4</f>
        <v>2.9541453159136033E-2</v>
      </c>
      <c r="I1871" s="5"/>
    </row>
    <row r="1872" spans="5:15" x14ac:dyDescent="0.35">
      <c r="E1872" s="4" t="s">
        <v>238</v>
      </c>
      <c r="F1872">
        <f t="shared" ref="F1872" si="3421">24*F1852^3*F1853*F1854-20*F1852*F1853*F1854^3+18*F1855^2-607</f>
        <v>-4.547148883801583</v>
      </c>
      <c r="I1872" s="5"/>
    </row>
    <row r="1873" spans="5:10" x14ac:dyDescent="0.35">
      <c r="E1873" s="4"/>
      <c r="I1873" s="5"/>
    </row>
    <row r="1874" spans="5:10" x14ac:dyDescent="0.35">
      <c r="E1874" s="4"/>
      <c r="F1874">
        <f t="shared" ref="F1874:F1877" si="3422">F1852</f>
        <v>7.6521332831972072E-2</v>
      </c>
      <c r="G1874" t="s">
        <v>16</v>
      </c>
      <c r="H1874" cm="1">
        <f t="array" ref="H1874:H1877">MMULT(F1864:I1867,F1869:F1872)</f>
        <v>-2.4063631337956949E-2</v>
      </c>
      <c r="I1874" s="5"/>
      <c r="J1874">
        <f t="shared" ref="J1874" si="3423">F1864*F1869+G1864*F1870+H1864*F1871+I1864*F1872</f>
        <v>-2.4063631337956949E-2</v>
      </c>
    </row>
    <row r="1875" spans="5:10" x14ac:dyDescent="0.35">
      <c r="E1875" s="4"/>
      <c r="F1875">
        <f t="shared" si="3422"/>
        <v>-10.285482811058488</v>
      </c>
      <c r="G1875" t="s">
        <v>16</v>
      </c>
      <c r="H1875">
        <v>0.47741207605469949</v>
      </c>
      <c r="I1875" s="5"/>
      <c r="J1875">
        <f t="shared" ref="J1875" si="3424">F1865*F1869+G1865*F1870+H1865*F1871+I1865*F1872</f>
        <v>0.47741207605469949</v>
      </c>
    </row>
    <row r="1876" spans="5:10" x14ac:dyDescent="0.35">
      <c r="E1876" s="4"/>
      <c r="F1876">
        <f t="shared" si="3422"/>
        <v>1.3414579301560514</v>
      </c>
      <c r="G1876" t="s">
        <v>16</v>
      </c>
      <c r="H1876">
        <v>0.11343858925045534</v>
      </c>
      <c r="I1876" s="5"/>
      <c r="J1876">
        <f t="shared" ref="J1876" si="3425">F1866*F1869+G1866*F1870+H1866*F1871+I1866*F1872</f>
        <v>0.11343858925045534</v>
      </c>
    </row>
    <row r="1877" spans="5:10" x14ac:dyDescent="0.35">
      <c r="E1877" s="4"/>
      <c r="F1877">
        <f t="shared" si="3422"/>
        <v>5.6006078927276537</v>
      </c>
      <c r="G1877" t="s">
        <v>16</v>
      </c>
      <c r="H1877">
        <v>-3.0165902059795229E-3</v>
      </c>
      <c r="I1877" s="5"/>
      <c r="J1877">
        <f t="shared" ref="J1877" si="3426">F1867*F1869+G1867*F1870+H1867*F1871+I1867*F1872</f>
        <v>-3.0165902059795229E-3</v>
      </c>
    </row>
    <row r="1878" spans="5:10" x14ac:dyDescent="0.35">
      <c r="E1878" s="4" t="s">
        <v>844</v>
      </c>
      <c r="F1878">
        <f t="shared" ref="F1878:F1881" si="3427">F1874-H1874</f>
        <v>0.10058496416992901</v>
      </c>
      <c r="I1878" s="5"/>
    </row>
    <row r="1879" spans="5:10" x14ac:dyDescent="0.35">
      <c r="E1879" s="4" t="s">
        <v>99</v>
      </c>
      <c r="F1879">
        <f t="shared" si="3427"/>
        <v>-10.762894887113188</v>
      </c>
      <c r="I1879" s="5"/>
    </row>
    <row r="1880" spans="5:10" x14ac:dyDescent="0.35">
      <c r="E1880" s="4" t="s">
        <v>100</v>
      </c>
      <c r="F1880">
        <f t="shared" si="3427"/>
        <v>1.2280193409055962</v>
      </c>
      <c r="I1880" s="5"/>
    </row>
    <row r="1881" spans="5:10" x14ac:dyDescent="0.35">
      <c r="E1881" s="4" t="s">
        <v>101</v>
      </c>
      <c r="F1881">
        <f t="shared" si="3427"/>
        <v>5.6036244829336335</v>
      </c>
      <c r="I1881" s="5"/>
    </row>
    <row r="1882" spans="5:10" x14ac:dyDescent="0.35">
      <c r="E1882" s="4"/>
      <c r="I1882" s="5"/>
    </row>
    <row r="1883" spans="5:10" x14ac:dyDescent="0.35">
      <c r="E1883" s="4" t="s">
        <v>846</v>
      </c>
      <c r="F1883">
        <f t="shared" ref="F1883:F1886" si="3428">ABS(F1878-F1852)</f>
        <v>2.4063631337956942E-2</v>
      </c>
      <c r="I1883" s="5"/>
    </row>
    <row r="1884" spans="5:10" x14ac:dyDescent="0.35">
      <c r="E1884" s="4" t="s">
        <v>847</v>
      </c>
      <c r="F1884">
        <f t="shared" si="3428"/>
        <v>0.4774120760546996</v>
      </c>
      <c r="I1884" s="5"/>
    </row>
    <row r="1885" spans="5:10" x14ac:dyDescent="0.35">
      <c r="E1885" s="4" t="s">
        <v>848</v>
      </c>
      <c r="F1885">
        <f t="shared" si="3428"/>
        <v>0.11343858925045525</v>
      </c>
      <c r="I1885" s="5"/>
    </row>
    <row r="1886" spans="5:10" x14ac:dyDescent="0.35">
      <c r="E1886" s="7" t="s">
        <v>849</v>
      </c>
      <c r="F1886" s="8">
        <f t="shared" si="3428"/>
        <v>3.0165902059797745E-3</v>
      </c>
      <c r="G1886" s="8" t="s">
        <v>25</v>
      </c>
      <c r="H1886" s="8">
        <f t="shared" ref="H1886" si="3429">MAX(F1883:F1886)</f>
        <v>0.4774120760546996</v>
      </c>
      <c r="I1886" s="9"/>
      <c r="J1886" t="str">
        <f t="shared" ref="J1886" si="3430">IF(H1886&gt;$D$14, "Continúa iterando","Listo. Aquí está la solución")</f>
        <v>Continúa iterando</v>
      </c>
    </row>
    <row r="1888" spans="5:10" x14ac:dyDescent="0.35">
      <c r="E1888" s="1"/>
      <c r="F1888" s="2" t="s">
        <v>0</v>
      </c>
      <c r="G1888" s="2">
        <f t="shared" ref="G1888" si="3431">G1851+1</f>
        <v>52</v>
      </c>
      <c r="H1888" s="2"/>
      <c r="I1888" s="3"/>
    </row>
    <row r="1889" spans="5:15" x14ac:dyDescent="0.35">
      <c r="E1889" s="4" t="s">
        <v>840</v>
      </c>
      <c r="F1889" s="6">
        <f t="shared" ref="F1889:F1892" si="3432">F1878</f>
        <v>0.10058496416992901</v>
      </c>
      <c r="I1889" s="5"/>
    </row>
    <row r="1890" spans="5:15" x14ac:dyDescent="0.35">
      <c r="E1890" s="4" t="s">
        <v>1</v>
      </c>
      <c r="F1890" s="6">
        <f t="shared" si="3432"/>
        <v>-10.762894887113188</v>
      </c>
      <c r="I1890" s="5"/>
    </row>
    <row r="1891" spans="5:15" x14ac:dyDescent="0.35">
      <c r="E1891" s="4" t="s">
        <v>93</v>
      </c>
      <c r="F1891" s="6">
        <f t="shared" si="3432"/>
        <v>1.2280193409055962</v>
      </c>
      <c r="I1891" s="5"/>
    </row>
    <row r="1892" spans="5:15" x14ac:dyDescent="0.35">
      <c r="E1892" s="4" t="s">
        <v>2</v>
      </c>
      <c r="F1892" s="6">
        <f t="shared" si="3432"/>
        <v>5.6036244829336335</v>
      </c>
      <c r="I1892" s="5"/>
    </row>
    <row r="1893" spans="5:15" x14ac:dyDescent="0.35">
      <c r="E1893" s="4"/>
      <c r="I1893" s="5"/>
    </row>
    <row r="1894" spans="5:15" x14ac:dyDescent="0.35">
      <c r="E1894" s="4"/>
      <c r="F1894">
        <f t="shared" ref="F1894" si="3433">2*F1889*F1890*F1891-6*F1889*F1890^2</f>
        <v>-72.569388588984737</v>
      </c>
      <c r="G1894">
        <f t="shared" ref="G1894" si="3434">F1889^2*F1891-6*F1889^2*F1890</f>
        <v>0.66577516303771744</v>
      </c>
      <c r="H1894">
        <f t="shared" ref="H1894" si="3435">F1889^2*F1890</f>
        <v>-0.10889181332638984</v>
      </c>
      <c r="I1894" s="5">
        <f t="shared" ref="I1894" si="3436">12*F1892^2</f>
        <v>376.80728814879876</v>
      </c>
      <c r="J1894">
        <f t="shared" ref="J1894" si="3437">F1894*(G1895*(H1896*I1897-H1897*I1896)-H1895*(G1896*I1897-G1897*I1896)+I1895*(G1896*H1897-G1897*H1896))</f>
        <v>-12395.541769961153</v>
      </c>
      <c r="L1894">
        <f t="shared" ref="L1894" si="3438">G1895*(H1896*I1897-H1897*I1896)-H1895*(G1896*I1897-G1897*I1896)+I1895*(G1896*H1897-G1897*H1896)</f>
        <v>170.8095108829767</v>
      </c>
      <c r="M1894">
        <f t="shared" ref="M1894" si="3439">-(G1894*(H1896*I1897-H1897*I1896)-H1894*(G1896*I1897-G1897*I1896)+I1894*(G1896*H1897-G1897*H1896))</f>
        <v>-4141.415156390799</v>
      </c>
      <c r="N1894">
        <f t="shared" ref="N1894" si="3440">G1894*(H1895*I1897-H1897*I1895)-H1894*(G1895*I1897-G1897*I1895)+I1894*(G1895*H1897-G1897*H1895)</f>
        <v>-21264.354434632751</v>
      </c>
      <c r="O1894">
        <f t="shared" ref="O1894" si="3441">-(G1894*(H1895*I1896-H1896*I1895)-H1894*(G1895*I1896-G1896*I1895)+I1894*(G1895*H1896-G1896*H1895))</f>
        <v>-341.84004467785468</v>
      </c>
    </row>
    <row r="1895" spans="5:15" x14ac:dyDescent="0.35">
      <c r="E1895" s="4" t="s">
        <v>26</v>
      </c>
      <c r="F1895">
        <f t="shared" ref="F1895" si="3442">-1728*F1892*F1889^2-144*F1890*F1889+36*F1891</f>
        <v>102.13419994089466</v>
      </c>
      <c r="G1895">
        <f t="shared" ref="G1895" si="3443">-72*F1889^2</f>
        <v>-0.72844812122874514</v>
      </c>
      <c r="H1895">
        <f t="shared" ref="H1895" si="3444">36*F1889</f>
        <v>3.6210587101174445</v>
      </c>
      <c r="I1895" s="5">
        <f t="shared" ref="I1895" si="3445">-576*F1889^3</f>
        <v>-0.5861674253875635</v>
      </c>
      <c r="J1895">
        <f t="shared" ref="J1895" si="3446">-G1894*(F1895*(H1896*I1897-H1897*I1896)-H1895*(F1896*I1897-F1897*I1896)+I1895*(F1896*H1897-F1897*H1896))</f>
        <v>28010.734618313654</v>
      </c>
      <c r="L1895">
        <f t="shared" ref="L1895" si="3447">-(F1895*(H1896*I1897-H1897*I1896)-H1895*(F1896*I1897-F1897*I1896)+I1895*(F1896*H1897-F1897*H1896))</f>
        <v>42072.363424477568</v>
      </c>
      <c r="M1895">
        <f t="shared" ref="M1895" si="3448">F1894*(H1896*I1897-H1897*I1896)-H1894*(F1896*I1897-F1897*I1896)+I1894*(F1896*H1897-F1897*H1896)</f>
        <v>156934.76495872941</v>
      </c>
      <c r="N1895">
        <f t="shared" ref="N1895" si="3449">-(F1894*(H1895*I1897-H1897*I1895)-H1894*(F1895*I1897-F1897*I1895)+I1894*(F1895*H1897-F1897*H1895))</f>
        <v>-3173974.8662673901</v>
      </c>
      <c r="O1895">
        <f t="shared" ref="O1895" si="3450">F1894*(H1895*I1896-H1896*I1895)-H1894*(F1895*I1896-F1896*I1895)+I1894*(F1895*H1896-F1896*H1895)</f>
        <v>-79735.30867103659</v>
      </c>
    </row>
    <row r="1896" spans="5:15" x14ac:dyDescent="0.35">
      <c r="E1896" s="4"/>
      <c r="F1896">
        <f t="shared" ref="F1896" si="3451">0.0625*F1890*F1891^2*F1892</f>
        <v>-5.6844513511031218</v>
      </c>
      <c r="G1896">
        <f t="shared" ref="G1896" si="3452">0.0625*F1889*F1891^2*F1892+0.125*F1891</f>
        <v>0.2066266320065793</v>
      </c>
      <c r="H1896">
        <f t="shared" ref="H1896" si="3453">0.125*F1889*F1890*F1891*F1892+0.125*F1890</f>
        <v>-2.2765692391943846</v>
      </c>
      <c r="I1896" s="5">
        <f t="shared" ref="I1896" si="3454">0.0625*F1889*F1890*F1891^2</f>
        <v>-0.10203580507897925</v>
      </c>
      <c r="J1896">
        <f t="shared" ref="J1896" si="3455">H1894*(F1895*(G1896*I1897-G1897*I1896)-G1895*(F1896*I1897-F1897*I1896)+I1895*(F1896*G1897-F1897*G1896))</f>
        <v>-375.36336048296482</v>
      </c>
      <c r="L1896">
        <f t="shared" ref="L1896" si="3456">F1895*(G1896*I1897-G1897*I1896)-G1895*(F1896*I1897-F1897*I1896)+I1895*(F1896*G1897-F1897*G1896)</f>
        <v>3447.1219554206455</v>
      </c>
      <c r="M1896">
        <f t="shared" ref="M1896" si="3457">-(F1894*(G1896*I1897-G1897*I1896)-G1894*(F1896*I1897-F1897*I1896)+I1894*(F1896*G1897-F1897*G1896))</f>
        <v>24632.470659296832</v>
      </c>
      <c r="N1896">
        <f t="shared" ref="N1896" si="3458">F1894*(G1895*I1897-G1897*I1895)-G1894*(F1895*I1897-F1897*I1895)+I1894*(F1895*G1897-F1897*G1895)</f>
        <v>-38490.952943963144</v>
      </c>
      <c r="O1896">
        <f t="shared" ref="O1896" si="3459">-(F1894*(G1895*I1896-G1896*I1895)-G1894*(F1895*I1896-F1896*I1895)+I1894*(F1895*G1896-F1896*G1895))</f>
        <v>-6386.6866849044109</v>
      </c>
    </row>
    <row r="1897" spans="5:15" x14ac:dyDescent="0.35">
      <c r="E1897" s="4"/>
      <c r="F1897">
        <f t="shared" ref="F1897" si="3460">72*F1890*F1891*F1889^2-20*F1890*F1891^3</f>
        <v>389.00641642530252</v>
      </c>
      <c r="G1897">
        <f t="shared" ref="G1897" si="3461">24*F1889^3*F1891-20*F1889*F1891^3</f>
        <v>-3.6954568033571804</v>
      </c>
      <c r="H1897">
        <f t="shared" ref="H1897" si="3462">24*F1889^3*F1890-60*F1889*F1890*F1891^2</f>
        <v>97.691503776416084</v>
      </c>
      <c r="I1897" s="5">
        <f t="shared" ref="I1897" si="3463">36*F1892</f>
        <v>201.7304813856108</v>
      </c>
      <c r="J1897">
        <f t="shared" ref="J1897" si="3464">-I1894*(F1895*(G1896*H1897-G1897*H1896)-G1895*(F1896*H1897-F1897*H1896)+H1895*(F1896*G1897-F1897*G1896))</f>
        <v>-462717.27735341381</v>
      </c>
      <c r="L1897">
        <f t="shared" ref="L1897" si="3465">-(F1895*(G1896*H1897-G1897*H1896)-G1895*(F1896*H1897-F1897*H1896)+H1895*(F1896*G1897-F1897*G1896))</f>
        <v>-1227.9944998587441</v>
      </c>
      <c r="M1897">
        <f t="shared" ref="M1897" si="3466">F1894*(G1896*H1897-G1897*H1896)-G1894*(F1896*H1897-F1897*H1896)+H1894*(F1896*G1897-F1897*G1896)</f>
        <v>-1067.7632115317183</v>
      </c>
      <c r="N1897">
        <f t="shared" ref="N1897" si="3467">-(F1894*(G1895*H1897-G1897*H1895)-G1894*(F1895*H1897-F1897*H1895)+H1894*(F1895*G1897-F1897*G1895))</f>
        <v>1501.6192683615395</v>
      </c>
      <c r="O1897">
        <f t="shared" ref="O1897" si="3468">F1894*(G1895*H1896-G1896*H1895)-G1894*(F1895*H1896-F1896*H1895)+H1894*(F1895*G1896-F1896*G1895)</f>
        <v>73.202424863023865</v>
      </c>
    </row>
    <row r="1898" spans="5:15" x14ac:dyDescent="0.35">
      <c r="E1898" s="4"/>
      <c r="I1898" s="5"/>
    </row>
    <row r="1899" spans="5:15" x14ac:dyDescent="0.35">
      <c r="E1899" s="4" t="s">
        <v>6</v>
      </c>
      <c r="F1899">
        <f t="shared" ref="F1899" si="3469">MDETERM(F1894:I1897)</f>
        <v>-447477.44786554429</v>
      </c>
      <c r="G1899" t="str">
        <f t="shared" ref="G1899" si="3470">IF(F1899&lt;&gt;0,"Continuar", "Agregar otros valores")</f>
        <v>Continuar</v>
      </c>
      <c r="I1899" s="5"/>
      <c r="J1899">
        <f t="shared" ref="J1899" si="3471">MDETERM(F1894:I1897)</f>
        <v>-447477.44786554429</v>
      </c>
    </row>
    <row r="1900" spans="5:15" x14ac:dyDescent="0.35">
      <c r="E1900" s="4"/>
      <c r="I1900" s="5"/>
    </row>
    <row r="1901" spans="5:15" x14ac:dyDescent="0.35">
      <c r="E1901" s="4"/>
      <c r="F1901" cm="1">
        <f t="array" ref="F1901:I1904">MINVERSE(F1894:I1897)</f>
        <v>-3.8171646794209598E-4</v>
      </c>
      <c r="G1901">
        <v>9.2550254233933829E-3</v>
      </c>
      <c r="H1901">
        <v>4.7520505303816234E-2</v>
      </c>
      <c r="I1901" s="5">
        <v>7.6392686672461911E-4</v>
      </c>
      <c r="L1901">
        <f t="shared" ref="L1901" si="3472">L1894/J1899</f>
        <v>-3.8171646794209094E-4</v>
      </c>
      <c r="M1901">
        <f t="shared" ref="M1901" si="3473">M1894/J1899</f>
        <v>9.2550254233933812E-3</v>
      </c>
      <c r="N1901">
        <f t="shared" ref="N1901" si="3474">N1894/J1899</f>
        <v>4.7520505303816234E-2</v>
      </c>
      <c r="O1901">
        <f t="shared" ref="O1901" si="3475">O1894/J1899</f>
        <v>7.6392686672461987E-4</v>
      </c>
    </row>
    <row r="1902" spans="5:15" x14ac:dyDescent="0.35">
      <c r="E1902" s="4" t="s">
        <v>9</v>
      </c>
      <c r="F1902">
        <v>-9.4021192856001981E-2</v>
      </c>
      <c r="G1902">
        <v>-0.35070988651451374</v>
      </c>
      <c r="H1902">
        <v>7.0930387249841695</v>
      </c>
      <c r="I1902" s="5">
        <v>0.17818844067197551</v>
      </c>
      <c r="L1902">
        <f t="shared" ref="L1902" si="3476">L1895/J1899</f>
        <v>-9.4021192856001218E-2</v>
      </c>
      <c r="M1902">
        <f t="shared" ref="M1902" si="3477">M1895/J1899</f>
        <v>-0.35070988651451407</v>
      </c>
      <c r="N1902">
        <f t="shared" ref="N1902" si="3478">N1895/J1899</f>
        <v>7.0930387249841687</v>
      </c>
      <c r="O1902">
        <f t="shared" ref="O1902" si="3479">O1895/J1899</f>
        <v>0.17818844067197559</v>
      </c>
    </row>
    <row r="1903" spans="5:15" x14ac:dyDescent="0.35">
      <c r="E1903" s="4"/>
      <c r="F1903">
        <v>-7.703454044138607E-3</v>
      </c>
      <c r="G1903">
        <v>-5.5047401331157729E-2</v>
      </c>
      <c r="H1903">
        <v>8.601763759841749E-2</v>
      </c>
      <c r="I1903" s="5">
        <v>1.4272644834658682E-2</v>
      </c>
      <c r="L1903">
        <f t="shared" ref="L1903" si="3480">L1896/J1899</f>
        <v>-7.7034540441385975E-3</v>
      </c>
      <c r="M1903">
        <f t="shared" ref="M1903" si="3481">M1896/J1899</f>
        <v>-5.5047401331157743E-2</v>
      </c>
      <c r="N1903">
        <f t="shared" ref="N1903" si="3482">N1896/J1899</f>
        <v>8.601763759841749E-2</v>
      </c>
      <c r="O1903">
        <f t="shared" ref="O1903" si="3483">O1896/J1899</f>
        <v>1.4272644834658683E-2</v>
      </c>
    </row>
    <row r="1904" spans="5:15" x14ac:dyDescent="0.35">
      <c r="E1904" s="4"/>
      <c r="F1904">
        <v>2.7442600866618995E-3</v>
      </c>
      <c r="G1904">
        <v>2.3861832962195541E-3</v>
      </c>
      <c r="H1904">
        <v>-3.3557428995008008E-3</v>
      </c>
      <c r="I1904" s="5">
        <v>-1.6358908189048965E-4</v>
      </c>
      <c r="L1904">
        <f t="shared" ref="L1904" si="3484">L1897/J1899</f>
        <v>2.7442600866618991E-3</v>
      </c>
      <c r="M1904">
        <f t="shared" ref="M1904" si="3485">M1897/J1899</f>
        <v>2.3861832962195546E-3</v>
      </c>
      <c r="N1904">
        <f t="shared" ref="N1904" si="3486">N1897/J1899</f>
        <v>-3.3557428995007995E-3</v>
      </c>
      <c r="O1904">
        <f t="shared" ref="O1904" si="3487">O1897/J1899</f>
        <v>-1.6358908189048971E-4</v>
      </c>
    </row>
    <row r="1905" spans="5:10" x14ac:dyDescent="0.35">
      <c r="E1905" s="4"/>
      <c r="I1905" s="5"/>
    </row>
    <row r="1906" spans="5:10" x14ac:dyDescent="0.35">
      <c r="E1906" s="4" t="s">
        <v>239</v>
      </c>
      <c r="F1906">
        <f t="shared" ref="F1906" si="3488">F1889^2*F1890*F1891-3*F1889^2*F1890^2+4*F1892^3-1401/2</f>
        <v>-0.32084626938262772</v>
      </c>
      <c r="I1906" s="5"/>
    </row>
    <row r="1907" spans="5:10" x14ac:dyDescent="0.35">
      <c r="E1907" s="4" t="s">
        <v>240</v>
      </c>
      <c r="F1907">
        <f t="shared" ref="F1907" si="3489">-72*F1889^2*F1890-576*F1889^3*F1892+36*F1889*F1891-9</f>
        <v>2.2785540790355441E-3</v>
      </c>
      <c r="I1907" s="5"/>
    </row>
    <row r="1908" spans="5:10" x14ac:dyDescent="0.35">
      <c r="E1908" s="4" t="s">
        <v>241</v>
      </c>
      <c r="F1908">
        <f t="shared" ref="F1908" si="3490">((F1889*F1890*(F1891^2)*F1892)/16)+((F1890*F1891)/8)+9/4</f>
        <v>2.6099278834969653E-2</v>
      </c>
      <c r="I1908" s="5"/>
    </row>
    <row r="1909" spans="5:10" x14ac:dyDescent="0.35">
      <c r="E1909" s="4" t="s">
        <v>242</v>
      </c>
      <c r="F1909">
        <f t="shared" ref="F1909" si="3491">24*F1889^3*F1890*F1891-20*F1889*F1890*F1891^3+18*F1892^2-607</f>
        <v>-2.0152546424012598</v>
      </c>
      <c r="I1909" s="5"/>
    </row>
    <row r="1910" spans="5:10" x14ac:dyDescent="0.35">
      <c r="E1910" s="4"/>
      <c r="I1910" s="5"/>
    </row>
    <row r="1911" spans="5:10" x14ac:dyDescent="0.35">
      <c r="E1911" s="4"/>
      <c r="F1911">
        <f t="shared" ref="F1911:F1914" si="3492">F1889</f>
        <v>0.10058496416992901</v>
      </c>
      <c r="G1911" t="s">
        <v>16</v>
      </c>
      <c r="H1911" cm="1">
        <f t="array" ref="H1911:H1914">MMULT(F1901:I1904,F1906:F1909)</f>
        <v>-1.5569586568769749E-4</v>
      </c>
      <c r="I1911" s="5"/>
      <c r="J1911">
        <f t="shared" ref="J1911" si="3493">F1901*F1906+G1901*F1907+H1901*F1908+I1901*F1909</f>
        <v>-1.5569586568769749E-4</v>
      </c>
    </row>
    <row r="1912" spans="5:10" x14ac:dyDescent="0.35">
      <c r="E1912" s="4"/>
      <c r="F1912">
        <f t="shared" si="3492"/>
        <v>-10.762894887113188</v>
      </c>
      <c r="G1912" t="s">
        <v>16</v>
      </c>
      <c r="H1912">
        <v>-0.14460464928756356</v>
      </c>
      <c r="I1912" s="5"/>
      <c r="J1912">
        <f t="shared" ref="J1912" si="3494">F1902*F1906+G1902*F1907+H1902*F1908+I1902*F1909</f>
        <v>-0.14460464928756356</v>
      </c>
    </row>
    <row r="1913" spans="5:10" x14ac:dyDescent="0.35">
      <c r="E1913" s="4"/>
      <c r="F1913">
        <f t="shared" si="3492"/>
        <v>1.2280193409055962</v>
      </c>
      <c r="G1913" t="s">
        <v>16</v>
      </c>
      <c r="H1913">
        <v>-2.4171819443404831E-2</v>
      </c>
      <c r="I1913" s="5"/>
      <c r="J1913">
        <f t="shared" ref="J1913" si="3495">F1903*F1906+G1903*F1907+H1903*F1908+I1903*F1909</f>
        <v>-2.4171819443404831E-2</v>
      </c>
    </row>
    <row r="1914" spans="5:10" x14ac:dyDescent="0.35">
      <c r="E1914" s="4"/>
      <c r="F1914">
        <f t="shared" si="3492"/>
        <v>5.6036244829336335</v>
      </c>
      <c r="G1914" t="s">
        <v>16</v>
      </c>
      <c r="H1914">
        <v>-6.3295737624476144E-4</v>
      </c>
      <c r="I1914" s="5"/>
      <c r="J1914">
        <f t="shared" ref="J1914" si="3496">F1904*F1906+G1904*F1907+H1904*F1908+I1904*F1909</f>
        <v>-6.3295737624476144E-4</v>
      </c>
    </row>
    <row r="1915" spans="5:10" x14ac:dyDescent="0.35">
      <c r="E1915" s="4" t="s">
        <v>844</v>
      </c>
      <c r="F1915">
        <f t="shared" ref="F1915:F1918" si="3497">F1911-H1911</f>
        <v>0.10074066003561671</v>
      </c>
      <c r="I1915" s="5"/>
    </row>
    <row r="1916" spans="5:10" x14ac:dyDescent="0.35">
      <c r="E1916" s="4" t="s">
        <v>99</v>
      </c>
      <c r="F1916">
        <f t="shared" si="3497"/>
        <v>-10.618290237825624</v>
      </c>
      <c r="I1916" s="5"/>
    </row>
    <row r="1917" spans="5:10" x14ac:dyDescent="0.35">
      <c r="E1917" s="4" t="s">
        <v>100</v>
      </c>
      <c r="F1917">
        <f t="shared" si="3497"/>
        <v>1.252191160349001</v>
      </c>
      <c r="I1917" s="5"/>
    </row>
    <row r="1918" spans="5:10" x14ac:dyDescent="0.35">
      <c r="E1918" s="4" t="s">
        <v>101</v>
      </c>
      <c r="F1918">
        <f t="shared" si="3497"/>
        <v>5.6042574403098779</v>
      </c>
      <c r="I1918" s="5"/>
    </row>
    <row r="1919" spans="5:10" x14ac:dyDescent="0.35">
      <c r="E1919" s="4"/>
      <c r="I1919" s="5"/>
    </row>
    <row r="1920" spans="5:10" x14ac:dyDescent="0.35">
      <c r="E1920" s="4" t="s">
        <v>846</v>
      </c>
      <c r="F1920">
        <f t="shared" ref="F1920:F1923" si="3498">ABS(F1915-F1889)</f>
        <v>1.5569586568769944E-4</v>
      </c>
      <c r="I1920" s="5"/>
    </row>
    <row r="1921" spans="5:15" x14ac:dyDescent="0.35">
      <c r="E1921" s="4" t="s">
        <v>847</v>
      </c>
      <c r="F1921">
        <f t="shared" si="3498"/>
        <v>0.14460464928756345</v>
      </c>
      <c r="I1921" s="5"/>
    </row>
    <row r="1922" spans="5:15" x14ac:dyDescent="0.35">
      <c r="E1922" s="4" t="s">
        <v>848</v>
      </c>
      <c r="F1922">
        <f t="shared" si="3498"/>
        <v>2.4171819443404852E-2</v>
      </c>
      <c r="I1922" s="5"/>
    </row>
    <row r="1923" spans="5:15" x14ac:dyDescent="0.35">
      <c r="E1923" s="7" t="s">
        <v>849</v>
      </c>
      <c r="F1923" s="8">
        <f t="shared" si="3498"/>
        <v>6.3295737624446957E-4</v>
      </c>
      <c r="G1923" s="8" t="s">
        <v>25</v>
      </c>
      <c r="H1923" s="8">
        <f t="shared" ref="H1923" si="3499">MAX(F1920:F1923)</f>
        <v>0.14460464928756345</v>
      </c>
      <c r="I1923" s="9"/>
      <c r="J1923" t="str">
        <f t="shared" ref="J1923" si="3500">IF(H1923&gt;$D$14, "Continúa iterando","Listo. Aquí está la solución")</f>
        <v>Continúa iterando</v>
      </c>
    </row>
    <row r="1925" spans="5:15" x14ac:dyDescent="0.35">
      <c r="E1925" s="1"/>
      <c r="F1925" s="2" t="s">
        <v>0</v>
      </c>
      <c r="G1925" s="2">
        <f t="shared" ref="G1925" si="3501">G1888+1</f>
        <v>53</v>
      </c>
      <c r="H1925" s="2"/>
      <c r="I1925" s="3"/>
    </row>
    <row r="1926" spans="5:15" x14ac:dyDescent="0.35">
      <c r="E1926" s="4" t="s">
        <v>840</v>
      </c>
      <c r="F1926" s="6">
        <f t="shared" ref="F1926:F1929" si="3502">F1915</f>
        <v>0.10074066003561671</v>
      </c>
      <c r="I1926" s="5"/>
    </row>
    <row r="1927" spans="5:15" x14ac:dyDescent="0.35">
      <c r="E1927" s="4" t="s">
        <v>1</v>
      </c>
      <c r="F1927" s="6">
        <f t="shared" si="3502"/>
        <v>-10.618290237825624</v>
      </c>
      <c r="I1927" s="5"/>
    </row>
    <row r="1928" spans="5:15" x14ac:dyDescent="0.35">
      <c r="E1928" s="4" t="s">
        <v>93</v>
      </c>
      <c r="F1928" s="6">
        <f t="shared" si="3502"/>
        <v>1.252191160349001</v>
      </c>
      <c r="I1928" s="5"/>
    </row>
    <row r="1929" spans="5:15" x14ac:dyDescent="0.35">
      <c r="E1929" s="4" t="s">
        <v>2</v>
      </c>
      <c r="F1929" s="6">
        <f t="shared" si="3502"/>
        <v>5.6042574403098779</v>
      </c>
      <c r="I1929" s="5"/>
    </row>
    <row r="1930" spans="5:15" x14ac:dyDescent="0.35">
      <c r="E1930" s="4"/>
      <c r="I1930" s="5"/>
    </row>
    <row r="1931" spans="5:15" x14ac:dyDescent="0.35">
      <c r="E1931" s="4"/>
      <c r="F1931">
        <f t="shared" ref="F1931" si="3503">2*F1926*F1927*F1928-6*F1926*F1927^2</f>
        <v>-70.82882221795451</v>
      </c>
      <c r="G1931">
        <f t="shared" ref="G1931" si="3504">F1926^2*F1928-6*F1926^2*F1927</f>
        <v>0.65927790397462127</v>
      </c>
      <c r="H1931">
        <f t="shared" ref="H1931" si="3505">F1926^2*F1927</f>
        <v>-0.10776163597626924</v>
      </c>
      <c r="I1931" s="5">
        <f t="shared" ref="I1931" si="3506">12*F1929^2</f>
        <v>376.8924174872235</v>
      </c>
      <c r="J1931">
        <f t="shared" ref="J1931" si="3507">F1931*(G1932*(H1933*I1934-H1934*I1933)-H1932*(G1933*I1934-G1934*I1933)+I1932*(G1933*H1934-G1934*H1933))</f>
        <v>-11722.928489134247</v>
      </c>
      <c r="L1931">
        <f t="shared" ref="L1931" si="3508">G1932*(H1933*I1934-H1934*I1933)-H1932*(G1933*I1934-G1934*I1933)+I1932*(G1933*H1934-G1934*H1933)</f>
        <v>165.51070767576005</v>
      </c>
      <c r="M1931">
        <f t="shared" ref="M1931" si="3509">-(G1931*(H1933*I1934-H1934*I1933)-H1931*(G1933*I1934-G1934*I1933)+I1931*(G1933*H1934-G1934*H1933))</f>
        <v>-4372.9293661098764</v>
      </c>
      <c r="N1931">
        <f t="shared" ref="N1931" si="3510">G1931*(H1932*I1934-H1934*I1932)-H1931*(G1932*I1934-G1934*I1932)+I1931*(G1932*H1934-G1934*H1932)</f>
        <v>-21772.611580499415</v>
      </c>
      <c r="O1931">
        <f t="shared" ref="O1931" si="3511">-(G1931*(H1932*I1933-H1933*I1932)-H1931*(G1932*I1933-G1933*I1932)+I1931*(G1932*H1933-G1933*H1932))</f>
        <v>-333.26507543600002</v>
      </c>
    </row>
    <row r="1932" spans="5:15" x14ac:dyDescent="0.35">
      <c r="E1932" s="4" t="s">
        <v>26</v>
      </c>
      <c r="F1932">
        <f t="shared" ref="F1932" si="3512">-1728*F1929*F1926^2-144*F1927*F1926+36*F1928</f>
        <v>100.8333407521925</v>
      </c>
      <c r="G1932">
        <f t="shared" ref="G1932" si="3513">-72*F1926^2</f>
        <v>-0.73070500207764266</v>
      </c>
      <c r="H1932">
        <f t="shared" ref="H1932" si="3514">36*F1926</f>
        <v>3.6266637612822015</v>
      </c>
      <c r="I1932" s="5">
        <f t="shared" ref="I1932" si="3515">-576*F1926^3</f>
        <v>-0.58889363360502722</v>
      </c>
      <c r="J1932">
        <f t="shared" ref="J1932" si="3516">-G1931*(F1932*(H1933*I1934-H1934*I1933)-H1932*(F1933*I1934-F1934*I1933)+I1932*(F1933*H1934-F1934*H1933))</f>
        <v>27106.910372208331</v>
      </c>
      <c r="L1932">
        <f t="shared" ref="L1932" si="3517">-(F1932*(H1933*I1934-H1934*I1933)-H1932*(F1933*I1934-F1934*I1933)+I1932*(F1933*H1934-F1934*H1933))</f>
        <v>41116.060782240027</v>
      </c>
      <c r="M1932">
        <f t="shared" ref="M1932" si="3518">F1931*(H1933*I1934-H1934*I1933)-H1931*(F1933*I1934-F1934*I1933)+I1931*(F1933*H1934-F1934*H1933)</f>
        <v>158637.91777154329</v>
      </c>
      <c r="N1932">
        <f t="shared" ref="N1932" si="3519">-(F1931*(H1932*I1934-H1934*I1932)-H1931*(F1932*I1934-F1934*I1932)+I1931*(F1932*H1934-F1934*H1932))</f>
        <v>-3204144.6541107851</v>
      </c>
      <c r="O1932">
        <f t="shared" ref="O1932" si="3520">F1931*(H1932*I1933-H1933*I1932)-H1931*(F1932*I1933-F1933*I1932)+I1931*(F1932*H1933-F1933*H1932)</f>
        <v>-78010.123626064422</v>
      </c>
    </row>
    <row r="1933" spans="5:15" x14ac:dyDescent="0.35">
      <c r="E1933" s="4"/>
      <c r="F1933">
        <f t="shared" ref="F1933" si="3521">0.0625*F1927*F1928^2*F1929</f>
        <v>-5.8316836077532086</v>
      </c>
      <c r="G1933">
        <f t="shared" ref="G1933" si="3522">0.0625*F1926*F1928^2*F1929+0.125*F1928</f>
        <v>0.21185179083527833</v>
      </c>
      <c r="H1933">
        <f t="shared" ref="H1933" si="3523">0.125*F1926*F1927*F1928*F1929+0.125*F1927</f>
        <v>-2.265621694266994</v>
      </c>
      <c r="I1933" s="5">
        <f t="shared" ref="I1933" si="3524">0.0625*F1926*F1927*F1928^2</f>
        <v>-0.10482881309811147</v>
      </c>
      <c r="J1933">
        <f t="shared" ref="J1933" si="3525">H1931*(F1932*(G1933*I1934-G1934*I1933)-G1932*(F1933*I1934-F1934*I1933)+I1932*(F1933*G1934-F1934*G1933))</f>
        <v>-374.6990808735664</v>
      </c>
      <c r="L1933">
        <f t="shared" ref="L1933" si="3526">F1932*(G1933*I1934-G1934*I1933)-G1932*(F1933*I1934-F1934*I1933)+I1932*(F1933*G1934-F1934*G1933)</f>
        <v>3477.1101744973589</v>
      </c>
      <c r="M1933">
        <f t="shared" ref="M1933" si="3527">-(F1931*(G1933*I1934-G1934*I1933)-G1931*(F1933*I1934-F1934*I1933)+I1931*(F1933*G1934-F1934*G1933))</f>
        <v>26140.163607774219</v>
      </c>
      <c r="N1933">
        <f t="shared" ref="N1933" si="3528">F1931*(G1932*I1934-G1934*I1932)-G1931*(F1932*I1934-F1934*I1932)+I1931*(F1932*G1934-F1934*G1932)</f>
        <v>-39980.274632043198</v>
      </c>
      <c r="O1933">
        <f t="shared" ref="O1933" si="3529">-(F1931*(G1932*I1933-G1933*I1932)-G1931*(F1932*I1933-F1933*I1932)+I1931*(F1932*G1933-F1933*G1932))</f>
        <v>-6440.0134985733775</v>
      </c>
    </row>
    <row r="1934" spans="5:15" x14ac:dyDescent="0.35">
      <c r="E1934" s="4"/>
      <c r="F1934">
        <f t="shared" ref="F1934" si="3530">72*F1927*F1928*F1926^2-20*F1927*F1928^3</f>
        <v>407.24646288166787</v>
      </c>
      <c r="G1934">
        <f t="shared" ref="G1934" si="3531">24*F1926^3*F1928-20*F1926*F1928^3</f>
        <v>-3.9251872965920787</v>
      </c>
      <c r="H1934">
        <f t="shared" ref="H1934" si="3532">24*F1926^3*F1927-60*F1926*F1927*F1928^2</f>
        <v>100.37511709415259</v>
      </c>
      <c r="I1934" s="5">
        <f t="shared" ref="I1934" si="3533">36*F1929</f>
        <v>201.75326785115561</v>
      </c>
      <c r="J1934">
        <f t="shared" ref="J1934" si="3534">-I1931*(F1932*(G1933*H1934-G1934*H1933)-G1932*(F1933*H1934-F1934*H1933)+H1932*(F1933*G1934-F1934*G1933))</f>
        <v>-476419.32927088812</v>
      </c>
      <c r="L1934">
        <f t="shared" ref="L1934" si="3535">-(F1932*(G1933*H1934-G1934*H1933)-G1932*(F1933*H1934-F1934*H1933)+H1932*(F1933*G1934-F1934*G1933))</f>
        <v>-1264.0724704604559</v>
      </c>
      <c r="M1934">
        <f t="shared" ref="M1934" si="3536">F1931*(G1933*H1934-G1934*H1933)-G1931*(F1933*H1934-F1934*H1933)+H1931*(F1933*G1934-F1934*G1933)</f>
        <v>-1091.8208610075815</v>
      </c>
      <c r="N1934">
        <f t="shared" ref="N1934" si="3537">-(F1931*(G1932*H1934-G1934*H1932)-G1931*(F1932*H1934-F1934*H1932)+H1931*(F1932*G1934-F1934*G1932))</f>
        <v>1501.7150005569765</v>
      </c>
      <c r="O1934">
        <f t="shared" ref="O1934" si="3538">F1931*(G1932*H1933-G1933*H1932)-G1931*(F1932*H1933-F1933*H1932)+H1931*(F1932*G1933-F1933*G1932)</f>
        <v>71.987629265816722</v>
      </c>
    </row>
    <row r="1935" spans="5:15" x14ac:dyDescent="0.35">
      <c r="E1935" s="4"/>
      <c r="I1935" s="5"/>
    </row>
    <row r="1936" spans="5:15" x14ac:dyDescent="0.35">
      <c r="E1936" s="4" t="s">
        <v>6</v>
      </c>
      <c r="F1936">
        <f t="shared" ref="F1936" si="3539">MDETERM(F1931:I1934)</f>
        <v>-461410.04646868771</v>
      </c>
      <c r="G1936" t="str">
        <f t="shared" ref="G1936" si="3540">IF(F1936&lt;&gt;0,"Continuar", "Agregar otros valores")</f>
        <v>Continuar</v>
      </c>
      <c r="I1936" s="5"/>
      <c r="J1936">
        <f t="shared" ref="J1936" si="3541">MDETERM(F1931:I1934)</f>
        <v>-461410.04646868771</v>
      </c>
    </row>
    <row r="1937" spans="5:15" x14ac:dyDescent="0.35">
      <c r="E1937" s="4"/>
      <c r="I1937" s="5"/>
    </row>
    <row r="1938" spans="5:15" x14ac:dyDescent="0.35">
      <c r="E1938" s="4"/>
      <c r="F1938" cm="1">
        <f t="array" ref="F1938:I1941">MINVERSE(F1931:I1934)</f>
        <v>-3.5870633711264848E-4</v>
      </c>
      <c r="G1938">
        <v>9.4773171923265356E-3</v>
      </c>
      <c r="H1938">
        <v>4.7187120755457904E-2</v>
      </c>
      <c r="I1938" s="5">
        <v>7.2227529068033731E-4</v>
      </c>
      <c r="L1938">
        <f t="shared" ref="L1938" si="3542">L1931/J1936</f>
        <v>-3.5870633711264881E-4</v>
      </c>
      <c r="M1938">
        <f t="shared" ref="M1938" si="3543">M1931/J1936</f>
        <v>9.4773171923265287E-3</v>
      </c>
      <c r="N1938">
        <f t="shared" ref="N1938" si="3544">N1931/J1936</f>
        <v>4.7187120755457918E-2</v>
      </c>
      <c r="O1938">
        <f t="shared" ref="O1938" si="3545">O1931/J1936</f>
        <v>7.2227529068033872E-4</v>
      </c>
    </row>
    <row r="1939" spans="5:15" x14ac:dyDescent="0.35">
      <c r="E1939" s="4" t="s">
        <v>9</v>
      </c>
      <c r="F1939">
        <v>-8.91095915594248E-2</v>
      </c>
      <c r="G1939">
        <v>-0.34381114799221968</v>
      </c>
      <c r="H1939">
        <v>6.9442455330851232</v>
      </c>
      <c r="I1939" s="5">
        <v>0.16906897503229443</v>
      </c>
      <c r="L1939">
        <f t="shared" ref="L1939" si="3546">L1932/J1936</f>
        <v>-8.9109591559424897E-2</v>
      </c>
      <c r="M1939">
        <f t="shared" ref="M1939" si="3547">M1932/J1936</f>
        <v>-0.3438111479922204</v>
      </c>
      <c r="N1939">
        <f t="shared" ref="N1939" si="3548">N1932/J1936</f>
        <v>6.9442455330851258</v>
      </c>
      <c r="O1939">
        <f t="shared" ref="O1939" si="3549">O1932/J1936</f>
        <v>0.16906897503229454</v>
      </c>
    </row>
    <row r="1940" spans="5:15" x14ac:dyDescent="0.35">
      <c r="E1940" s="4"/>
      <c r="F1940">
        <v>-7.5358354268805928E-3</v>
      </c>
      <c r="G1940">
        <v>-5.6652783804411924E-2</v>
      </c>
      <c r="H1940">
        <v>8.6648036682392307E-2</v>
      </c>
      <c r="I1940" s="5">
        <v>1.3957245941783826E-2</v>
      </c>
      <c r="L1940">
        <f t="shared" ref="L1940" si="3550">L1933/J1936</f>
        <v>-7.5358354268805963E-3</v>
      </c>
      <c r="M1940">
        <f t="shared" ref="M1940" si="3551">M1933/J1936</f>
        <v>-5.665278380441191E-2</v>
      </c>
      <c r="N1940">
        <f t="shared" ref="N1940" si="3552">N1933/J1936</f>
        <v>8.6648036682392321E-2</v>
      </c>
      <c r="O1940">
        <f t="shared" ref="O1940" si="3553">O1933/J1936</f>
        <v>1.3957245941783825E-2</v>
      </c>
    </row>
    <row r="1941" spans="5:15" x14ac:dyDescent="0.35">
      <c r="E1941" s="4"/>
      <c r="F1941">
        <v>2.7395859282535987E-3</v>
      </c>
      <c r="G1941">
        <v>2.3662702391584679E-3</v>
      </c>
      <c r="H1941">
        <v>-3.2546213764742668E-3</v>
      </c>
      <c r="I1941" s="5">
        <v>-1.5601660565642221E-4</v>
      </c>
      <c r="L1941">
        <f t="shared" ref="L1941" si="3554">L1934/J1936</f>
        <v>2.7395859282535987E-3</v>
      </c>
      <c r="M1941">
        <f t="shared" ref="M1941" si="3555">M1934/J1936</f>
        <v>2.3662702391584679E-3</v>
      </c>
      <c r="N1941">
        <f t="shared" ref="N1941" si="3556">N1934/J1936</f>
        <v>-3.2546213764742685E-3</v>
      </c>
      <c r="O1941">
        <f t="shared" ref="O1941" si="3557">O1934/J1936</f>
        <v>-1.5601660565642226E-4</v>
      </c>
    </row>
    <row r="1942" spans="5:15" x14ac:dyDescent="0.35">
      <c r="E1942" s="4"/>
      <c r="I1942" s="5"/>
    </row>
    <row r="1943" spans="5:15" x14ac:dyDescent="0.35">
      <c r="E1943" s="4" t="s">
        <v>243</v>
      </c>
      <c r="F1943">
        <f t="shared" ref="F1943" si="3558">F1926^2*F1927*F1928-3*F1926^2*F1927^2+4*F1929^3-1401/2</f>
        <v>-2.9285017467373109E-4</v>
      </c>
      <c r="I1943" s="5"/>
    </row>
    <row r="1944" spans="5:15" x14ac:dyDescent="0.35">
      <c r="E1944" s="4" t="s">
        <v>244</v>
      </c>
      <c r="F1944">
        <f t="shared" ref="F1944" si="3559">-72*F1926^2*F1927-576*F1926^3*F1929+36*F1926*F1928-9</f>
        <v>-1.9743395507454409E-4</v>
      </c>
      <c r="I1944" s="5"/>
    </row>
    <row r="1945" spans="5:15" x14ac:dyDescent="0.35">
      <c r="E1945" s="4" t="s">
        <v>245</v>
      </c>
      <c r="F1945">
        <f t="shared" ref="F1945" si="3560">((F1926*F1927*(F1928^2)*F1929)/16)+((F1927*F1928)/8)+9/4</f>
        <v>4.9619750788787442E-4</v>
      </c>
      <c r="I1945" s="5"/>
    </row>
    <row r="1946" spans="5:15" x14ac:dyDescent="0.35">
      <c r="E1946" s="4" t="s">
        <v>246</v>
      </c>
      <c r="F1946">
        <f t="shared" ref="F1946" si="3561">24*F1926^3*F1927*F1928-20*F1926*F1927*F1928^3+18*F1929^2-607</f>
        <v>1.740418387612408E-2</v>
      </c>
      <c r="I1946" s="5"/>
    </row>
    <row r="1947" spans="5:15" x14ac:dyDescent="0.35">
      <c r="E1947" s="4"/>
      <c r="I1947" s="5"/>
    </row>
    <row r="1948" spans="5:15" x14ac:dyDescent="0.35">
      <c r="E1948" s="4"/>
      <c r="F1948">
        <f t="shared" ref="F1948:F1951" si="3562">F1926</f>
        <v>0.10074066003561671</v>
      </c>
      <c r="G1948" t="s">
        <v>16</v>
      </c>
      <c r="H1948" cm="1">
        <f t="array" ref="H1948:H1951">MMULT(F1938:I1941,F1943:F1946)</f>
        <v>3.4218646688146978E-5</v>
      </c>
      <c r="I1948" s="5"/>
      <c r="J1948">
        <f t="shared" ref="J1948" si="3563">F1938*F1943+G1938*F1944+H1938*F1945+I1938*F1946</f>
        <v>3.4218646688146978E-5</v>
      </c>
    </row>
    <row r="1949" spans="5:15" x14ac:dyDescent="0.35">
      <c r="E1949" s="4"/>
      <c r="F1949">
        <f t="shared" si="3562"/>
        <v>-10.618290237825624</v>
      </c>
      <c r="G1949" t="s">
        <v>16</v>
      </c>
      <c r="H1949">
        <v>6.4822006110883314E-3</v>
      </c>
      <c r="I1949" s="5"/>
      <c r="J1949">
        <f t="shared" ref="J1949" si="3564">F1939*F1943+G1939*F1944+H1939*F1945+I1939*F1946</f>
        <v>6.4822006110883314E-3</v>
      </c>
    </row>
    <row r="1950" spans="5:15" x14ac:dyDescent="0.35">
      <c r="E1950" s="4"/>
      <c r="F1950">
        <f t="shared" si="3562"/>
        <v>1.252191160349001</v>
      </c>
      <c r="G1950" t="s">
        <v>16</v>
      </c>
      <c r="H1950">
        <v>2.993010685338351E-4</v>
      </c>
      <c r="I1950" s="5"/>
      <c r="J1950">
        <f t="shared" ref="J1950" si="3565">F1940*F1943+G1940*F1944+H1940*F1945+I1940*F1946</f>
        <v>2.993010685338351E-4</v>
      </c>
    </row>
    <row r="1951" spans="5:15" x14ac:dyDescent="0.35">
      <c r="E1951" s="4"/>
      <c r="F1951">
        <f t="shared" si="3562"/>
        <v>5.6042574403098779</v>
      </c>
      <c r="G1951" t="s">
        <v>16</v>
      </c>
      <c r="H1951">
        <v>-5.599747018413253E-6</v>
      </c>
      <c r="I1951" s="5"/>
      <c r="J1951">
        <f t="shared" ref="J1951" si="3566">F1941*F1943+G1941*F1944+H1941*F1945+I1941*F1946</f>
        <v>-5.599747018413253E-6</v>
      </c>
    </row>
    <row r="1952" spans="5:15" x14ac:dyDescent="0.35">
      <c r="E1952" s="4" t="s">
        <v>844</v>
      </c>
      <c r="F1952">
        <f t="shared" ref="F1952:F1955" si="3567">F1948-H1948</f>
        <v>0.10070644138892856</v>
      </c>
      <c r="I1952" s="5"/>
    </row>
    <row r="1953" spans="5:15" x14ac:dyDescent="0.35">
      <c r="E1953" s="4" t="s">
        <v>99</v>
      </c>
      <c r="F1953">
        <f t="shared" si="3567"/>
        <v>-10.624772438436713</v>
      </c>
      <c r="I1953" s="5"/>
    </row>
    <row r="1954" spans="5:15" x14ac:dyDescent="0.35">
      <c r="E1954" s="4" t="s">
        <v>100</v>
      </c>
      <c r="F1954">
        <f t="shared" si="3567"/>
        <v>1.2518918592804671</v>
      </c>
      <c r="I1954" s="5"/>
    </row>
    <row r="1955" spans="5:15" x14ac:dyDescent="0.35">
      <c r="E1955" s="4" t="s">
        <v>101</v>
      </c>
      <c r="F1955">
        <f t="shared" si="3567"/>
        <v>5.604263040056896</v>
      </c>
      <c r="I1955" s="5"/>
    </row>
    <row r="1956" spans="5:15" x14ac:dyDescent="0.35">
      <c r="E1956" s="4"/>
      <c r="I1956" s="5"/>
    </row>
    <row r="1957" spans="5:15" x14ac:dyDescent="0.35">
      <c r="E1957" s="4" t="s">
        <v>846</v>
      </c>
      <c r="F1957">
        <f t="shared" ref="F1957:F1960" si="3568">ABS(F1952-F1926)</f>
        <v>3.4218646688150001E-5</v>
      </c>
      <c r="I1957" s="5"/>
    </row>
    <row r="1958" spans="5:15" x14ac:dyDescent="0.35">
      <c r="E1958" s="4" t="s">
        <v>847</v>
      </c>
      <c r="F1958">
        <f t="shared" si="3568"/>
        <v>6.4822006110887287E-3</v>
      </c>
      <c r="I1958" s="5"/>
    </row>
    <row r="1959" spans="5:15" x14ac:dyDescent="0.35">
      <c r="E1959" s="4" t="s">
        <v>848</v>
      </c>
      <c r="F1959">
        <f t="shared" si="3568"/>
        <v>2.9930106853393035E-4</v>
      </c>
      <c r="I1959" s="5"/>
    </row>
    <row r="1960" spans="5:15" x14ac:dyDescent="0.35">
      <c r="E1960" s="7" t="s">
        <v>849</v>
      </c>
      <c r="F1960" s="8">
        <f t="shared" si="3568"/>
        <v>5.5997470180813025E-6</v>
      </c>
      <c r="G1960" s="8" t="s">
        <v>25</v>
      </c>
      <c r="H1960" s="8">
        <f t="shared" ref="H1960" si="3569">MAX(F1957:F1960)</f>
        <v>6.4822006110887287E-3</v>
      </c>
      <c r="I1960" s="9"/>
      <c r="J1960" t="str">
        <f t="shared" ref="J1960" si="3570">IF(H1960&gt;$D$14, "Continúa iterando","Listo. Aquí está la solución")</f>
        <v>Continúa iterando</v>
      </c>
    </row>
    <row r="1962" spans="5:15" x14ac:dyDescent="0.35">
      <c r="E1962" s="1"/>
      <c r="F1962" s="2" t="s">
        <v>0</v>
      </c>
      <c r="G1962" s="2">
        <f t="shared" ref="G1962" si="3571">G1925+1</f>
        <v>54</v>
      </c>
      <c r="H1962" s="2"/>
      <c r="I1962" s="3"/>
    </row>
    <row r="1963" spans="5:15" x14ac:dyDescent="0.35">
      <c r="E1963" s="4" t="s">
        <v>840</v>
      </c>
      <c r="F1963" s="6">
        <f t="shared" ref="F1963:F1966" si="3572">F1952</f>
        <v>0.10070644138892856</v>
      </c>
      <c r="I1963" s="5"/>
    </row>
    <row r="1964" spans="5:15" x14ac:dyDescent="0.35">
      <c r="E1964" s="4" t="s">
        <v>1</v>
      </c>
      <c r="F1964" s="6">
        <f t="shared" si="3572"/>
        <v>-10.624772438436713</v>
      </c>
      <c r="I1964" s="5"/>
    </row>
    <row r="1965" spans="5:15" x14ac:dyDescent="0.35">
      <c r="E1965" s="4" t="s">
        <v>93</v>
      </c>
      <c r="F1965" s="6">
        <f t="shared" si="3572"/>
        <v>1.2518918592804671</v>
      </c>
      <c r="I1965" s="5"/>
    </row>
    <row r="1966" spans="5:15" x14ac:dyDescent="0.35">
      <c r="E1966" s="4" t="s">
        <v>2</v>
      </c>
      <c r="F1966" s="6">
        <f t="shared" si="3572"/>
        <v>5.604263040056896</v>
      </c>
      <c r="I1966" s="5"/>
    </row>
    <row r="1967" spans="5:15" x14ac:dyDescent="0.35">
      <c r="E1967" s="4"/>
      <c r="I1967" s="5"/>
    </row>
    <row r="1968" spans="5:15" x14ac:dyDescent="0.35">
      <c r="E1968" s="4"/>
      <c r="F1968">
        <f t="shared" ref="F1968" si="3573">2*F1963*F1964*F1965-6*F1963*F1964^2</f>
        <v>-70.888962855858338</v>
      </c>
      <c r="G1968">
        <f t="shared" ref="G1968" si="3574">F1963^2*F1965-6*F1963^2*F1964</f>
        <v>0.6592215164680193</v>
      </c>
      <c r="H1968">
        <f t="shared" ref="H1968" si="3575">F1963^2*F1964</f>
        <v>-0.10775418257699963</v>
      </c>
      <c r="I1968" s="5">
        <f t="shared" ref="I1968" si="3576">12*F1966^2</f>
        <v>376.89317066577314</v>
      </c>
      <c r="J1968">
        <f t="shared" ref="J1968" si="3577">F1968*(G1969*(H1970*I1971-H1971*I1970)-H1969*(G1970*I1971-G1971*I1970)+I1969*(G1970*H1971-G1971*H1970))</f>
        <v>-11734.836602732912</v>
      </c>
      <c r="L1968">
        <f t="shared" ref="L1968" si="3578">G1969*(H1970*I1971-H1971*I1970)-H1969*(G1970*I1971-G1971*I1970)+I1969*(G1970*H1971-G1971*H1970)</f>
        <v>165.53827464783021</v>
      </c>
      <c r="M1968">
        <f t="shared" ref="M1968" si="3579">-(G1968*(H1970*I1971-H1971*I1970)-H1968*(G1970*I1971-G1971*I1970)+I1968*(G1970*H1971-G1971*H1970))</f>
        <v>-4370.3568242459269</v>
      </c>
      <c r="N1968">
        <f t="shared" ref="N1968" si="3580">G1968*(H1969*I1971-H1971*I1969)-H1968*(G1969*I1971-G1971*I1969)+I1968*(G1969*H1971-G1971*H1969)</f>
        <v>-21755.884772896006</v>
      </c>
      <c r="O1968">
        <f t="shared" ref="O1968" si="3581">-(G1968*(H1969*I1970-H1970*I1969)-H1968*(G1969*I1970-G1970*I1969)+I1968*(G1969*H1970-G1970*H1969))</f>
        <v>-333.28531737992137</v>
      </c>
    </row>
    <row r="1969" spans="5:15" x14ac:dyDescent="0.35">
      <c r="E1969" s="4" t="s">
        <v>26</v>
      </c>
      <c r="F1969">
        <f t="shared" ref="F1969" si="3582">-1728*F1966*F1963^2-144*F1964*F1963+36*F1965</f>
        <v>100.93090470522385</v>
      </c>
      <c r="G1969">
        <f t="shared" ref="G1969" si="3583">-72*F1963^2</f>
        <v>-0.73020868827996277</v>
      </c>
      <c r="H1969">
        <f t="shared" ref="H1969" si="3584">36*F1963</f>
        <v>3.6254318900014284</v>
      </c>
      <c r="I1969" s="5">
        <f t="shared" ref="I1969" si="3585">-576*F1963^3</f>
        <v>-0.58829374774361975</v>
      </c>
      <c r="J1969">
        <f t="shared" ref="J1969" si="3586">-G1968*(F1969*(H1970*I1971-H1971*I1970)-H1969*(F1970*I1971-F1971*I1970)+I1969*(F1970*H1971-F1971*H1970))</f>
        <v>27145.41246898815</v>
      </c>
      <c r="L1969">
        <f t="shared" ref="L1969" si="3587">-(F1969*(H1970*I1971-H1971*I1970)-H1969*(F1970*I1971-F1971*I1970)+I1969*(F1970*H1971-F1971*H1970))</f>
        <v>41177.983107147338</v>
      </c>
      <c r="M1969">
        <f t="shared" ref="M1969" si="3588">F1968*(H1970*I1971-H1971*I1970)-H1968*(F1970*I1971-F1971*I1970)+I1968*(F1970*H1971-F1971*H1970)</f>
        <v>158787.22108986223</v>
      </c>
      <c r="N1969">
        <f t="shared" ref="N1969" si="3589">-(F1968*(H1969*I1971-H1971*I1969)-H1968*(F1969*I1971-F1971*I1969)+I1968*(F1969*H1971-F1971*H1969))</f>
        <v>-3207274.6553943916</v>
      </c>
      <c r="O1969">
        <f t="shared" ref="O1969" si="3590">F1968*(H1969*I1970-H1970*I1969)-H1968*(F1969*I1970-F1970*I1969)+I1968*(F1969*H1970-F1970*H1969)</f>
        <v>-78127.192327997851</v>
      </c>
    </row>
    <row r="1970" spans="5:15" x14ac:dyDescent="0.35">
      <c r="E1970" s="4"/>
      <c r="F1970">
        <f t="shared" ref="F1970" si="3591">0.0625*F1964*F1965^2*F1966</f>
        <v>-5.8324603641879529</v>
      </c>
      <c r="G1970">
        <f t="shared" ref="G1970" si="3592">0.0625*F1963*F1965^2*F1966+0.125*F1965</f>
        <v>0.21176920316692438</v>
      </c>
      <c r="H1970">
        <f t="shared" ref="H1970" si="3593">0.125*F1963*F1964*F1965*F1966+0.125*F1964</f>
        <v>-2.2664624742969255</v>
      </c>
      <c r="I1970" s="5">
        <f t="shared" ref="I1970" si="3594">0.0625*F1963*F1964*F1965^2</f>
        <v>-0.10480705913000471</v>
      </c>
      <c r="J1970">
        <f t="shared" ref="J1970" si="3595">H1968*(F1969*(G1970*I1971-G1971*I1970)-G1969*(F1970*I1971-F1971*I1970)+I1969*(F1970*G1971-F1971*G1970))</f>
        <v>-374.9848034961654</v>
      </c>
      <c r="L1970">
        <f t="shared" ref="L1970" si="3596">F1969*(G1970*I1971-G1971*I1970)-G1969*(F1970*I1971-F1971*I1970)+I1969*(F1970*G1971-F1971*G1970)</f>
        <v>3480.0023027245975</v>
      </c>
      <c r="M1970">
        <f t="shared" ref="M1970" si="3597">-(F1968*(G1970*I1971-G1971*I1970)-G1968*(F1970*I1971-F1971*I1970)+I1968*(F1970*G1971-F1971*G1970))</f>
        <v>26133.525161225072</v>
      </c>
      <c r="N1970">
        <f t="shared" ref="N1970" si="3598">F1968*(G1969*I1971-G1971*I1969)-G1968*(F1969*I1971-F1971*I1969)+I1968*(F1969*G1971-F1971*G1969)</f>
        <v>-40064.88358190385</v>
      </c>
      <c r="O1970">
        <f t="shared" ref="O1970" si="3599">-(F1968*(G1969*I1970-G1970*I1969)-G1968*(F1969*I1970-F1970*I1969)+I1968*(F1969*G1970-F1970*G1969))</f>
        <v>-6445.559516563123</v>
      </c>
    </row>
    <row r="1971" spans="5:15" x14ac:dyDescent="0.35">
      <c r="E1971" s="4"/>
      <c r="F1971">
        <f t="shared" ref="F1971" si="3600">72*F1964*F1965*F1963^2-20*F1964*F1965^3</f>
        <v>407.20490167311402</v>
      </c>
      <c r="G1971">
        <f t="shared" ref="G1971" si="3601">24*F1963^3*F1965-20*F1963*F1965^3</f>
        <v>-3.9210472169197783</v>
      </c>
      <c r="H1971">
        <f t="shared" ref="H1971" si="3602">24*F1963^3*F1964-60*F1963*F1964*F1965^2</f>
        <v>100.35433979827405</v>
      </c>
      <c r="I1971" s="5">
        <f t="shared" ref="I1971" si="3603">36*F1966</f>
        <v>201.75346944204824</v>
      </c>
      <c r="J1971">
        <f t="shared" ref="J1971" si="3604">-I1968*(F1969*(G1970*H1971-G1971*H1970)-G1969*(F1970*H1971-F1971*H1970)+H1969*(F1970*G1971-F1971*G1970))</f>
        <v>-476699.57508830971</v>
      </c>
      <c r="L1971">
        <f t="shared" ref="L1971" si="3605">-(F1969*(G1970*H1971-G1971*H1970)-G1969*(F1970*H1971-F1971*H1970)+H1969*(F1970*G1971-F1971*G1970))</f>
        <v>-1264.8135126625691</v>
      </c>
      <c r="M1971">
        <f t="shared" ref="M1971" si="3606">F1968*(G1970*H1971-G1971*H1970)-G1968*(F1970*H1971-F1971*H1970)+H1968*(F1970*G1971-F1971*G1970)</f>
        <v>-1092.272428005552</v>
      </c>
      <c r="N1971">
        <f t="shared" ref="N1971" si="3607">-(F1968*(G1969*H1971-G1971*H1969)-G1968*(F1969*H1971-F1971*H1969)+H1968*(F1969*G1971-F1971*G1969))</f>
        <v>1506.355752514894</v>
      </c>
      <c r="O1971">
        <f t="shared" ref="O1971" si="3608">F1968*(G1969*H1970-G1970*H1969)-G1968*(F1969*H1970-F1970*H1969)+H1968*(F1969*G1970-F1970*G1969)</f>
        <v>72.122133905285438</v>
      </c>
    </row>
    <row r="1972" spans="5:15" x14ac:dyDescent="0.35">
      <c r="E1972" s="4"/>
      <c r="I1972" s="5"/>
    </row>
    <row r="1973" spans="5:15" x14ac:dyDescent="0.35">
      <c r="E1973" s="4" t="s">
        <v>6</v>
      </c>
      <c r="F1973">
        <f t="shared" ref="F1973" si="3609">MDETERM(F1968:I1971)</f>
        <v>-461663.98402555054</v>
      </c>
      <c r="G1973" t="str">
        <f t="shared" ref="G1973" si="3610">IF(F1973&lt;&gt;0,"Continuar", "Agregar otros valores")</f>
        <v>Continuar</v>
      </c>
      <c r="I1973" s="5"/>
      <c r="J1973">
        <f t="shared" ref="J1973" si="3611">MDETERM(F1968:I1971)</f>
        <v>-461663.98402555054</v>
      </c>
    </row>
    <row r="1974" spans="5:15" x14ac:dyDescent="0.35">
      <c r="E1974" s="4"/>
      <c r="I1974" s="5"/>
    </row>
    <row r="1975" spans="5:15" x14ac:dyDescent="0.35">
      <c r="E1975" s="4"/>
      <c r="F1975" cm="1">
        <f t="array" ref="F1975:I1978">MINVERSE(F1968:I1971)</f>
        <v>-3.585687434492874E-4</v>
      </c>
      <c r="G1975">
        <v>9.4665318835095678E-3</v>
      </c>
      <c r="H1975">
        <v>4.7124933990284869E-2</v>
      </c>
      <c r="I1975" s="5">
        <v>7.2192184989998149E-4</v>
      </c>
      <c r="L1975">
        <f t="shared" ref="L1975" si="3612">L1968/J1973</f>
        <v>-3.5856874344928014E-4</v>
      </c>
      <c r="M1975">
        <f t="shared" ref="M1975" si="3613">M1968/J1973</f>
        <v>9.4665318835095696E-3</v>
      </c>
      <c r="N1975">
        <f t="shared" ref="N1975" si="3614">N1968/J1973</f>
        <v>4.712493399028489E-2</v>
      </c>
      <c r="O1975">
        <f t="shared" ref="O1975" si="3615">O1968/J1973</f>
        <v>7.2192184989998236E-4</v>
      </c>
    </row>
    <row r="1976" spans="5:15" x14ac:dyDescent="0.35">
      <c r="E1976" s="4" t="s">
        <v>9</v>
      </c>
      <c r="F1976">
        <v>-8.9194705526062554E-2</v>
      </c>
      <c r="G1976">
        <v>-0.34394543777336178</v>
      </c>
      <c r="H1976">
        <v>6.9472056871928007</v>
      </c>
      <c r="I1976" s="5">
        <v>0.16922955879459264</v>
      </c>
      <c r="L1976">
        <f t="shared" ref="L1976" si="3616">L1969/J1973</f>
        <v>-8.9194705526061499E-2</v>
      </c>
      <c r="M1976">
        <f t="shared" ref="M1976" si="3617">M1969/J1973</f>
        <v>-0.34394543777336167</v>
      </c>
      <c r="N1976">
        <f t="shared" ref="N1976" si="3618">N1969/J1973</f>
        <v>6.9472056871928016</v>
      </c>
      <c r="O1976">
        <f t="shared" ref="O1976" si="3619">O1969/J1973</f>
        <v>0.16922955879459278</v>
      </c>
    </row>
    <row r="1977" spans="5:15" x14ac:dyDescent="0.35">
      <c r="E1977" s="4"/>
      <c r="F1977">
        <v>-7.5379549263951337E-3</v>
      </c>
      <c r="G1977">
        <v>-5.6607242638573946E-2</v>
      </c>
      <c r="H1977">
        <v>8.6783645612880406E-2</v>
      </c>
      <c r="I1977" s="5">
        <v>1.396158188550917E-2</v>
      </c>
      <c r="L1977">
        <f t="shared" ref="L1977" si="3620">L1970/J1973</f>
        <v>-7.5379549263951216E-3</v>
      </c>
      <c r="M1977">
        <f t="shared" ref="M1977" si="3621">M1970/J1973</f>
        <v>-5.660724263857396E-2</v>
      </c>
      <c r="N1977">
        <f t="shared" ref="N1977" si="3622">N1970/J1973</f>
        <v>8.6783645612880392E-2</v>
      </c>
      <c r="O1977">
        <f t="shared" ref="O1977" si="3623">O1970/J1973</f>
        <v>1.3961581885509174E-2</v>
      </c>
    </row>
    <row r="1978" spans="5:15" x14ac:dyDescent="0.35">
      <c r="E1978" s="4"/>
      <c r="F1978">
        <v>2.7396841781631566E-3</v>
      </c>
      <c r="G1978">
        <v>2.3659468050362372E-3</v>
      </c>
      <c r="H1978">
        <v>-3.2628834057618961E-3</v>
      </c>
      <c r="I1978" s="5">
        <v>-1.5622213644739025E-4</v>
      </c>
      <c r="L1978">
        <f t="shared" ref="L1978" si="3624">L1971/J1973</f>
        <v>2.7396841781631566E-3</v>
      </c>
      <c r="M1978">
        <f t="shared" ref="M1978" si="3625">M1971/J1973</f>
        <v>2.3659468050362376E-3</v>
      </c>
      <c r="N1978">
        <f t="shared" ref="N1978" si="3626">N1971/J1973</f>
        <v>-3.2628834057618961E-3</v>
      </c>
      <c r="O1978">
        <f t="shared" ref="O1978" si="3627">O1971/J1973</f>
        <v>-1.5622213644739044E-4</v>
      </c>
    </row>
    <row r="1979" spans="5:15" x14ac:dyDescent="0.35">
      <c r="E1979" s="4"/>
      <c r="I1979" s="5"/>
    </row>
    <row r="1980" spans="5:15" x14ac:dyDescent="0.35">
      <c r="E1980" s="4" t="s">
        <v>247</v>
      </c>
      <c r="F1980">
        <f t="shared" ref="F1980" si="3628">F1963^2*F1964*F1965-3*F1963^2*F1964^2+4*F1966^3-1401/2</f>
        <v>1.2125334478696459E-6</v>
      </c>
      <c r="I1980" s="5"/>
    </row>
    <row r="1981" spans="5:15" x14ac:dyDescent="0.35">
      <c r="E1981" s="4" t="s">
        <v>248</v>
      </c>
      <c r="F1981">
        <f t="shared" ref="F1981" si="3629">-72*F1963^2*F1964-576*F1963^3*F1966+36*F1963*F1965-9</f>
        <v>-3.0921635634229006E-6</v>
      </c>
      <c r="I1981" s="5"/>
    </row>
    <row r="1982" spans="5:15" x14ac:dyDescent="0.35">
      <c r="E1982" s="4" t="s">
        <v>249</v>
      </c>
      <c r="F1982">
        <f t="shared" ref="F1982" si="3630">((F1963*F1964*(F1965^2)*F1966)/16)+((F1964*F1965)/8)+9/4</f>
        <v>4.0688235714014809E-7</v>
      </c>
      <c r="I1982" s="5"/>
    </row>
    <row r="1983" spans="5:15" x14ac:dyDescent="0.35">
      <c r="E1983" s="4" t="s">
        <v>250</v>
      </c>
      <c r="F1983">
        <f t="shared" ref="F1983" si="3631">24*F1963^3*F1964*F1965-20*F1963*F1964*F1965^3+18*F1966^2-607</f>
        <v>-9.6012020094349282E-6</v>
      </c>
      <c r="I1983" s="5"/>
    </row>
    <row r="1984" spans="5:15" x14ac:dyDescent="0.35">
      <c r="E1984" s="4"/>
      <c r="I1984" s="5"/>
    </row>
    <row r="1985" spans="5:10" x14ac:dyDescent="0.35">
      <c r="E1985" s="4"/>
      <c r="F1985">
        <f t="shared" ref="F1985:F1988" si="3632">F1963</f>
        <v>0.10070644138892856</v>
      </c>
      <c r="G1985" t="s">
        <v>16</v>
      </c>
      <c r="H1985" cm="1">
        <f t="array" ref="H1985:H1988">MMULT(F1975:I1978,F1980:F1983)</f>
        <v>-1.7463854850835989E-8</v>
      </c>
      <c r="I1985" s="5"/>
      <c r="J1985">
        <f t="shared" ref="J1985" si="3633">F1975*F1980+G1975*F1981+H1975*F1982+I1975*F1983</f>
        <v>-1.7463854850835989E-8</v>
      </c>
    </row>
    <row r="1986" spans="5:10" x14ac:dyDescent="0.35">
      <c r="E1986" s="4"/>
      <c r="F1986">
        <f t="shared" si="3632"/>
        <v>-10.624772438436713</v>
      </c>
      <c r="G1986" t="s">
        <v>16</v>
      </c>
      <c r="H1986">
        <v>2.1572722322531135E-6</v>
      </c>
      <c r="I1986" s="5"/>
      <c r="J1986">
        <f t="shared" ref="J1986" si="3634">F1976*F1980+G1976*F1981+H1976*F1982+I1976*F1983</f>
        <v>2.1572722322531135E-6</v>
      </c>
    </row>
    <row r="1987" spans="5:10" x14ac:dyDescent="0.35">
      <c r="E1987" s="4"/>
      <c r="F1987">
        <f t="shared" si="3632"/>
        <v>1.2518918592804671</v>
      </c>
      <c r="G1987" t="s">
        <v>16</v>
      </c>
      <c r="H1987">
        <v>6.7161596870192806E-8</v>
      </c>
      <c r="I1987" s="5"/>
      <c r="J1987">
        <f t="shared" ref="J1987" si="3635">F1977*F1980+G1977*F1981+H1977*F1982+I1977*F1983</f>
        <v>6.7161596870192806E-8</v>
      </c>
    </row>
    <row r="1988" spans="5:10" x14ac:dyDescent="0.35">
      <c r="E1988" s="4"/>
      <c r="F1988">
        <f t="shared" si="3632"/>
        <v>5.604263040056896</v>
      </c>
      <c r="G1988" t="s">
        <v>16</v>
      </c>
      <c r="H1988">
        <v>-3.8216252017407618E-9</v>
      </c>
      <c r="I1988" s="5"/>
      <c r="J1988">
        <f t="shared" ref="J1988" si="3636">F1978*F1980+G1978*F1981+H1978*F1982+I1978*F1983</f>
        <v>-3.8216252017407618E-9</v>
      </c>
    </row>
    <row r="1989" spans="5:10" x14ac:dyDescent="0.35">
      <c r="E1989" s="4" t="s">
        <v>844</v>
      </c>
      <c r="F1989">
        <f t="shared" ref="F1989:F1992" si="3637">F1985-H1985</f>
        <v>0.10070645885278341</v>
      </c>
      <c r="I1989" s="5"/>
    </row>
    <row r="1990" spans="5:10" x14ac:dyDescent="0.35">
      <c r="E1990" s="4" t="s">
        <v>99</v>
      </c>
      <c r="F1990">
        <f t="shared" si="3637"/>
        <v>-10.624774595708946</v>
      </c>
      <c r="I1990" s="5"/>
    </row>
    <row r="1991" spans="5:10" x14ac:dyDescent="0.35">
      <c r="E1991" s="4" t="s">
        <v>100</v>
      </c>
      <c r="F1991">
        <f t="shared" si="3637"/>
        <v>1.2518917921188701</v>
      </c>
      <c r="I1991" s="5"/>
    </row>
    <row r="1992" spans="5:10" x14ac:dyDescent="0.35">
      <c r="E1992" s="4" t="s">
        <v>101</v>
      </c>
      <c r="F1992">
        <f t="shared" si="3637"/>
        <v>5.6042630438785208</v>
      </c>
      <c r="I1992" s="5"/>
    </row>
    <row r="1993" spans="5:10" x14ac:dyDescent="0.35">
      <c r="E1993" s="4"/>
      <c r="I1993" s="5"/>
    </row>
    <row r="1994" spans="5:10" x14ac:dyDescent="0.35">
      <c r="E1994" s="4" t="s">
        <v>846</v>
      </c>
      <c r="F1994">
        <f t="shared" ref="F1994:F1997" si="3638">ABS(F1989-F1963)</f>
        <v>1.746385484835411E-8</v>
      </c>
      <c r="I1994" s="5"/>
    </row>
    <row r="1995" spans="5:10" x14ac:dyDescent="0.35">
      <c r="E1995" s="4" t="s">
        <v>847</v>
      </c>
      <c r="F1995">
        <f t="shared" si="3638"/>
        <v>2.1572722328500049E-6</v>
      </c>
      <c r="I1995" s="5"/>
    </row>
    <row r="1996" spans="5:10" x14ac:dyDescent="0.35">
      <c r="E1996" s="4" t="s">
        <v>848</v>
      </c>
      <c r="F1996">
        <f t="shared" si="3638"/>
        <v>6.7161596950526814E-8</v>
      </c>
      <c r="I1996" s="5"/>
    </row>
    <row r="1997" spans="5:10" x14ac:dyDescent="0.35">
      <c r="E1997" s="7" t="s">
        <v>849</v>
      </c>
      <c r="F1997" s="8">
        <f t="shared" si="3638"/>
        <v>3.8216247943978487E-9</v>
      </c>
      <c r="G1997" s="8" t="s">
        <v>25</v>
      </c>
      <c r="H1997" s="8">
        <f t="shared" ref="H1997" si="3639">MAX(F1994:F1997)</f>
        <v>2.1572722328500049E-6</v>
      </c>
      <c r="I1997" s="9"/>
      <c r="J1997" t="str">
        <f t="shared" ref="J1997" si="3640">IF(H1997&gt;$D$14, "Continúa iterando","Listo. Aquí está la solución")</f>
        <v>Listo. Aquí está la solución</v>
      </c>
    </row>
    <row r="1999" spans="5:10" x14ac:dyDescent="0.35">
      <c r="E1999" s="1"/>
      <c r="F1999" s="2" t="s">
        <v>0</v>
      </c>
      <c r="G1999" s="2">
        <f t="shared" ref="G1999" si="3641">G1962+1</f>
        <v>55</v>
      </c>
      <c r="H1999" s="2"/>
      <c r="I1999" s="3"/>
    </row>
    <row r="2000" spans="5:10" x14ac:dyDescent="0.35">
      <c r="E2000" s="4" t="s">
        <v>840</v>
      </c>
      <c r="F2000" s="6">
        <f t="shared" ref="F2000:F2003" si="3642">F1989</f>
        <v>0.10070645885278341</v>
      </c>
      <c r="I2000" s="5"/>
    </row>
    <row r="2001" spans="5:15" x14ac:dyDescent="0.35">
      <c r="E2001" s="4" t="s">
        <v>1</v>
      </c>
      <c r="F2001" s="6">
        <f t="shared" si="3642"/>
        <v>-10.624774595708946</v>
      </c>
      <c r="I2001" s="5"/>
    </row>
    <row r="2002" spans="5:15" x14ac:dyDescent="0.35">
      <c r="E2002" s="4" t="s">
        <v>93</v>
      </c>
      <c r="F2002" s="6">
        <f t="shared" si="3642"/>
        <v>1.2518917921188701</v>
      </c>
      <c r="I2002" s="5"/>
    </row>
    <row r="2003" spans="5:15" x14ac:dyDescent="0.35">
      <c r="E2003" s="4" t="s">
        <v>2</v>
      </c>
      <c r="F2003" s="6">
        <f t="shared" si="3642"/>
        <v>5.6042630438785208</v>
      </c>
      <c r="I2003" s="5"/>
    </row>
    <row r="2004" spans="5:15" x14ac:dyDescent="0.35">
      <c r="E2004" s="4"/>
      <c r="I2004" s="5"/>
    </row>
    <row r="2005" spans="5:15" x14ac:dyDescent="0.35">
      <c r="E2005" s="4"/>
      <c r="F2005">
        <f t="shared" ref="F2005" si="3643">2*F2000*F2001*F2002-6*F2000*F2001^2</f>
        <v>-70.889003248130493</v>
      </c>
      <c r="G2005">
        <f t="shared" ref="G2005" si="3644">F2000^2*F2002-6*F2000^2*F2001</f>
        <v>0.65922187569432278</v>
      </c>
      <c r="H2005">
        <f t="shared" ref="H2005" si="3645">F2000^2*F2001</f>
        <v>-0.10775424182766308</v>
      </c>
      <c r="I2005" s="5">
        <f t="shared" ref="I2005" si="3646">12*F2003^2</f>
        <v>376.8931711797905</v>
      </c>
      <c r="J2005">
        <f t="shared" ref="J2005" si="3647">F2005*(G2006*(H2007*I2008-H2008*I2007)-H2006*(G2007*I2008-G2008*I2007)+I2006*(G2007*H2008-G2008*H2007))</f>
        <v>-11734.855010536739</v>
      </c>
      <c r="L2005">
        <f t="shared" ref="L2005" si="3648">G2006*(H2007*I2008-H2008*I2007)-H2006*(G2007*I2008-G2008*I2007)+I2006*(G2007*H2008-G2008*H2007)</f>
        <v>165.53843999557455</v>
      </c>
      <c r="M2005">
        <f t="shared" ref="M2005" si="3649">-(G2005*(H2007*I2008-H2008*I2007)-H2005*(G2007*I2008-G2008*I2007)+I2005*(G2007*H2008-G2008*H2007))</f>
        <v>-4370.3576914272617</v>
      </c>
      <c r="N2005">
        <f t="shared" ref="N2005" si="3650">G2005*(H2006*I2008-H2008*I2006)-H2005*(G2006*I2008-G2008*I2006)+I2005*(G2006*H2008-G2008*H2006)</f>
        <v>-21755.900422435428</v>
      </c>
      <c r="O2005">
        <f t="shared" ref="O2005" si="3651">-(G2005*(H2006*I2007-H2007*I2006)-H2005*(G2006*I2007-G2007*I2006)+I2005*(G2006*H2007-G2007*H2006))</f>
        <v>-333.28564678841968</v>
      </c>
    </row>
    <row r="2006" spans="5:15" x14ac:dyDescent="0.35">
      <c r="E2006" s="4" t="s">
        <v>26</v>
      </c>
      <c r="F2006">
        <f t="shared" ref="F2006" si="3652">-1728*F2003*F2000^2-144*F2001*F2000+36*F2002</f>
        <v>100.93092616020812</v>
      </c>
      <c r="G2006">
        <f t="shared" ref="G2006" si="3653">-72*F2000^2</f>
        <v>-0.73020894153604987</v>
      </c>
      <c r="H2006">
        <f t="shared" ref="H2006" si="3654">36*F2000</f>
        <v>3.6254325187002028</v>
      </c>
      <c r="I2006" s="5">
        <f t="shared" ref="I2006" si="3655">-576*F2000^3</f>
        <v>-0.5882940537978778</v>
      </c>
      <c r="J2006">
        <f t="shared" ref="J2006" si="3656">-G2005*(F2006*(H2007*I2008-H2008*I2007)-H2006*(F2007*I2008-F2008*I2007)+I2006*(F2007*H2008-F2008*H2007))</f>
        <v>27145.440294012584</v>
      </c>
      <c r="L2006">
        <f t="shared" ref="L2006" si="3657">-(F2006*(H2007*I2008-H2008*I2007)-H2006*(F2007*I2008-F2008*I2007)+I2006*(F2007*H2008-F2008*H2007))</f>
        <v>41178.002877137165</v>
      </c>
      <c r="M2006">
        <f t="shared" ref="M2006" si="3658">F2005*(H2007*I2008-H2008*I2007)-H2005*(F2007*I2008-F2008*I2007)+I2005*(F2007*H2008-F2008*H2007)</f>
        <v>158787.26550930427</v>
      </c>
      <c r="N2006">
        <f t="shared" ref="N2006" si="3659">-(F2005*(H2006*I2008-H2008*I2006)-H2005*(F2006*I2008-F2008*I2006)+I2005*(F2006*H2008-F2008*H2006))</f>
        <v>-3207276.3379088133</v>
      </c>
      <c r="O2006">
        <f t="shared" ref="O2006" si="3660">F2005*(H2006*I2007-H2007*I2006)-H2005*(F2006*I2007-F2007*I2006)+I2005*(F2006*H2007-F2007*H2006)</f>
        <v>-78127.230263793797</v>
      </c>
    </row>
    <row r="2007" spans="5:15" x14ac:dyDescent="0.35">
      <c r="E2007" s="4"/>
      <c r="F2007">
        <f t="shared" ref="F2007" si="3661">0.0625*F2001*F2002^2*F2003</f>
        <v>-5.8324609265973297</v>
      </c>
      <c r="G2007">
        <f t="shared" ref="G2007" si="3662">0.0625*F2000*F2002^2*F2003+0.125*F2002</f>
        <v>0.21176919846456732</v>
      </c>
      <c r="H2007">
        <f t="shared" ref="H2007" si="3663">0.125*F2000*F2001*F2002*F2003+0.125*F2001</f>
        <v>-2.2664630475070702</v>
      </c>
      <c r="I2007" s="5">
        <f t="shared" ref="I2007" si="3664">0.0625*F2000*F2001*F2002^2</f>
        <v>-0.10480708733977351</v>
      </c>
      <c r="J2007">
        <f t="shared" ref="J2007" si="3665">H2005*(F2006*(G2007*I2008-G2008*I2007)-G2006*(F2007*I2008-F2008*I2007)+I2006*(F2007*G2008-F2008*G2007))</f>
        <v>-374.98505932626682</v>
      </c>
      <c r="L2007">
        <f t="shared" ref="L2007" si="3666">F2006*(G2007*I2008-G2008*I2007)-G2006*(F2007*I2008-F2008*I2007)+I2006*(F2007*G2008-F2008*G2007)</f>
        <v>3480.0027633807658</v>
      </c>
      <c r="M2007">
        <f t="shared" ref="M2007" si="3667">-(F2005*(G2007*I2008-G2008*I2007)-G2005*(F2007*I2008-F2008*I2007)+I2005*(F2007*G2008-F2008*G2007))</f>
        <v>26133.525741919337</v>
      </c>
      <c r="N2007">
        <f t="shared" ref="N2007" si="3668">F2005*(G2006*I2008-G2008*I2006)-G2005*(F2006*I2008-F2008*I2006)+I2005*(F2006*G2008-F2008*G2006)</f>
        <v>-40064.874888201914</v>
      </c>
      <c r="O2007">
        <f t="shared" ref="O2007" si="3669">-(F2005*(G2006*I2007-G2007*I2006)-G2005*(F2006*I2007-F2007*I2006)+I2005*(F2006*G2007-F2007*G2006))</f>
        <v>-6445.5603413288127</v>
      </c>
    </row>
    <row r="2008" spans="5:15" x14ac:dyDescent="0.35">
      <c r="E2008" s="4"/>
      <c r="F2008">
        <f t="shared" ref="F2008" si="3670">72*F2001*F2002*F2000^2-20*F2001*F2002^3</f>
        <v>407.20491440471193</v>
      </c>
      <c r="G2008">
        <f t="shared" ref="G2008" si="3671">24*F2000^3*F2002-20*F2000*F2002^3</f>
        <v>-3.9210472518766446</v>
      </c>
      <c r="H2008">
        <f t="shared" ref="H2008" si="3672">24*F2000^3*F2001-60*F2000*F2001*F2002^2</f>
        <v>100.35436669128262</v>
      </c>
      <c r="I2008" s="5">
        <f t="shared" ref="I2008" si="3673">36*F2003</f>
        <v>201.75346957962674</v>
      </c>
      <c r="J2008">
        <f t="shared" ref="J2008" si="3674">-I2005*(F2006*(G2007*H2008-G2008*H2007)-G2006*(F2007*H2008-F2008*H2007)+H2006*(F2007*G2008-F2008*G2007))</f>
        <v>-476699.81881782936</v>
      </c>
      <c r="L2008">
        <f t="shared" ref="L2008" si="3675">-(F2006*(G2007*H2008-G2008*H2007)-G2006*(F2007*H2008-F2008*H2007)+H2006*(F2007*G2008-F2008*G2007))</f>
        <v>-1264.8141576182281</v>
      </c>
      <c r="M2008">
        <f t="shared" ref="M2008" si="3676">F2005*(G2007*H2008-G2008*H2007)-G2005*(F2007*H2008-F2008*H2007)+H2005*(F2007*G2008-F2008*G2007)</f>
        <v>-1092.2732827640186</v>
      </c>
      <c r="N2008">
        <f t="shared" ref="N2008" si="3677">-(F2005*(G2006*H2008-G2008*H2006)-G2005*(F2006*H2008-F2008*H2006)+H2005*(F2006*G2008-F2008*G2006))</f>
        <v>1506.3564713564704</v>
      </c>
      <c r="O2008">
        <f t="shared" ref="O2008" si="3678">F2005*(G2006*H2007-G2007*H2006)-G2005*(F2006*H2007-F2007*H2006)+H2005*(F2006*G2007-F2007*G2006)</f>
        <v>72.122175699648395</v>
      </c>
    </row>
    <row r="2009" spans="5:15" x14ac:dyDescent="0.35">
      <c r="E2009" s="4"/>
      <c r="I2009" s="5"/>
    </row>
    <row r="2010" spans="5:15" x14ac:dyDescent="0.35">
      <c r="E2010" s="4" t="s">
        <v>6</v>
      </c>
      <c r="F2010">
        <f t="shared" ref="F2010" si="3679">MDETERM(F2005:I2008)</f>
        <v>-461664.21859367978</v>
      </c>
      <c r="G2010" t="str">
        <f t="shared" ref="G2010" si="3680">IF(F2010&lt;&gt;0,"Continuar", "Agregar otros valores")</f>
        <v>Continuar</v>
      </c>
      <c r="I2010" s="5"/>
      <c r="J2010">
        <f t="shared" ref="J2010" si="3681">MDETERM(F2005:I2008)</f>
        <v>-461664.21859367978</v>
      </c>
    </row>
    <row r="2011" spans="5:15" x14ac:dyDescent="0.35">
      <c r="E2011" s="4"/>
      <c r="I2011" s="5"/>
    </row>
    <row r="2012" spans="5:15" x14ac:dyDescent="0.35">
      <c r="E2012" s="4"/>
      <c r="F2012" cm="1">
        <f t="array" ref="F2012:I2015">MINVERSE(F2005:I2008)</f>
        <v>-3.5856891941904732E-4</v>
      </c>
      <c r="G2012">
        <v>9.4665289520167676E-3</v>
      </c>
      <c r="H2012">
        <v>4.7124943944558212E-2</v>
      </c>
      <c r="I2012" s="5">
        <v>7.2192219662089649E-4</v>
      </c>
      <c r="L2012">
        <f t="shared" ref="L2012" si="3682">L2005/J2010</f>
        <v>-3.5856891941904716E-4</v>
      </c>
      <c r="M2012">
        <f t="shared" ref="M2012" si="3683">M2005/J2010</f>
        <v>9.4665289520167555E-3</v>
      </c>
      <c r="N2012">
        <f t="shared" ref="N2012" si="3684">N2005/J2010</f>
        <v>4.7124943944558212E-2</v>
      </c>
      <c r="O2012">
        <f t="shared" ref="O2012" si="3685">O2005/J2010</f>
        <v>7.219221966208979E-4</v>
      </c>
    </row>
    <row r="2013" spans="5:15" x14ac:dyDescent="0.35">
      <c r="E2013" s="4" t="s">
        <v>9</v>
      </c>
      <c r="F2013">
        <v>-8.919470303020996E-2</v>
      </c>
      <c r="G2013">
        <v>-0.34394535923316932</v>
      </c>
      <c r="H2013">
        <v>6.9472058018245564</v>
      </c>
      <c r="I2013" s="5">
        <v>0.16922955498215705</v>
      </c>
      <c r="L2013">
        <f t="shared" ref="L2013" si="3686">L2006/J2010</f>
        <v>-8.9194703030209876E-2</v>
      </c>
      <c r="M2013">
        <f t="shared" ref="M2013" si="3687">M2006/J2010</f>
        <v>-0.34394535923317077</v>
      </c>
      <c r="N2013">
        <f t="shared" ref="N2013" si="3688">N2006/J2010</f>
        <v>6.9472058018245582</v>
      </c>
      <c r="O2013">
        <f t="shared" ref="O2013" si="3689">O2006/J2010</f>
        <v>0.16922955498215725</v>
      </c>
    </row>
    <row r="2014" spans="5:15" x14ac:dyDescent="0.35">
      <c r="E2014" s="4"/>
      <c r="F2014">
        <v>-7.5379520942332103E-3</v>
      </c>
      <c r="G2014">
        <v>-5.6607215134686417E-2</v>
      </c>
      <c r="H2014">
        <v>8.6783582687537289E-2</v>
      </c>
      <c r="I2014" s="5">
        <v>1.3961576578239609E-2</v>
      </c>
      <c r="L2014">
        <f t="shared" ref="L2014" si="3690">L2007/J2010</f>
        <v>-7.5379520942332077E-3</v>
      </c>
      <c r="M2014">
        <f t="shared" ref="M2014" si="3691">M2007/J2010</f>
        <v>-5.6607215134686438E-2</v>
      </c>
      <c r="N2014">
        <f t="shared" ref="N2014" si="3692">N2007/J2010</f>
        <v>8.6783582687537317E-2</v>
      </c>
      <c r="O2014">
        <f t="shared" ref="O2014" si="3693">O2007/J2010</f>
        <v>1.3961576578239614E-2</v>
      </c>
    </row>
    <row r="2015" spans="5:15" x14ac:dyDescent="0.35">
      <c r="E2015" s="4"/>
      <c r="F2015">
        <v>2.7396841831734361E-3</v>
      </c>
      <c r="G2015">
        <v>2.3659474543885999E-3</v>
      </c>
      <c r="H2015">
        <v>-3.262883304981114E-3</v>
      </c>
      <c r="I2015" s="5">
        <v>-1.5622214760187991E-4</v>
      </c>
      <c r="L2015">
        <f t="shared" ref="L2015" si="3694">L2008/J2010</f>
        <v>2.7396841831734361E-3</v>
      </c>
      <c r="M2015">
        <f t="shared" ref="M2015" si="3695">M2008/J2010</f>
        <v>2.3659474543885994E-3</v>
      </c>
      <c r="N2015">
        <f t="shared" ref="N2015" si="3696">N2008/J2010</f>
        <v>-3.2628833049811162E-3</v>
      </c>
      <c r="O2015">
        <f t="shared" ref="O2015" si="3697">O2008/J2010</f>
        <v>-1.5622214760187991E-4</v>
      </c>
    </row>
    <row r="2016" spans="5:15" x14ac:dyDescent="0.35">
      <c r="E2016" s="4"/>
      <c r="I2016" s="5"/>
    </row>
    <row r="2017" spans="5:10" x14ac:dyDescent="0.35">
      <c r="E2017" s="4" t="s">
        <v>251</v>
      </c>
      <c r="F2017">
        <f t="shared" ref="F2017" si="3698">F2000^2*F2001*F2002-3*F2000^2*F2001^2+4*F2003^3-1401/2</f>
        <v>-9.0949470177292824E-13</v>
      </c>
      <c r="I2017" s="5"/>
    </row>
    <row r="2018" spans="5:10" x14ac:dyDescent="0.35">
      <c r="E2018" s="4" t="s">
        <v>252</v>
      </c>
      <c r="F2018">
        <f t="shared" ref="F2018" si="3699">-72*F2000^2*F2001-576*F2000^3*F2003+36*F2000*F2002-9</f>
        <v>4.3698378249246161E-13</v>
      </c>
      <c r="I2018" s="5"/>
    </row>
    <row r="2019" spans="5:10" x14ac:dyDescent="0.35">
      <c r="E2019" s="4" t="s">
        <v>253</v>
      </c>
      <c r="F2019">
        <f t="shared" ref="F2019" si="3700">((F2000*F2001*(F2002^2)*F2003)/16)+((F2001*F2002)/8)+9/4</f>
        <v>1.9539925233402755E-14</v>
      </c>
      <c r="I2019" s="5"/>
    </row>
    <row r="2020" spans="5:10" x14ac:dyDescent="0.35">
      <c r="E2020" s="4" t="s">
        <v>254</v>
      </c>
      <c r="F2020">
        <f t="shared" ref="F2020" si="3701">24*F2000^3*F2001*F2002-20*F2000*F2001*F2002^3+18*F2003^2-607</f>
        <v>-9.0949470177292824E-13</v>
      </c>
      <c r="I2020" s="5"/>
    </row>
    <row r="2021" spans="5:10" x14ac:dyDescent="0.35">
      <c r="E2021" s="4"/>
      <c r="I2021" s="5"/>
    </row>
    <row r="2022" spans="5:10" x14ac:dyDescent="0.35">
      <c r="E2022" s="4"/>
      <c r="F2022">
        <f t="shared" ref="F2022:F2025" si="3702">F2000</f>
        <v>0.10070645885278341</v>
      </c>
      <c r="G2022" t="s">
        <v>16</v>
      </c>
      <c r="H2022" cm="1">
        <f t="array" ref="H2022:H2025">MMULT(F2012:I2015,F2017:F2020)</f>
        <v>4.7270696293447364E-15</v>
      </c>
      <c r="I2022" s="5"/>
      <c r="J2022">
        <f t="shared" ref="J2022" si="3703">F2012*F2017+G2012*F2018+H2012*F2019+I2012*F2020</f>
        <v>4.7270696293447364E-15</v>
      </c>
    </row>
    <row r="2023" spans="5:10" x14ac:dyDescent="0.35">
      <c r="E2023" s="4"/>
      <c r="F2023">
        <f t="shared" si="3702"/>
        <v>-10.624774595708946</v>
      </c>
      <c r="G2023" t="s">
        <v>16</v>
      </c>
      <c r="H2023">
        <v>-8.7341935907201775E-14</v>
      </c>
      <c r="I2023" s="5"/>
      <c r="J2023">
        <f t="shared" ref="J2023" si="3704">F2013*F2017+G2013*F2018+H2013*F2019+I2013*F2020</f>
        <v>-8.7341935907201775E-14</v>
      </c>
    </row>
    <row r="2024" spans="5:10" x14ac:dyDescent="0.35">
      <c r="E2024" s="4"/>
      <c r="F2024">
        <f t="shared" si="3702"/>
        <v>1.2518917921188701</v>
      </c>
      <c r="G2024" t="s">
        <v>16</v>
      </c>
      <c r="H2024">
        <v>-2.8882942703101166E-14</v>
      </c>
      <c r="I2024" s="5"/>
      <c r="J2024">
        <f t="shared" ref="J2024" si="3705">F2014*F2017+G2014*F2018+H2014*F2019+I2014*F2020</f>
        <v>-2.8882942703101166E-14</v>
      </c>
    </row>
    <row r="2025" spans="5:10" x14ac:dyDescent="0.35">
      <c r="E2025" s="4"/>
      <c r="F2025">
        <f t="shared" si="3702"/>
        <v>5.6042630438785208</v>
      </c>
      <c r="G2025" t="s">
        <v>16</v>
      </c>
      <c r="H2025">
        <v>-1.3795208616113425E-15</v>
      </c>
      <c r="I2025" s="5"/>
      <c r="J2025">
        <f t="shared" ref="J2025" si="3706">F2015*F2017+G2015*F2018+H2015*F2019+I2015*F2020</f>
        <v>-1.3795208616113425E-15</v>
      </c>
    </row>
    <row r="2026" spans="5:10" x14ac:dyDescent="0.35">
      <c r="E2026" s="4" t="s">
        <v>844</v>
      </c>
      <c r="F2026">
        <f t="shared" ref="F2026:F2029" si="3707">F2022-H2022</f>
        <v>0.10070645885277868</v>
      </c>
      <c r="I2026" s="5"/>
    </row>
    <row r="2027" spans="5:10" x14ac:dyDescent="0.35">
      <c r="E2027" s="4" t="s">
        <v>99</v>
      </c>
      <c r="F2027">
        <f t="shared" si="3707"/>
        <v>-10.624774595708859</v>
      </c>
      <c r="I2027" s="5"/>
    </row>
    <row r="2028" spans="5:10" x14ac:dyDescent="0.35">
      <c r="E2028" s="4" t="s">
        <v>100</v>
      </c>
      <c r="F2028">
        <f t="shared" si="3707"/>
        <v>1.251891792118899</v>
      </c>
      <c r="I2028" s="5"/>
    </row>
    <row r="2029" spans="5:10" x14ac:dyDescent="0.35">
      <c r="E2029" s="4" t="s">
        <v>101</v>
      </c>
      <c r="F2029">
        <f t="shared" si="3707"/>
        <v>5.6042630438785226</v>
      </c>
      <c r="I2029" s="5"/>
    </row>
    <row r="2030" spans="5:10" x14ac:dyDescent="0.35">
      <c r="E2030" s="4"/>
      <c r="I2030" s="5"/>
    </row>
    <row r="2031" spans="5:10" x14ac:dyDescent="0.35">
      <c r="E2031" s="4" t="s">
        <v>846</v>
      </c>
      <c r="F2031">
        <f t="shared" ref="F2031:F2034" si="3708">ABS(F2026-F2000)</f>
        <v>4.7323256424647298E-15</v>
      </c>
      <c r="I2031" s="5"/>
    </row>
    <row r="2032" spans="5:10" x14ac:dyDescent="0.35">
      <c r="E2032" s="4" t="s">
        <v>847</v>
      </c>
      <c r="F2032">
        <f t="shared" si="3708"/>
        <v>8.7041485130612273E-14</v>
      </c>
      <c r="I2032" s="5"/>
    </row>
    <row r="2033" spans="5:15" x14ac:dyDescent="0.35">
      <c r="E2033" s="4" t="s">
        <v>848</v>
      </c>
      <c r="F2033">
        <f t="shared" si="3708"/>
        <v>2.886579864025407E-14</v>
      </c>
      <c r="I2033" s="5"/>
    </row>
    <row r="2034" spans="5:15" x14ac:dyDescent="0.35">
      <c r="E2034" s="7" t="s">
        <v>849</v>
      </c>
      <c r="F2034" s="8">
        <f t="shared" si="3708"/>
        <v>1.7763568394002505E-15</v>
      </c>
      <c r="G2034" s="8" t="s">
        <v>25</v>
      </c>
      <c r="H2034" s="8">
        <f t="shared" ref="H2034" si="3709">MAX(F2031:F2034)</f>
        <v>8.7041485130612273E-14</v>
      </c>
      <c r="I2034" s="9"/>
      <c r="J2034" t="str">
        <f t="shared" ref="J2034" si="3710">IF(H2034&gt;$D$14, "Continúa iterando","Listo. Aquí está la solución")</f>
        <v>Listo. Aquí está la solución</v>
      </c>
    </row>
    <row r="2036" spans="5:15" x14ac:dyDescent="0.35">
      <c r="E2036" s="1"/>
      <c r="F2036" s="2" t="s">
        <v>0</v>
      </c>
      <c r="G2036" s="2">
        <f t="shared" ref="G2036" si="3711">G1999+1</f>
        <v>56</v>
      </c>
      <c r="H2036" s="2"/>
      <c r="I2036" s="3"/>
    </row>
    <row r="2037" spans="5:15" x14ac:dyDescent="0.35">
      <c r="E2037" s="4" t="s">
        <v>840</v>
      </c>
      <c r="F2037" s="6">
        <f t="shared" ref="F2037:F2040" si="3712">F2026</f>
        <v>0.10070645885277868</v>
      </c>
      <c r="I2037" s="5"/>
    </row>
    <row r="2038" spans="5:15" x14ac:dyDescent="0.35">
      <c r="E2038" s="4" t="s">
        <v>1</v>
      </c>
      <c r="F2038" s="6">
        <f t="shared" si="3712"/>
        <v>-10.624774595708859</v>
      </c>
      <c r="I2038" s="5"/>
    </row>
    <row r="2039" spans="5:15" x14ac:dyDescent="0.35">
      <c r="E2039" s="4" t="s">
        <v>93</v>
      </c>
      <c r="F2039" s="6">
        <f t="shared" si="3712"/>
        <v>1.251891792118899</v>
      </c>
      <c r="I2039" s="5"/>
    </row>
    <row r="2040" spans="5:15" x14ac:dyDescent="0.35">
      <c r="E2040" s="4" t="s">
        <v>2</v>
      </c>
      <c r="F2040" s="6">
        <f t="shared" si="3712"/>
        <v>5.6042630438785226</v>
      </c>
      <c r="I2040" s="5"/>
    </row>
    <row r="2041" spans="5:15" x14ac:dyDescent="0.35">
      <c r="E2041" s="4"/>
      <c r="I2041" s="5"/>
    </row>
    <row r="2042" spans="5:15" x14ac:dyDescent="0.35">
      <c r="E2042" s="4"/>
      <c r="F2042">
        <f t="shared" ref="F2042" si="3713">2*F2037*F2038*F2039-6*F2037*F2038^2</f>
        <v>-70.889003248126073</v>
      </c>
      <c r="G2042">
        <f t="shared" ref="G2042" si="3714">F2037^2*F2039-6*F2037^2*F2038</f>
        <v>0.65922187569425572</v>
      </c>
      <c r="H2042">
        <f t="shared" ref="H2042" si="3715">F2037^2*F2038</f>
        <v>-0.10775424182765204</v>
      </c>
      <c r="I2042" s="5">
        <f t="shared" ref="I2042" si="3716">12*F2040^2</f>
        <v>376.89317117979078</v>
      </c>
      <c r="J2042">
        <f t="shared" ref="J2042" si="3717">F2042*(G2043*(H2044*I2045-H2045*I2044)-H2043*(G2044*I2045-G2045*I2044)+I2043*(G2044*H2045-G2045*H2044))</f>
        <v>-11734.85501053382</v>
      </c>
      <c r="L2042">
        <f t="shared" ref="L2042" si="3718">G2043*(H2044*I2045-H2045*I2044)-H2043*(G2044*I2045-G2045*I2044)+I2043*(G2044*H2045-G2045*H2044)</f>
        <v>165.53843999554368</v>
      </c>
      <c r="M2042">
        <f t="shared" ref="M2042" si="3719">-(G2042*(H2044*I2045-H2045*I2044)-H2042*(G2044*I2045-G2045*I2044)+I2042*(G2044*H2045-G2045*H2044))</f>
        <v>-4370.357691427349</v>
      </c>
      <c r="N2042">
        <f t="shared" ref="N2042" si="3720">G2042*(H2043*I2045-H2045*I2043)-H2042*(G2043*I2045-G2045*I2043)+I2042*(G2043*H2045-G2045*H2043)</f>
        <v>-21755.90042243282</v>
      </c>
      <c r="O2042">
        <f t="shared" ref="O2042" si="3721">-(G2042*(H2043*I2044-H2044*I2043)-H2042*(G2043*I2044-G2044*I2043)+I2042*(G2043*H2044-G2044*H2043))</f>
        <v>-333.28564678835897</v>
      </c>
    </row>
    <row r="2043" spans="5:15" x14ac:dyDescent="0.35">
      <c r="E2043" s="4" t="s">
        <v>26</v>
      </c>
      <c r="F2043">
        <f t="shared" ref="F2043" si="3722">-1728*F2040*F2037^2-144*F2038*F2037+36*F2039</f>
        <v>100.93092616020988</v>
      </c>
      <c r="G2043">
        <f t="shared" ref="G2043" si="3723">-72*F2037^2</f>
        <v>-0.73020894153598115</v>
      </c>
      <c r="H2043">
        <f t="shared" ref="H2043" si="3724">36*F2037</f>
        <v>3.6254325187000322</v>
      </c>
      <c r="I2043" s="5">
        <f t="shared" ref="I2043" si="3725">-576*F2037^3</f>
        <v>-0.58829405379779487</v>
      </c>
      <c r="J2043">
        <f t="shared" ref="J2043" si="3726">-G2042*(F2043*(H2044*I2045-H2045*I2044)-H2043*(F2044*I2045-F2045*I2044)+I2043*(F2044*H2045-F2045*H2044))</f>
        <v>27145.440294009833</v>
      </c>
      <c r="L2043">
        <f t="shared" ref="L2043" si="3727">-(F2043*(H2044*I2045-H2045*I2044)-H2043*(F2044*I2045-F2045*I2044)+I2043*(F2044*H2045-F2045*H2044))</f>
        <v>41178.002877137187</v>
      </c>
      <c r="M2043">
        <f t="shared" ref="M2043" si="3728">F2042*(H2044*I2045-H2045*I2044)-H2042*(F2044*I2045-F2045*I2044)+I2042*(F2044*H2045-F2045*H2044)</f>
        <v>158787.26550931143</v>
      </c>
      <c r="N2043">
        <f t="shared" ref="N2043" si="3729">-(F2042*(H2043*I2045-H2045*I2043)-H2042*(F2043*I2045-F2045*I2043)+I2042*(F2043*H2045-F2045*H2043))</f>
        <v>-3207276.3379088463</v>
      </c>
      <c r="O2043">
        <f t="shared" ref="O2043" si="3730">F2042*(H2043*I2044-H2044*I2043)-H2042*(F2043*I2044-F2044*I2043)+I2042*(F2043*H2044-F2044*H2043)</f>
        <v>-78127.230263793899</v>
      </c>
    </row>
    <row r="2044" spans="5:15" x14ac:dyDescent="0.35">
      <c r="E2044" s="4"/>
      <c r="F2044">
        <f t="shared" ref="F2044" si="3731">0.0625*F2038*F2039^2*F2040</f>
        <v>-5.8324609265975536</v>
      </c>
      <c r="G2044">
        <f t="shared" ref="G2044" si="3732">0.0625*F2037*F2039^2*F2040+0.125*F2039</f>
        <v>0.21176919846457087</v>
      </c>
      <c r="H2044">
        <f t="shared" ref="H2044" si="3733">0.125*F2037*F2038*F2039*F2040+0.125*F2038</f>
        <v>-2.2664630475070293</v>
      </c>
      <c r="I2044" s="5">
        <f t="shared" ref="I2044" si="3734">0.0625*F2037*F2038*F2039^2</f>
        <v>-0.10480708733977255</v>
      </c>
      <c r="J2044">
        <f t="shared" ref="J2044" si="3735">H2042*(F2043*(G2044*I2045-G2045*I2044)-G2043*(F2044*I2045-F2045*I2044)+I2043*(F2044*G2045-F2045*G2044))</f>
        <v>-374.98505932624914</v>
      </c>
      <c r="L2044">
        <f t="shared" ref="L2044" si="3736">F2043*(G2044*I2045-G2045*I2044)-G2043*(F2044*I2045-F2045*I2044)+I2043*(F2044*G2045-F2045*G2044)</f>
        <v>3480.0027633809582</v>
      </c>
      <c r="M2044">
        <f t="shared" ref="M2044" si="3737">-(F2042*(G2044*I2045-G2045*I2044)-G2042*(F2044*I2045-F2045*I2044)+I2042*(F2044*G2045-F2045*G2044))</f>
        <v>26133.525741921378</v>
      </c>
      <c r="N2044">
        <f t="shared" ref="N2044" si="3738">F2042*(G2043*I2045-G2045*I2043)-G2042*(F2043*I2045-F2045*I2043)+I2042*(F2043*G2045-F2045*G2043)</f>
        <v>-40064.874888211809</v>
      </c>
      <c r="O2044">
        <f t="shared" ref="O2044" si="3739">-(F2042*(G2043*I2044-G2044*I2043)-G2042*(F2043*I2044-F2044*I2043)+I2042*(F2043*G2044-F2044*G2043))</f>
        <v>-6445.5603413291828</v>
      </c>
    </row>
    <row r="2045" spans="5:15" x14ac:dyDescent="0.35">
      <c r="E2045" s="4"/>
      <c r="F2045">
        <f t="shared" ref="F2045" si="3740">72*F2038*F2039*F2037^2-20*F2038*F2039^3</f>
        <v>407.20491440473813</v>
      </c>
      <c r="G2045">
        <f t="shared" ref="G2045" si="3741">24*F2037^3*F2039-20*F2037*F2039^3</f>
        <v>-3.9210472518767352</v>
      </c>
      <c r="H2045">
        <f t="shared" ref="H2045" si="3742">24*F2037^3*F2038-60*F2037*F2038*F2039^2</f>
        <v>100.35436669128175</v>
      </c>
      <c r="I2045" s="5">
        <f t="shared" ref="I2045" si="3743">36*F2040</f>
        <v>201.75346957962682</v>
      </c>
      <c r="J2045">
        <f t="shared" ref="J2045" si="3744">-I2042*(F2043*(G2044*H2045-G2045*H2044)-G2043*(F2044*H2045-F2045*H2044)+H2043*(F2044*G2045-F2045*G2044))</f>
        <v>-476699.81881783751</v>
      </c>
      <c r="L2045">
        <f t="shared" ref="L2045" si="3745">-(F2043*(G2044*H2045-G2045*H2044)-G2043*(F2044*H2045-F2045*H2044)+H2043*(F2044*G2045-F2045*G2044))</f>
        <v>-1264.8141576182488</v>
      </c>
      <c r="M2045">
        <f t="shared" ref="M2045" si="3746">F2042*(G2044*H2045-G2045*H2044)-G2042*(F2044*H2045-F2045*H2044)+H2042*(F2044*G2045-F2045*G2044)</f>
        <v>-1092.2732827639675</v>
      </c>
      <c r="N2045">
        <f t="shared" ref="N2045" si="3747">-(F2042*(G2043*H2045-G2045*H2043)-G2042*(F2043*H2045-F2045*H2043)+H2042*(F2043*G2045-F2045*G2043))</f>
        <v>1506.3564713566998</v>
      </c>
      <c r="O2045">
        <f t="shared" ref="O2045" si="3748">F2042*(G2043*H2044-G2044*H2043)-G2042*(F2043*H2044-F2044*H2043)+H2042*(F2043*G2044-F2044*G2043)</f>
        <v>72.122175699650043</v>
      </c>
    </row>
    <row r="2046" spans="5:15" x14ac:dyDescent="0.35">
      <c r="E2046" s="4"/>
      <c r="I2046" s="5"/>
    </row>
    <row r="2047" spans="5:15" x14ac:dyDescent="0.35">
      <c r="E2047" s="4" t="s">
        <v>6</v>
      </c>
      <c r="F2047">
        <f t="shared" ref="F2047" si="3749">MDETERM(F2042:I2045)</f>
        <v>-461664.21859368775</v>
      </c>
      <c r="G2047" t="str">
        <f t="shared" ref="G2047" si="3750">IF(F2047&lt;&gt;0,"Continuar", "Agregar otros valores")</f>
        <v>Continuar</v>
      </c>
      <c r="I2047" s="5"/>
      <c r="J2047">
        <f t="shared" ref="J2047" si="3751">MDETERM(F2042:I2045)</f>
        <v>-461664.21859368775</v>
      </c>
    </row>
    <row r="2048" spans="5:15" x14ac:dyDescent="0.35">
      <c r="E2048" s="4"/>
      <c r="I2048" s="5"/>
    </row>
    <row r="2049" spans="5:15" x14ac:dyDescent="0.35">
      <c r="E2049" s="4"/>
      <c r="F2049" cm="1">
        <f t="array" ref="F2049:I2052">MINVERSE(F2042:I2045)</f>
        <v>-3.5856891941897636E-4</v>
      </c>
      <c r="G2049">
        <v>9.466528952016778E-3</v>
      </c>
      <c r="H2049">
        <v>4.7124943944551738E-2</v>
      </c>
      <c r="I2049" s="5">
        <v>7.21922196620755E-4</v>
      </c>
      <c r="L2049">
        <f t="shared" ref="L2049" si="3752">L2042/J2047</f>
        <v>-3.5856891941897414E-4</v>
      </c>
      <c r="M2049">
        <f t="shared" ref="M2049" si="3753">M2042/J2047</f>
        <v>9.4665289520167815E-3</v>
      </c>
      <c r="N2049">
        <f t="shared" ref="N2049" si="3754">N2042/J2047</f>
        <v>4.7124943944551745E-2</v>
      </c>
      <c r="O2049">
        <f t="shared" ref="O2049" si="3755">O2042/J2047</f>
        <v>7.2192219662075392E-4</v>
      </c>
    </row>
    <row r="2050" spans="5:15" x14ac:dyDescent="0.35">
      <c r="E2050" s="4" t="s">
        <v>9</v>
      </c>
      <c r="F2050">
        <v>-8.9194703030208738E-2</v>
      </c>
      <c r="G2050">
        <v>-0.34394535923318087</v>
      </c>
      <c r="H2050">
        <v>6.9472058018245084</v>
      </c>
      <c r="I2050" s="5">
        <v>0.16922955498215461</v>
      </c>
      <c r="L2050">
        <f t="shared" ref="L2050" si="3756">L2043/J2047</f>
        <v>-8.9194703030208392E-2</v>
      </c>
      <c r="M2050">
        <f t="shared" ref="M2050" si="3757">M2043/J2047</f>
        <v>-0.34394535923318037</v>
      </c>
      <c r="N2050">
        <f t="shared" ref="N2050" si="3758">N2043/J2047</f>
        <v>6.9472058018245102</v>
      </c>
      <c r="O2050">
        <f t="shared" ref="O2050" si="3759">O2043/J2047</f>
        <v>0.16922955498215456</v>
      </c>
    </row>
    <row r="2051" spans="5:15" x14ac:dyDescent="0.35">
      <c r="E2051" s="4"/>
      <c r="F2051">
        <v>-7.5379520942334983E-3</v>
      </c>
      <c r="G2051">
        <v>-5.660721513468988E-2</v>
      </c>
      <c r="H2051">
        <v>8.6783582687557287E-2</v>
      </c>
      <c r="I2051" s="5">
        <v>1.3961576578240174E-2</v>
      </c>
      <c r="L2051">
        <f t="shared" ref="L2051" si="3760">L2044/J2047</f>
        <v>-7.5379520942334939E-3</v>
      </c>
      <c r="M2051">
        <f t="shared" ref="M2051" si="3761">M2044/J2047</f>
        <v>-5.660721513468988E-2</v>
      </c>
      <c r="N2051">
        <f t="shared" ref="N2051" si="3762">N2044/J2047</f>
        <v>8.6783582687557259E-2</v>
      </c>
      <c r="O2051">
        <f t="shared" ref="O2051" si="3763">O2044/J2047</f>
        <v>1.3961576578240174E-2</v>
      </c>
    </row>
    <row r="2052" spans="5:15" x14ac:dyDescent="0.35">
      <c r="E2052" s="4"/>
      <c r="F2052">
        <v>2.7396841831734335E-3</v>
      </c>
      <c r="G2052">
        <v>2.3659474543884481E-3</v>
      </c>
      <c r="H2052">
        <v>-3.2628833049815585E-3</v>
      </c>
      <c r="I2052" s="5">
        <v>-1.562221476018808E-4</v>
      </c>
      <c r="L2052">
        <f t="shared" ref="L2052" si="3764">L2045/J2047</f>
        <v>2.7396841831734335E-3</v>
      </c>
      <c r="M2052">
        <f t="shared" ref="M2052" si="3765">M2045/J2047</f>
        <v>2.3659474543884481E-3</v>
      </c>
      <c r="N2052">
        <f t="shared" ref="N2052" si="3766">N2045/J2047</f>
        <v>-3.2628833049815568E-3</v>
      </c>
      <c r="O2052">
        <f t="shared" ref="O2052" si="3767">O2045/J2047</f>
        <v>-1.5622214760188077E-4</v>
      </c>
    </row>
    <row r="2053" spans="5:15" x14ac:dyDescent="0.35">
      <c r="E2053" s="4"/>
      <c r="I2053" s="5"/>
    </row>
    <row r="2054" spans="5:15" x14ac:dyDescent="0.35">
      <c r="E2054" s="4" t="s">
        <v>255</v>
      </c>
      <c r="F2054">
        <f t="shared" ref="F2054" si="3768">F2037^2*F2038*F2039-3*F2037^2*F2038^2+4*F2040^3-1401/2</f>
        <v>0</v>
      </c>
      <c r="I2054" s="5"/>
    </row>
    <row r="2055" spans="5:15" x14ac:dyDescent="0.35">
      <c r="E2055" s="4" t="s">
        <v>256</v>
      </c>
      <c r="F2055">
        <f t="shared" ref="F2055" si="3769">-72*F2037^2*F2038-576*F2037^3*F2040+36*F2037*F2039-9</f>
        <v>0</v>
      </c>
      <c r="I2055" s="5"/>
    </row>
    <row r="2056" spans="5:15" x14ac:dyDescent="0.35">
      <c r="E2056" s="4" t="s">
        <v>257</v>
      </c>
      <c r="F2056">
        <f t="shared" ref="F2056" si="3770">((F2037*F2038*(F2039^2)*F2040)/16)+((F2038*F2039)/8)+9/4</f>
        <v>0</v>
      </c>
      <c r="I2056" s="5"/>
    </row>
    <row r="2057" spans="5:15" x14ac:dyDescent="0.35">
      <c r="E2057" s="4" t="s">
        <v>258</v>
      </c>
      <c r="F2057">
        <f t="shared" ref="F2057" si="3771">24*F2037^3*F2038*F2039-20*F2037*F2038*F2039^3+18*F2040^2-607</f>
        <v>0</v>
      </c>
      <c r="I2057" s="5"/>
    </row>
    <row r="2058" spans="5:15" x14ac:dyDescent="0.35">
      <c r="E2058" s="4"/>
      <c r="I2058" s="5"/>
    </row>
    <row r="2059" spans="5:15" x14ac:dyDescent="0.35">
      <c r="E2059" s="4"/>
      <c r="F2059">
        <f t="shared" ref="F2059:F2062" si="3772">F2037</f>
        <v>0.10070645885277868</v>
      </c>
      <c r="G2059" t="s">
        <v>16</v>
      </c>
      <c r="H2059" cm="1">
        <f t="array" ref="H2059:H2062">MMULT(F2049:I2052,F2054:F2057)</f>
        <v>0</v>
      </c>
      <c r="I2059" s="5"/>
      <c r="J2059">
        <f t="shared" ref="J2059" si="3773">F2049*F2054+G2049*F2055+H2049*F2056+I2049*F2057</f>
        <v>0</v>
      </c>
    </row>
    <row r="2060" spans="5:15" x14ac:dyDescent="0.35">
      <c r="E2060" s="4"/>
      <c r="F2060">
        <f t="shared" si="3772"/>
        <v>-10.624774595708859</v>
      </c>
      <c r="G2060" t="s">
        <v>16</v>
      </c>
      <c r="H2060">
        <v>0</v>
      </c>
      <c r="I2060" s="5"/>
      <c r="J2060">
        <f t="shared" ref="J2060" si="3774">F2050*F2054+G2050*F2055+H2050*F2056+I2050*F2057</f>
        <v>0</v>
      </c>
    </row>
    <row r="2061" spans="5:15" x14ac:dyDescent="0.35">
      <c r="E2061" s="4"/>
      <c r="F2061">
        <f t="shared" si="3772"/>
        <v>1.251891792118899</v>
      </c>
      <c r="G2061" t="s">
        <v>16</v>
      </c>
      <c r="H2061">
        <v>0</v>
      </c>
      <c r="I2061" s="5"/>
      <c r="J2061">
        <f t="shared" ref="J2061" si="3775">F2051*F2054+G2051*F2055+H2051*F2056+I2051*F2057</f>
        <v>0</v>
      </c>
    </row>
    <row r="2062" spans="5:15" x14ac:dyDescent="0.35">
      <c r="E2062" s="4"/>
      <c r="F2062">
        <f t="shared" si="3772"/>
        <v>5.6042630438785226</v>
      </c>
      <c r="G2062" t="s">
        <v>16</v>
      </c>
      <c r="H2062">
        <v>0</v>
      </c>
      <c r="I2062" s="5"/>
      <c r="J2062">
        <f t="shared" ref="J2062" si="3776">F2052*F2054+G2052*F2055+H2052*F2056+I2052*F2057</f>
        <v>0</v>
      </c>
    </row>
    <row r="2063" spans="5:15" x14ac:dyDescent="0.35">
      <c r="E2063" s="4" t="s">
        <v>844</v>
      </c>
      <c r="F2063">
        <f t="shared" ref="F2063:F2066" si="3777">F2059-H2059</f>
        <v>0.10070645885277868</v>
      </c>
      <c r="I2063" s="5"/>
    </row>
    <row r="2064" spans="5:15" x14ac:dyDescent="0.35">
      <c r="E2064" s="4" t="s">
        <v>99</v>
      </c>
      <c r="F2064">
        <f t="shared" si="3777"/>
        <v>-10.624774595708859</v>
      </c>
      <c r="I2064" s="5"/>
    </row>
    <row r="2065" spans="5:15" x14ac:dyDescent="0.35">
      <c r="E2065" s="4" t="s">
        <v>100</v>
      </c>
      <c r="F2065">
        <f t="shared" si="3777"/>
        <v>1.251891792118899</v>
      </c>
      <c r="I2065" s="5"/>
    </row>
    <row r="2066" spans="5:15" x14ac:dyDescent="0.35">
      <c r="E2066" s="4" t="s">
        <v>101</v>
      </c>
      <c r="F2066">
        <f t="shared" si="3777"/>
        <v>5.6042630438785226</v>
      </c>
      <c r="I2066" s="5"/>
    </row>
    <row r="2067" spans="5:15" x14ac:dyDescent="0.35">
      <c r="E2067" s="4"/>
      <c r="I2067" s="5"/>
    </row>
    <row r="2068" spans="5:15" x14ac:dyDescent="0.35">
      <c r="E2068" s="4" t="s">
        <v>846</v>
      </c>
      <c r="F2068">
        <f t="shared" ref="F2068:F2071" si="3778">ABS(F2063-F2037)</f>
        <v>0</v>
      </c>
      <c r="I2068" s="5"/>
    </row>
    <row r="2069" spans="5:15" x14ac:dyDescent="0.35">
      <c r="E2069" s="4" t="s">
        <v>847</v>
      </c>
      <c r="F2069">
        <f t="shared" si="3778"/>
        <v>0</v>
      </c>
      <c r="I2069" s="5"/>
    </row>
    <row r="2070" spans="5:15" x14ac:dyDescent="0.35">
      <c r="E2070" s="4" t="s">
        <v>848</v>
      </c>
      <c r="F2070">
        <f t="shared" si="3778"/>
        <v>0</v>
      </c>
      <c r="I2070" s="5"/>
    </row>
    <row r="2071" spans="5:15" x14ac:dyDescent="0.35">
      <c r="E2071" s="7" t="s">
        <v>849</v>
      </c>
      <c r="F2071" s="8">
        <f t="shared" si="3778"/>
        <v>0</v>
      </c>
      <c r="G2071" s="8" t="s">
        <v>25</v>
      </c>
      <c r="H2071" s="8">
        <f t="shared" ref="H2071" si="3779">MAX(F2068:F2071)</f>
        <v>0</v>
      </c>
      <c r="I2071" s="9"/>
      <c r="J2071" t="str">
        <f t="shared" ref="J2071" si="3780">IF(H2071&gt;$D$14, "Continúa iterando","Listo. Aquí está la solución")</f>
        <v>Listo. Aquí está la solución</v>
      </c>
    </row>
    <row r="2073" spans="5:15" x14ac:dyDescent="0.35">
      <c r="E2073" s="1"/>
      <c r="F2073" s="2" t="s">
        <v>0</v>
      </c>
      <c r="G2073" s="2">
        <f t="shared" ref="G2073" si="3781">G2036+1</f>
        <v>57</v>
      </c>
      <c r="H2073" s="2"/>
      <c r="I2073" s="3"/>
    </row>
    <row r="2074" spans="5:15" x14ac:dyDescent="0.35">
      <c r="E2074" s="4" t="s">
        <v>840</v>
      </c>
      <c r="F2074" s="6">
        <f t="shared" ref="F2074:F2077" si="3782">F2063</f>
        <v>0.10070645885277868</v>
      </c>
      <c r="I2074" s="5"/>
    </row>
    <row r="2075" spans="5:15" x14ac:dyDescent="0.35">
      <c r="E2075" s="4" t="s">
        <v>1</v>
      </c>
      <c r="F2075" s="6">
        <f t="shared" si="3782"/>
        <v>-10.624774595708859</v>
      </c>
      <c r="I2075" s="5"/>
    </row>
    <row r="2076" spans="5:15" x14ac:dyDescent="0.35">
      <c r="E2076" s="4" t="s">
        <v>93</v>
      </c>
      <c r="F2076" s="6">
        <f t="shared" si="3782"/>
        <v>1.251891792118899</v>
      </c>
      <c r="I2076" s="5"/>
    </row>
    <row r="2077" spans="5:15" x14ac:dyDescent="0.35">
      <c r="E2077" s="4" t="s">
        <v>2</v>
      </c>
      <c r="F2077" s="6">
        <f t="shared" si="3782"/>
        <v>5.6042630438785226</v>
      </c>
      <c r="I2077" s="5"/>
    </row>
    <row r="2078" spans="5:15" x14ac:dyDescent="0.35">
      <c r="E2078" s="4"/>
      <c r="I2078" s="5"/>
    </row>
    <row r="2079" spans="5:15" x14ac:dyDescent="0.35">
      <c r="E2079" s="4"/>
      <c r="F2079">
        <f t="shared" ref="F2079" si="3783">2*F2074*F2075*F2076-6*F2074*F2075^2</f>
        <v>-70.889003248126073</v>
      </c>
      <c r="G2079">
        <f t="shared" ref="G2079" si="3784">F2074^2*F2076-6*F2074^2*F2075</f>
        <v>0.65922187569425572</v>
      </c>
      <c r="H2079">
        <f t="shared" ref="H2079" si="3785">F2074^2*F2075</f>
        <v>-0.10775424182765204</v>
      </c>
      <c r="I2079" s="5">
        <f t="shared" ref="I2079" si="3786">12*F2077^2</f>
        <v>376.89317117979078</v>
      </c>
      <c r="J2079">
        <f t="shared" ref="J2079" si="3787">F2079*(G2080*(H2081*I2082-H2082*I2081)-H2080*(G2081*I2082-G2082*I2081)+I2080*(G2081*H2082-G2082*H2081))</f>
        <v>-11734.85501053382</v>
      </c>
      <c r="L2079">
        <f t="shared" ref="L2079" si="3788">G2080*(H2081*I2082-H2082*I2081)-H2080*(G2081*I2082-G2082*I2081)+I2080*(G2081*H2082-G2082*H2081)</f>
        <v>165.53843999554368</v>
      </c>
      <c r="M2079">
        <f t="shared" ref="M2079" si="3789">-(G2079*(H2081*I2082-H2082*I2081)-H2079*(G2081*I2082-G2082*I2081)+I2079*(G2081*H2082-G2082*H2081))</f>
        <v>-4370.357691427349</v>
      </c>
      <c r="N2079">
        <f t="shared" ref="N2079" si="3790">G2079*(H2080*I2082-H2082*I2080)-H2079*(G2080*I2082-G2082*I2080)+I2079*(G2080*H2082-G2082*H2080)</f>
        <v>-21755.90042243282</v>
      </c>
      <c r="O2079">
        <f t="shared" ref="O2079" si="3791">-(G2079*(H2080*I2081-H2081*I2080)-H2079*(G2080*I2081-G2081*I2080)+I2079*(G2080*H2081-G2081*H2080))</f>
        <v>-333.28564678835897</v>
      </c>
    </row>
    <row r="2080" spans="5:15" x14ac:dyDescent="0.35">
      <c r="E2080" s="4" t="s">
        <v>26</v>
      </c>
      <c r="F2080">
        <f t="shared" ref="F2080" si="3792">-1728*F2077*F2074^2-144*F2075*F2074+36*F2076</f>
        <v>100.93092616020988</v>
      </c>
      <c r="G2080">
        <f t="shared" ref="G2080" si="3793">-72*F2074^2</f>
        <v>-0.73020894153598115</v>
      </c>
      <c r="H2080">
        <f t="shared" ref="H2080" si="3794">36*F2074</f>
        <v>3.6254325187000322</v>
      </c>
      <c r="I2080" s="5">
        <f t="shared" ref="I2080" si="3795">-576*F2074^3</f>
        <v>-0.58829405379779487</v>
      </c>
      <c r="J2080">
        <f t="shared" ref="J2080" si="3796">-G2079*(F2080*(H2081*I2082-H2082*I2081)-H2080*(F2081*I2082-F2082*I2081)+I2080*(F2081*H2082-F2082*H2081))</f>
        <v>27145.440294009833</v>
      </c>
      <c r="L2080">
        <f t="shared" ref="L2080" si="3797">-(F2080*(H2081*I2082-H2082*I2081)-H2080*(F2081*I2082-F2082*I2081)+I2080*(F2081*H2082-F2082*H2081))</f>
        <v>41178.002877137187</v>
      </c>
      <c r="M2080">
        <f t="shared" ref="M2080" si="3798">F2079*(H2081*I2082-H2082*I2081)-H2079*(F2081*I2082-F2082*I2081)+I2079*(F2081*H2082-F2082*H2081)</f>
        <v>158787.26550931143</v>
      </c>
      <c r="N2080">
        <f t="shared" ref="N2080" si="3799">-(F2079*(H2080*I2082-H2082*I2080)-H2079*(F2080*I2082-F2082*I2080)+I2079*(F2080*H2082-F2082*H2080))</f>
        <v>-3207276.3379088463</v>
      </c>
      <c r="O2080">
        <f t="shared" ref="O2080" si="3800">F2079*(H2080*I2081-H2081*I2080)-H2079*(F2080*I2081-F2081*I2080)+I2079*(F2080*H2081-F2081*H2080)</f>
        <v>-78127.230263793899</v>
      </c>
    </row>
    <row r="2081" spans="5:15" x14ac:dyDescent="0.35">
      <c r="E2081" s="4"/>
      <c r="F2081">
        <f t="shared" ref="F2081" si="3801">0.0625*F2075*F2076^2*F2077</f>
        <v>-5.8324609265975536</v>
      </c>
      <c r="G2081">
        <f t="shared" ref="G2081" si="3802">0.0625*F2074*F2076^2*F2077+0.125*F2076</f>
        <v>0.21176919846457087</v>
      </c>
      <c r="H2081">
        <f t="shared" ref="H2081" si="3803">0.125*F2074*F2075*F2076*F2077+0.125*F2075</f>
        <v>-2.2664630475070293</v>
      </c>
      <c r="I2081" s="5">
        <f t="shared" ref="I2081" si="3804">0.0625*F2074*F2075*F2076^2</f>
        <v>-0.10480708733977255</v>
      </c>
      <c r="J2081">
        <f t="shared" ref="J2081" si="3805">H2079*(F2080*(G2081*I2082-G2082*I2081)-G2080*(F2081*I2082-F2082*I2081)+I2080*(F2081*G2082-F2082*G2081))</f>
        <v>-374.98505932624914</v>
      </c>
      <c r="L2081">
        <f t="shared" ref="L2081" si="3806">F2080*(G2081*I2082-G2082*I2081)-G2080*(F2081*I2082-F2082*I2081)+I2080*(F2081*G2082-F2082*G2081)</f>
        <v>3480.0027633809582</v>
      </c>
      <c r="M2081">
        <f t="shared" ref="M2081" si="3807">-(F2079*(G2081*I2082-G2082*I2081)-G2079*(F2081*I2082-F2082*I2081)+I2079*(F2081*G2082-F2082*G2081))</f>
        <v>26133.525741921378</v>
      </c>
      <c r="N2081">
        <f t="shared" ref="N2081" si="3808">F2079*(G2080*I2082-G2082*I2080)-G2079*(F2080*I2082-F2082*I2080)+I2079*(F2080*G2082-F2082*G2080)</f>
        <v>-40064.874888211809</v>
      </c>
      <c r="O2081">
        <f t="shared" ref="O2081" si="3809">-(F2079*(G2080*I2081-G2081*I2080)-G2079*(F2080*I2081-F2081*I2080)+I2079*(F2080*G2081-F2081*G2080))</f>
        <v>-6445.5603413291828</v>
      </c>
    </row>
    <row r="2082" spans="5:15" x14ac:dyDescent="0.35">
      <c r="E2082" s="4"/>
      <c r="F2082">
        <f t="shared" ref="F2082" si="3810">72*F2075*F2076*F2074^2-20*F2075*F2076^3</f>
        <v>407.20491440473813</v>
      </c>
      <c r="G2082">
        <f t="shared" ref="G2082" si="3811">24*F2074^3*F2076-20*F2074*F2076^3</f>
        <v>-3.9210472518767352</v>
      </c>
      <c r="H2082">
        <f t="shared" ref="H2082" si="3812">24*F2074^3*F2075-60*F2074*F2075*F2076^2</f>
        <v>100.35436669128175</v>
      </c>
      <c r="I2082" s="5">
        <f t="shared" ref="I2082" si="3813">36*F2077</f>
        <v>201.75346957962682</v>
      </c>
      <c r="J2082">
        <f t="shared" ref="J2082" si="3814">-I2079*(F2080*(G2081*H2082-G2082*H2081)-G2080*(F2081*H2082-F2082*H2081)+H2080*(F2081*G2082-F2082*G2081))</f>
        <v>-476699.81881783751</v>
      </c>
      <c r="L2082">
        <f t="shared" ref="L2082" si="3815">-(F2080*(G2081*H2082-G2082*H2081)-G2080*(F2081*H2082-F2082*H2081)+H2080*(F2081*G2082-F2082*G2081))</f>
        <v>-1264.8141576182488</v>
      </c>
      <c r="M2082">
        <f t="shared" ref="M2082" si="3816">F2079*(G2081*H2082-G2082*H2081)-G2079*(F2081*H2082-F2082*H2081)+H2079*(F2081*G2082-F2082*G2081)</f>
        <v>-1092.2732827639675</v>
      </c>
      <c r="N2082">
        <f t="shared" ref="N2082" si="3817">-(F2079*(G2080*H2082-G2082*H2080)-G2079*(F2080*H2082-F2082*H2080)+H2079*(F2080*G2082-F2082*G2080))</f>
        <v>1506.3564713566998</v>
      </c>
      <c r="O2082">
        <f t="shared" ref="O2082" si="3818">F2079*(G2080*H2081-G2081*H2080)-G2079*(F2080*H2081-F2081*H2080)+H2079*(F2080*G2081-F2081*G2080)</f>
        <v>72.122175699650043</v>
      </c>
    </row>
    <row r="2083" spans="5:15" x14ac:dyDescent="0.35">
      <c r="E2083" s="4"/>
      <c r="I2083" s="5"/>
    </row>
    <row r="2084" spans="5:15" x14ac:dyDescent="0.35">
      <c r="E2084" s="4" t="s">
        <v>6</v>
      </c>
      <c r="F2084">
        <f t="shared" ref="F2084" si="3819">MDETERM(F2079:I2082)</f>
        <v>-461664.21859368775</v>
      </c>
      <c r="G2084" t="str">
        <f t="shared" ref="G2084" si="3820">IF(F2084&lt;&gt;0,"Continuar", "Agregar otros valores")</f>
        <v>Continuar</v>
      </c>
      <c r="I2084" s="5"/>
      <c r="J2084">
        <f t="shared" ref="J2084" si="3821">MDETERM(F2079:I2082)</f>
        <v>-461664.21859368775</v>
      </c>
    </row>
    <row r="2085" spans="5:15" x14ac:dyDescent="0.35">
      <c r="E2085" s="4"/>
      <c r="I2085" s="5"/>
    </row>
    <row r="2086" spans="5:15" x14ac:dyDescent="0.35">
      <c r="E2086" s="4"/>
      <c r="F2086" cm="1">
        <f t="array" ref="F2086:I2089">MINVERSE(F2079:I2082)</f>
        <v>-3.5856891941897636E-4</v>
      </c>
      <c r="G2086">
        <v>9.466528952016778E-3</v>
      </c>
      <c r="H2086">
        <v>4.7124943944551738E-2</v>
      </c>
      <c r="I2086" s="5">
        <v>7.21922196620755E-4</v>
      </c>
      <c r="L2086">
        <f t="shared" ref="L2086" si="3822">L2079/J2084</f>
        <v>-3.5856891941897414E-4</v>
      </c>
      <c r="M2086">
        <f t="shared" ref="M2086" si="3823">M2079/J2084</f>
        <v>9.4665289520167815E-3</v>
      </c>
      <c r="N2086">
        <f t="shared" ref="N2086" si="3824">N2079/J2084</f>
        <v>4.7124943944551745E-2</v>
      </c>
      <c r="O2086">
        <f t="shared" ref="O2086" si="3825">O2079/J2084</f>
        <v>7.2192219662075392E-4</v>
      </c>
    </row>
    <row r="2087" spans="5:15" x14ac:dyDescent="0.35">
      <c r="E2087" s="4" t="s">
        <v>9</v>
      </c>
      <c r="F2087">
        <v>-8.9194703030208738E-2</v>
      </c>
      <c r="G2087">
        <v>-0.34394535923318087</v>
      </c>
      <c r="H2087">
        <v>6.9472058018245084</v>
      </c>
      <c r="I2087" s="5">
        <v>0.16922955498215461</v>
      </c>
      <c r="L2087">
        <f t="shared" ref="L2087" si="3826">L2080/J2084</f>
        <v>-8.9194703030208392E-2</v>
      </c>
      <c r="M2087">
        <f t="shared" ref="M2087" si="3827">M2080/J2084</f>
        <v>-0.34394535923318037</v>
      </c>
      <c r="N2087">
        <f t="shared" ref="N2087" si="3828">N2080/J2084</f>
        <v>6.9472058018245102</v>
      </c>
      <c r="O2087">
        <f t="shared" ref="O2087" si="3829">O2080/J2084</f>
        <v>0.16922955498215456</v>
      </c>
    </row>
    <row r="2088" spans="5:15" x14ac:dyDescent="0.35">
      <c r="E2088" s="4"/>
      <c r="F2088">
        <v>-7.5379520942334983E-3</v>
      </c>
      <c r="G2088">
        <v>-5.660721513468988E-2</v>
      </c>
      <c r="H2088">
        <v>8.6783582687557287E-2</v>
      </c>
      <c r="I2088" s="5">
        <v>1.3961576578240174E-2</v>
      </c>
      <c r="L2088">
        <f t="shared" ref="L2088" si="3830">L2081/J2084</f>
        <v>-7.5379520942334939E-3</v>
      </c>
      <c r="M2088">
        <f t="shared" ref="M2088" si="3831">M2081/J2084</f>
        <v>-5.660721513468988E-2</v>
      </c>
      <c r="N2088">
        <f t="shared" ref="N2088" si="3832">N2081/J2084</f>
        <v>8.6783582687557259E-2</v>
      </c>
      <c r="O2088">
        <f t="shared" ref="O2088" si="3833">O2081/J2084</f>
        <v>1.3961576578240174E-2</v>
      </c>
    </row>
    <row r="2089" spans="5:15" x14ac:dyDescent="0.35">
      <c r="E2089" s="4"/>
      <c r="F2089">
        <v>2.7396841831734335E-3</v>
      </c>
      <c r="G2089">
        <v>2.3659474543884481E-3</v>
      </c>
      <c r="H2089">
        <v>-3.2628833049815585E-3</v>
      </c>
      <c r="I2089" s="5">
        <v>-1.562221476018808E-4</v>
      </c>
      <c r="L2089">
        <f t="shared" ref="L2089" si="3834">L2082/J2084</f>
        <v>2.7396841831734335E-3</v>
      </c>
      <c r="M2089">
        <f t="shared" ref="M2089" si="3835">M2082/J2084</f>
        <v>2.3659474543884481E-3</v>
      </c>
      <c r="N2089">
        <f t="shared" ref="N2089" si="3836">N2082/J2084</f>
        <v>-3.2628833049815568E-3</v>
      </c>
      <c r="O2089">
        <f t="shared" ref="O2089" si="3837">O2082/J2084</f>
        <v>-1.5622214760188077E-4</v>
      </c>
    </row>
    <row r="2090" spans="5:15" x14ac:dyDescent="0.35">
      <c r="E2090" s="4"/>
      <c r="I2090" s="5"/>
    </row>
    <row r="2091" spans="5:15" x14ac:dyDescent="0.35">
      <c r="E2091" s="4" t="s">
        <v>259</v>
      </c>
      <c r="F2091">
        <f t="shared" ref="F2091" si="3838">F2074^2*F2075*F2076-3*F2074^2*F2075^2+4*F2077^3-1401/2</f>
        <v>0</v>
      </c>
      <c r="I2091" s="5"/>
    </row>
    <row r="2092" spans="5:15" x14ac:dyDescent="0.35">
      <c r="E2092" s="4" t="s">
        <v>260</v>
      </c>
      <c r="F2092">
        <f t="shared" ref="F2092" si="3839">-72*F2074^2*F2075-576*F2074^3*F2077+36*F2074*F2076-9</f>
        <v>0</v>
      </c>
      <c r="I2092" s="5"/>
    </row>
    <row r="2093" spans="5:15" x14ac:dyDescent="0.35">
      <c r="E2093" s="4" t="s">
        <v>261</v>
      </c>
      <c r="F2093">
        <f t="shared" ref="F2093" si="3840">((F2074*F2075*(F2076^2)*F2077)/16)+((F2075*F2076)/8)+9/4</f>
        <v>0</v>
      </c>
      <c r="I2093" s="5"/>
    </row>
    <row r="2094" spans="5:15" x14ac:dyDescent="0.35">
      <c r="E2094" s="4" t="s">
        <v>262</v>
      </c>
      <c r="F2094">
        <f t="shared" ref="F2094" si="3841">24*F2074^3*F2075*F2076-20*F2074*F2075*F2076^3+18*F2077^2-607</f>
        <v>0</v>
      </c>
      <c r="I2094" s="5"/>
    </row>
    <row r="2095" spans="5:15" x14ac:dyDescent="0.35">
      <c r="E2095" s="4"/>
      <c r="I2095" s="5"/>
    </row>
    <row r="2096" spans="5:15" x14ac:dyDescent="0.35">
      <c r="E2096" s="4"/>
      <c r="F2096">
        <f t="shared" ref="F2096:F2099" si="3842">F2074</f>
        <v>0.10070645885277868</v>
      </c>
      <c r="G2096" t="s">
        <v>16</v>
      </c>
      <c r="H2096" cm="1">
        <f t="array" ref="H2096:H2099">MMULT(F2086:I2089,F2091:F2094)</f>
        <v>0</v>
      </c>
      <c r="I2096" s="5"/>
      <c r="J2096">
        <f t="shared" ref="J2096" si="3843">F2086*F2091+G2086*F2092+H2086*F2093+I2086*F2094</f>
        <v>0</v>
      </c>
    </row>
    <row r="2097" spans="5:10" x14ac:dyDescent="0.35">
      <c r="E2097" s="4"/>
      <c r="F2097">
        <f t="shared" si="3842"/>
        <v>-10.624774595708859</v>
      </c>
      <c r="G2097" t="s">
        <v>16</v>
      </c>
      <c r="H2097">
        <v>0</v>
      </c>
      <c r="I2097" s="5"/>
      <c r="J2097">
        <f t="shared" ref="J2097" si="3844">F2087*F2091+G2087*F2092+H2087*F2093+I2087*F2094</f>
        <v>0</v>
      </c>
    </row>
    <row r="2098" spans="5:10" x14ac:dyDescent="0.35">
      <c r="E2098" s="4"/>
      <c r="F2098">
        <f t="shared" si="3842"/>
        <v>1.251891792118899</v>
      </c>
      <c r="G2098" t="s">
        <v>16</v>
      </c>
      <c r="H2098">
        <v>0</v>
      </c>
      <c r="I2098" s="5"/>
      <c r="J2098">
        <f t="shared" ref="J2098" si="3845">F2088*F2091+G2088*F2092+H2088*F2093+I2088*F2094</f>
        <v>0</v>
      </c>
    </row>
    <row r="2099" spans="5:10" x14ac:dyDescent="0.35">
      <c r="E2099" s="4"/>
      <c r="F2099">
        <f t="shared" si="3842"/>
        <v>5.6042630438785226</v>
      </c>
      <c r="G2099" t="s">
        <v>16</v>
      </c>
      <c r="H2099">
        <v>0</v>
      </c>
      <c r="I2099" s="5"/>
      <c r="J2099">
        <f t="shared" ref="J2099" si="3846">F2089*F2091+G2089*F2092+H2089*F2093+I2089*F2094</f>
        <v>0</v>
      </c>
    </row>
    <row r="2100" spans="5:10" x14ac:dyDescent="0.35">
      <c r="E2100" s="4" t="s">
        <v>844</v>
      </c>
      <c r="F2100">
        <f t="shared" ref="F2100:F2103" si="3847">F2096-H2096</f>
        <v>0.10070645885277868</v>
      </c>
      <c r="I2100" s="5"/>
    </row>
    <row r="2101" spans="5:10" x14ac:dyDescent="0.35">
      <c r="E2101" s="4" t="s">
        <v>99</v>
      </c>
      <c r="F2101">
        <f t="shared" si="3847"/>
        <v>-10.624774595708859</v>
      </c>
      <c r="I2101" s="5"/>
    </row>
    <row r="2102" spans="5:10" x14ac:dyDescent="0.35">
      <c r="E2102" s="4" t="s">
        <v>100</v>
      </c>
      <c r="F2102">
        <f t="shared" si="3847"/>
        <v>1.251891792118899</v>
      </c>
      <c r="I2102" s="5"/>
    </row>
    <row r="2103" spans="5:10" x14ac:dyDescent="0.35">
      <c r="E2103" s="4" t="s">
        <v>101</v>
      </c>
      <c r="F2103">
        <f t="shared" si="3847"/>
        <v>5.6042630438785226</v>
      </c>
      <c r="I2103" s="5"/>
    </row>
    <row r="2104" spans="5:10" x14ac:dyDescent="0.35">
      <c r="E2104" s="4"/>
      <c r="I2104" s="5"/>
    </row>
    <row r="2105" spans="5:10" x14ac:dyDescent="0.35">
      <c r="E2105" s="4" t="s">
        <v>846</v>
      </c>
      <c r="F2105">
        <f t="shared" ref="F2105:F2108" si="3848">ABS(F2100-F2074)</f>
        <v>0</v>
      </c>
      <c r="I2105" s="5"/>
    </row>
    <row r="2106" spans="5:10" x14ac:dyDescent="0.35">
      <c r="E2106" s="4" t="s">
        <v>847</v>
      </c>
      <c r="F2106">
        <f t="shared" si="3848"/>
        <v>0</v>
      </c>
      <c r="I2106" s="5"/>
    </row>
    <row r="2107" spans="5:10" x14ac:dyDescent="0.35">
      <c r="E2107" s="4" t="s">
        <v>848</v>
      </c>
      <c r="F2107">
        <f t="shared" si="3848"/>
        <v>0</v>
      </c>
      <c r="I2107" s="5"/>
    </row>
    <row r="2108" spans="5:10" x14ac:dyDescent="0.35">
      <c r="E2108" s="7" t="s">
        <v>849</v>
      </c>
      <c r="F2108" s="8">
        <f t="shared" si="3848"/>
        <v>0</v>
      </c>
      <c r="G2108" s="8" t="s">
        <v>25</v>
      </c>
      <c r="H2108" s="8">
        <f t="shared" ref="H2108" si="3849">MAX(F2105:F2108)</f>
        <v>0</v>
      </c>
      <c r="I2108" s="9"/>
      <c r="J2108" t="str">
        <f t="shared" ref="J2108" si="3850">IF(H2108&gt;$D$14, "Continúa iterando","Listo. Aquí está la solución")</f>
        <v>Listo. Aquí está la solución</v>
      </c>
    </row>
    <row r="2110" spans="5:10" x14ac:dyDescent="0.35">
      <c r="E2110" s="1"/>
      <c r="F2110" s="2" t="s">
        <v>0</v>
      </c>
      <c r="G2110" s="2">
        <f t="shared" ref="G2110" si="3851">G2073+1</f>
        <v>58</v>
      </c>
      <c r="H2110" s="2"/>
      <c r="I2110" s="3"/>
    </row>
    <row r="2111" spans="5:10" x14ac:dyDescent="0.35">
      <c r="E2111" s="4" t="s">
        <v>840</v>
      </c>
      <c r="F2111" s="6">
        <f t="shared" ref="F2111:F2114" si="3852">F2100</f>
        <v>0.10070645885277868</v>
      </c>
      <c r="I2111" s="5"/>
    </row>
    <row r="2112" spans="5:10" x14ac:dyDescent="0.35">
      <c r="E2112" s="4" t="s">
        <v>1</v>
      </c>
      <c r="F2112" s="6">
        <f t="shared" si="3852"/>
        <v>-10.624774595708859</v>
      </c>
      <c r="I2112" s="5"/>
    </row>
    <row r="2113" spans="5:15" x14ac:dyDescent="0.35">
      <c r="E2113" s="4" t="s">
        <v>93</v>
      </c>
      <c r="F2113" s="6">
        <f t="shared" si="3852"/>
        <v>1.251891792118899</v>
      </c>
      <c r="I2113" s="5"/>
    </row>
    <row r="2114" spans="5:15" x14ac:dyDescent="0.35">
      <c r="E2114" s="4" t="s">
        <v>2</v>
      </c>
      <c r="F2114" s="6">
        <f t="shared" si="3852"/>
        <v>5.6042630438785226</v>
      </c>
      <c r="I2114" s="5"/>
    </row>
    <row r="2115" spans="5:15" x14ac:dyDescent="0.35">
      <c r="E2115" s="4"/>
      <c r="I2115" s="5"/>
    </row>
    <row r="2116" spans="5:15" x14ac:dyDescent="0.35">
      <c r="E2116" s="4"/>
      <c r="F2116">
        <f t="shared" ref="F2116" si="3853">2*F2111*F2112*F2113-6*F2111*F2112^2</f>
        <v>-70.889003248126073</v>
      </c>
      <c r="G2116">
        <f t="shared" ref="G2116" si="3854">F2111^2*F2113-6*F2111^2*F2112</f>
        <v>0.65922187569425572</v>
      </c>
      <c r="H2116">
        <f t="shared" ref="H2116" si="3855">F2111^2*F2112</f>
        <v>-0.10775424182765204</v>
      </c>
      <c r="I2116" s="5">
        <f t="shared" ref="I2116" si="3856">12*F2114^2</f>
        <v>376.89317117979078</v>
      </c>
      <c r="J2116">
        <f t="shared" ref="J2116" si="3857">F2116*(G2117*(H2118*I2119-H2119*I2118)-H2117*(G2118*I2119-G2119*I2118)+I2117*(G2118*H2119-G2119*H2118))</f>
        <v>-11734.85501053382</v>
      </c>
      <c r="L2116">
        <f t="shared" ref="L2116" si="3858">G2117*(H2118*I2119-H2119*I2118)-H2117*(G2118*I2119-G2119*I2118)+I2117*(G2118*H2119-G2119*H2118)</f>
        <v>165.53843999554368</v>
      </c>
      <c r="M2116">
        <f t="shared" ref="M2116" si="3859">-(G2116*(H2118*I2119-H2119*I2118)-H2116*(G2118*I2119-G2119*I2118)+I2116*(G2118*H2119-G2119*H2118))</f>
        <v>-4370.357691427349</v>
      </c>
      <c r="N2116">
        <f t="shared" ref="N2116" si="3860">G2116*(H2117*I2119-H2119*I2117)-H2116*(G2117*I2119-G2119*I2117)+I2116*(G2117*H2119-G2119*H2117)</f>
        <v>-21755.90042243282</v>
      </c>
      <c r="O2116">
        <f t="shared" ref="O2116" si="3861">-(G2116*(H2117*I2118-H2118*I2117)-H2116*(G2117*I2118-G2118*I2117)+I2116*(G2117*H2118-G2118*H2117))</f>
        <v>-333.28564678835897</v>
      </c>
    </row>
    <row r="2117" spans="5:15" x14ac:dyDescent="0.35">
      <c r="E2117" s="4" t="s">
        <v>26</v>
      </c>
      <c r="F2117">
        <f t="shared" ref="F2117" si="3862">-1728*F2114*F2111^2-144*F2112*F2111+36*F2113</f>
        <v>100.93092616020988</v>
      </c>
      <c r="G2117">
        <f t="shared" ref="G2117" si="3863">-72*F2111^2</f>
        <v>-0.73020894153598115</v>
      </c>
      <c r="H2117">
        <f t="shared" ref="H2117" si="3864">36*F2111</f>
        <v>3.6254325187000322</v>
      </c>
      <c r="I2117" s="5">
        <f t="shared" ref="I2117" si="3865">-576*F2111^3</f>
        <v>-0.58829405379779487</v>
      </c>
      <c r="J2117">
        <f t="shared" ref="J2117" si="3866">-G2116*(F2117*(H2118*I2119-H2119*I2118)-H2117*(F2118*I2119-F2119*I2118)+I2117*(F2118*H2119-F2119*H2118))</f>
        <v>27145.440294009833</v>
      </c>
      <c r="L2117">
        <f t="shared" ref="L2117" si="3867">-(F2117*(H2118*I2119-H2119*I2118)-H2117*(F2118*I2119-F2119*I2118)+I2117*(F2118*H2119-F2119*H2118))</f>
        <v>41178.002877137187</v>
      </c>
      <c r="M2117">
        <f t="shared" ref="M2117" si="3868">F2116*(H2118*I2119-H2119*I2118)-H2116*(F2118*I2119-F2119*I2118)+I2116*(F2118*H2119-F2119*H2118)</f>
        <v>158787.26550931143</v>
      </c>
      <c r="N2117">
        <f t="shared" ref="N2117" si="3869">-(F2116*(H2117*I2119-H2119*I2117)-H2116*(F2117*I2119-F2119*I2117)+I2116*(F2117*H2119-F2119*H2117))</f>
        <v>-3207276.3379088463</v>
      </c>
      <c r="O2117">
        <f t="shared" ref="O2117" si="3870">F2116*(H2117*I2118-H2118*I2117)-H2116*(F2117*I2118-F2118*I2117)+I2116*(F2117*H2118-F2118*H2117)</f>
        <v>-78127.230263793899</v>
      </c>
    </row>
    <row r="2118" spans="5:15" x14ac:dyDescent="0.35">
      <c r="E2118" s="4"/>
      <c r="F2118">
        <f t="shared" ref="F2118" si="3871">0.0625*F2112*F2113^2*F2114</f>
        <v>-5.8324609265975536</v>
      </c>
      <c r="G2118">
        <f t="shared" ref="G2118" si="3872">0.0625*F2111*F2113^2*F2114+0.125*F2113</f>
        <v>0.21176919846457087</v>
      </c>
      <c r="H2118">
        <f t="shared" ref="H2118" si="3873">0.125*F2111*F2112*F2113*F2114+0.125*F2112</f>
        <v>-2.2664630475070293</v>
      </c>
      <c r="I2118" s="5">
        <f t="shared" ref="I2118" si="3874">0.0625*F2111*F2112*F2113^2</f>
        <v>-0.10480708733977255</v>
      </c>
      <c r="J2118">
        <f t="shared" ref="J2118" si="3875">H2116*(F2117*(G2118*I2119-G2119*I2118)-G2117*(F2118*I2119-F2119*I2118)+I2117*(F2118*G2119-F2119*G2118))</f>
        <v>-374.98505932624914</v>
      </c>
      <c r="L2118">
        <f t="shared" ref="L2118" si="3876">F2117*(G2118*I2119-G2119*I2118)-G2117*(F2118*I2119-F2119*I2118)+I2117*(F2118*G2119-F2119*G2118)</f>
        <v>3480.0027633809582</v>
      </c>
      <c r="M2118">
        <f t="shared" ref="M2118" si="3877">-(F2116*(G2118*I2119-G2119*I2118)-G2116*(F2118*I2119-F2119*I2118)+I2116*(F2118*G2119-F2119*G2118))</f>
        <v>26133.525741921378</v>
      </c>
      <c r="N2118">
        <f t="shared" ref="N2118" si="3878">F2116*(G2117*I2119-G2119*I2117)-G2116*(F2117*I2119-F2119*I2117)+I2116*(F2117*G2119-F2119*G2117)</f>
        <v>-40064.874888211809</v>
      </c>
      <c r="O2118">
        <f t="shared" ref="O2118" si="3879">-(F2116*(G2117*I2118-G2118*I2117)-G2116*(F2117*I2118-F2118*I2117)+I2116*(F2117*G2118-F2118*G2117))</f>
        <v>-6445.5603413291828</v>
      </c>
    </row>
    <row r="2119" spans="5:15" x14ac:dyDescent="0.35">
      <c r="E2119" s="4"/>
      <c r="F2119">
        <f t="shared" ref="F2119" si="3880">72*F2112*F2113*F2111^2-20*F2112*F2113^3</f>
        <v>407.20491440473813</v>
      </c>
      <c r="G2119">
        <f t="shared" ref="G2119" si="3881">24*F2111^3*F2113-20*F2111*F2113^3</f>
        <v>-3.9210472518767352</v>
      </c>
      <c r="H2119">
        <f t="shared" ref="H2119" si="3882">24*F2111^3*F2112-60*F2111*F2112*F2113^2</f>
        <v>100.35436669128175</v>
      </c>
      <c r="I2119" s="5">
        <f t="shared" ref="I2119" si="3883">36*F2114</f>
        <v>201.75346957962682</v>
      </c>
      <c r="J2119">
        <f t="shared" ref="J2119" si="3884">-I2116*(F2117*(G2118*H2119-G2119*H2118)-G2117*(F2118*H2119-F2119*H2118)+H2117*(F2118*G2119-F2119*G2118))</f>
        <v>-476699.81881783751</v>
      </c>
      <c r="L2119">
        <f t="shared" ref="L2119" si="3885">-(F2117*(G2118*H2119-G2119*H2118)-G2117*(F2118*H2119-F2119*H2118)+H2117*(F2118*G2119-F2119*G2118))</f>
        <v>-1264.8141576182488</v>
      </c>
      <c r="M2119">
        <f t="shared" ref="M2119" si="3886">F2116*(G2118*H2119-G2119*H2118)-G2116*(F2118*H2119-F2119*H2118)+H2116*(F2118*G2119-F2119*G2118)</f>
        <v>-1092.2732827639675</v>
      </c>
      <c r="N2119">
        <f t="shared" ref="N2119" si="3887">-(F2116*(G2117*H2119-G2119*H2117)-G2116*(F2117*H2119-F2119*H2117)+H2116*(F2117*G2119-F2119*G2117))</f>
        <v>1506.3564713566998</v>
      </c>
      <c r="O2119">
        <f t="shared" ref="O2119" si="3888">F2116*(G2117*H2118-G2118*H2117)-G2116*(F2117*H2118-F2118*H2117)+H2116*(F2117*G2118-F2118*G2117)</f>
        <v>72.122175699650043</v>
      </c>
    </row>
    <row r="2120" spans="5:15" x14ac:dyDescent="0.35">
      <c r="E2120" s="4"/>
      <c r="I2120" s="5"/>
    </row>
    <row r="2121" spans="5:15" x14ac:dyDescent="0.35">
      <c r="E2121" s="4" t="s">
        <v>6</v>
      </c>
      <c r="F2121">
        <f t="shared" ref="F2121" si="3889">MDETERM(F2116:I2119)</f>
        <v>-461664.21859368775</v>
      </c>
      <c r="G2121" t="str">
        <f t="shared" ref="G2121" si="3890">IF(F2121&lt;&gt;0,"Continuar", "Agregar otros valores")</f>
        <v>Continuar</v>
      </c>
      <c r="I2121" s="5"/>
      <c r="J2121">
        <f t="shared" ref="J2121" si="3891">MDETERM(F2116:I2119)</f>
        <v>-461664.21859368775</v>
      </c>
    </row>
    <row r="2122" spans="5:15" x14ac:dyDescent="0.35">
      <c r="E2122" s="4"/>
      <c r="I2122" s="5"/>
    </row>
    <row r="2123" spans="5:15" x14ac:dyDescent="0.35">
      <c r="E2123" s="4"/>
      <c r="F2123" cm="1">
        <f t="array" ref="F2123:I2126">MINVERSE(F2116:I2119)</f>
        <v>-3.5856891941897636E-4</v>
      </c>
      <c r="G2123">
        <v>9.466528952016778E-3</v>
      </c>
      <c r="H2123">
        <v>4.7124943944551738E-2</v>
      </c>
      <c r="I2123" s="5">
        <v>7.21922196620755E-4</v>
      </c>
      <c r="L2123">
        <f t="shared" ref="L2123" si="3892">L2116/J2121</f>
        <v>-3.5856891941897414E-4</v>
      </c>
      <c r="M2123">
        <f t="shared" ref="M2123" si="3893">M2116/J2121</f>
        <v>9.4665289520167815E-3</v>
      </c>
      <c r="N2123">
        <f t="shared" ref="N2123" si="3894">N2116/J2121</f>
        <v>4.7124943944551745E-2</v>
      </c>
      <c r="O2123">
        <f t="shared" ref="O2123" si="3895">O2116/J2121</f>
        <v>7.2192219662075392E-4</v>
      </c>
    </row>
    <row r="2124" spans="5:15" x14ac:dyDescent="0.35">
      <c r="E2124" s="4" t="s">
        <v>9</v>
      </c>
      <c r="F2124">
        <v>-8.9194703030208738E-2</v>
      </c>
      <c r="G2124">
        <v>-0.34394535923318087</v>
      </c>
      <c r="H2124">
        <v>6.9472058018245084</v>
      </c>
      <c r="I2124" s="5">
        <v>0.16922955498215461</v>
      </c>
      <c r="L2124">
        <f t="shared" ref="L2124" si="3896">L2117/J2121</f>
        <v>-8.9194703030208392E-2</v>
      </c>
      <c r="M2124">
        <f t="shared" ref="M2124" si="3897">M2117/J2121</f>
        <v>-0.34394535923318037</v>
      </c>
      <c r="N2124">
        <f t="shared" ref="N2124" si="3898">N2117/J2121</f>
        <v>6.9472058018245102</v>
      </c>
      <c r="O2124">
        <f t="shared" ref="O2124" si="3899">O2117/J2121</f>
        <v>0.16922955498215456</v>
      </c>
    </row>
    <row r="2125" spans="5:15" x14ac:dyDescent="0.35">
      <c r="E2125" s="4"/>
      <c r="F2125">
        <v>-7.5379520942334983E-3</v>
      </c>
      <c r="G2125">
        <v>-5.660721513468988E-2</v>
      </c>
      <c r="H2125">
        <v>8.6783582687557287E-2</v>
      </c>
      <c r="I2125" s="5">
        <v>1.3961576578240174E-2</v>
      </c>
      <c r="L2125">
        <f t="shared" ref="L2125" si="3900">L2118/J2121</f>
        <v>-7.5379520942334939E-3</v>
      </c>
      <c r="M2125">
        <f t="shared" ref="M2125" si="3901">M2118/J2121</f>
        <v>-5.660721513468988E-2</v>
      </c>
      <c r="N2125">
        <f t="shared" ref="N2125" si="3902">N2118/J2121</f>
        <v>8.6783582687557259E-2</v>
      </c>
      <c r="O2125">
        <f t="shared" ref="O2125" si="3903">O2118/J2121</f>
        <v>1.3961576578240174E-2</v>
      </c>
    </row>
    <row r="2126" spans="5:15" x14ac:dyDescent="0.35">
      <c r="E2126" s="4"/>
      <c r="F2126">
        <v>2.7396841831734335E-3</v>
      </c>
      <c r="G2126">
        <v>2.3659474543884481E-3</v>
      </c>
      <c r="H2126">
        <v>-3.2628833049815585E-3</v>
      </c>
      <c r="I2126" s="5">
        <v>-1.562221476018808E-4</v>
      </c>
      <c r="L2126">
        <f t="shared" ref="L2126" si="3904">L2119/J2121</f>
        <v>2.7396841831734335E-3</v>
      </c>
      <c r="M2126">
        <f t="shared" ref="M2126" si="3905">M2119/J2121</f>
        <v>2.3659474543884481E-3</v>
      </c>
      <c r="N2126">
        <f t="shared" ref="N2126" si="3906">N2119/J2121</f>
        <v>-3.2628833049815568E-3</v>
      </c>
      <c r="O2126">
        <f t="shared" ref="O2126" si="3907">O2119/J2121</f>
        <v>-1.5622214760188077E-4</v>
      </c>
    </row>
    <row r="2127" spans="5:15" x14ac:dyDescent="0.35">
      <c r="E2127" s="4"/>
      <c r="I2127" s="5"/>
    </row>
    <row r="2128" spans="5:15" x14ac:dyDescent="0.35">
      <c r="E2128" s="4" t="s">
        <v>263</v>
      </c>
      <c r="F2128">
        <f t="shared" ref="F2128" si="3908">F2111^2*F2112*F2113-3*F2111^2*F2112^2+4*F2114^3-1401/2</f>
        <v>0</v>
      </c>
      <c r="I2128" s="5"/>
    </row>
    <row r="2129" spans="5:10" x14ac:dyDescent="0.35">
      <c r="E2129" s="4" t="s">
        <v>264</v>
      </c>
      <c r="F2129">
        <f t="shared" ref="F2129" si="3909">-72*F2111^2*F2112-576*F2111^3*F2114+36*F2111*F2113-9</f>
        <v>0</v>
      </c>
      <c r="I2129" s="5"/>
    </row>
    <row r="2130" spans="5:10" x14ac:dyDescent="0.35">
      <c r="E2130" s="4" t="s">
        <v>265</v>
      </c>
      <c r="F2130">
        <f t="shared" ref="F2130" si="3910">((F2111*F2112*(F2113^2)*F2114)/16)+((F2112*F2113)/8)+9/4</f>
        <v>0</v>
      </c>
      <c r="I2130" s="5"/>
    </row>
    <row r="2131" spans="5:10" x14ac:dyDescent="0.35">
      <c r="E2131" s="4" t="s">
        <v>266</v>
      </c>
      <c r="F2131">
        <f t="shared" ref="F2131" si="3911">24*F2111^3*F2112*F2113-20*F2111*F2112*F2113^3+18*F2114^2-607</f>
        <v>0</v>
      </c>
      <c r="I2131" s="5"/>
    </row>
    <row r="2132" spans="5:10" x14ac:dyDescent="0.35">
      <c r="E2132" s="4"/>
      <c r="I2132" s="5"/>
    </row>
    <row r="2133" spans="5:10" x14ac:dyDescent="0.35">
      <c r="E2133" s="4"/>
      <c r="F2133">
        <f t="shared" ref="F2133:F2136" si="3912">F2111</f>
        <v>0.10070645885277868</v>
      </c>
      <c r="G2133" t="s">
        <v>16</v>
      </c>
      <c r="H2133" cm="1">
        <f t="array" ref="H2133:H2136">MMULT(F2123:I2126,F2128:F2131)</f>
        <v>0</v>
      </c>
      <c r="I2133" s="5"/>
      <c r="J2133">
        <f t="shared" ref="J2133" si="3913">F2123*F2128+G2123*F2129+H2123*F2130+I2123*F2131</f>
        <v>0</v>
      </c>
    </row>
    <row r="2134" spans="5:10" x14ac:dyDescent="0.35">
      <c r="E2134" s="4"/>
      <c r="F2134">
        <f t="shared" si="3912"/>
        <v>-10.624774595708859</v>
      </c>
      <c r="G2134" t="s">
        <v>16</v>
      </c>
      <c r="H2134">
        <v>0</v>
      </c>
      <c r="I2134" s="5"/>
      <c r="J2134">
        <f t="shared" ref="J2134" si="3914">F2124*F2128+G2124*F2129+H2124*F2130+I2124*F2131</f>
        <v>0</v>
      </c>
    </row>
    <row r="2135" spans="5:10" x14ac:dyDescent="0.35">
      <c r="E2135" s="4"/>
      <c r="F2135">
        <f t="shared" si="3912"/>
        <v>1.251891792118899</v>
      </c>
      <c r="G2135" t="s">
        <v>16</v>
      </c>
      <c r="H2135">
        <v>0</v>
      </c>
      <c r="I2135" s="5"/>
      <c r="J2135">
        <f t="shared" ref="J2135" si="3915">F2125*F2128+G2125*F2129+H2125*F2130+I2125*F2131</f>
        <v>0</v>
      </c>
    </row>
    <row r="2136" spans="5:10" x14ac:dyDescent="0.35">
      <c r="E2136" s="4"/>
      <c r="F2136">
        <f t="shared" si="3912"/>
        <v>5.6042630438785226</v>
      </c>
      <c r="G2136" t="s">
        <v>16</v>
      </c>
      <c r="H2136">
        <v>0</v>
      </c>
      <c r="I2136" s="5"/>
      <c r="J2136">
        <f t="shared" ref="J2136" si="3916">F2126*F2128+G2126*F2129+H2126*F2130+I2126*F2131</f>
        <v>0</v>
      </c>
    </row>
    <row r="2137" spans="5:10" x14ac:dyDescent="0.35">
      <c r="E2137" s="4" t="s">
        <v>844</v>
      </c>
      <c r="F2137">
        <f t="shared" ref="F2137:F2140" si="3917">F2133-H2133</f>
        <v>0.10070645885277868</v>
      </c>
      <c r="I2137" s="5"/>
    </row>
    <row r="2138" spans="5:10" x14ac:dyDescent="0.35">
      <c r="E2138" s="4" t="s">
        <v>99</v>
      </c>
      <c r="F2138">
        <f t="shared" si="3917"/>
        <v>-10.624774595708859</v>
      </c>
      <c r="I2138" s="5"/>
    </row>
    <row r="2139" spans="5:10" x14ac:dyDescent="0.35">
      <c r="E2139" s="4" t="s">
        <v>100</v>
      </c>
      <c r="F2139">
        <f t="shared" si="3917"/>
        <v>1.251891792118899</v>
      </c>
      <c r="I2139" s="5"/>
    </row>
    <row r="2140" spans="5:10" x14ac:dyDescent="0.35">
      <c r="E2140" s="4" t="s">
        <v>101</v>
      </c>
      <c r="F2140">
        <f t="shared" si="3917"/>
        <v>5.6042630438785226</v>
      </c>
      <c r="I2140" s="5"/>
    </row>
    <row r="2141" spans="5:10" x14ac:dyDescent="0.35">
      <c r="E2141" s="4"/>
      <c r="I2141" s="5"/>
    </row>
    <row r="2142" spans="5:10" x14ac:dyDescent="0.35">
      <c r="E2142" s="4" t="s">
        <v>846</v>
      </c>
      <c r="F2142">
        <f t="shared" ref="F2142:F2145" si="3918">ABS(F2137-F2111)</f>
        <v>0</v>
      </c>
      <c r="I2142" s="5"/>
    </row>
    <row r="2143" spans="5:10" x14ac:dyDescent="0.35">
      <c r="E2143" s="4" t="s">
        <v>847</v>
      </c>
      <c r="F2143">
        <f t="shared" si="3918"/>
        <v>0</v>
      </c>
      <c r="I2143" s="5"/>
    </row>
    <row r="2144" spans="5:10" x14ac:dyDescent="0.35">
      <c r="E2144" s="4" t="s">
        <v>848</v>
      </c>
      <c r="F2144">
        <f t="shared" si="3918"/>
        <v>0</v>
      </c>
      <c r="I2144" s="5"/>
    </row>
    <row r="2145" spans="5:15" x14ac:dyDescent="0.35">
      <c r="E2145" s="7" t="s">
        <v>849</v>
      </c>
      <c r="F2145" s="8">
        <f t="shared" si="3918"/>
        <v>0</v>
      </c>
      <c r="G2145" s="8" t="s">
        <v>25</v>
      </c>
      <c r="H2145" s="8">
        <f t="shared" ref="H2145" si="3919">MAX(F2142:F2145)</f>
        <v>0</v>
      </c>
      <c r="I2145" s="9"/>
      <c r="J2145" t="str">
        <f t="shared" ref="J2145" si="3920">IF(H2145&gt;$D$14, "Continúa iterando","Listo. Aquí está la solución")</f>
        <v>Listo. Aquí está la solución</v>
      </c>
    </row>
    <row r="2147" spans="5:15" x14ac:dyDescent="0.35">
      <c r="E2147" s="1"/>
      <c r="F2147" s="2" t="s">
        <v>0</v>
      </c>
      <c r="G2147" s="2">
        <f t="shared" ref="G2147" si="3921">G2110+1</f>
        <v>59</v>
      </c>
      <c r="H2147" s="2"/>
      <c r="I2147" s="3"/>
    </row>
    <row r="2148" spans="5:15" x14ac:dyDescent="0.35">
      <c r="E2148" s="4" t="s">
        <v>840</v>
      </c>
      <c r="F2148" s="6">
        <f t="shared" ref="F2148:F2151" si="3922">F2137</f>
        <v>0.10070645885277868</v>
      </c>
      <c r="I2148" s="5"/>
    </row>
    <row r="2149" spans="5:15" x14ac:dyDescent="0.35">
      <c r="E2149" s="4" t="s">
        <v>1</v>
      </c>
      <c r="F2149" s="6">
        <f t="shared" si="3922"/>
        <v>-10.624774595708859</v>
      </c>
      <c r="I2149" s="5"/>
    </row>
    <row r="2150" spans="5:15" x14ac:dyDescent="0.35">
      <c r="E2150" s="4" t="s">
        <v>93</v>
      </c>
      <c r="F2150" s="6">
        <f t="shared" si="3922"/>
        <v>1.251891792118899</v>
      </c>
      <c r="I2150" s="5"/>
    </row>
    <row r="2151" spans="5:15" x14ac:dyDescent="0.35">
      <c r="E2151" s="4" t="s">
        <v>2</v>
      </c>
      <c r="F2151" s="6">
        <f t="shared" si="3922"/>
        <v>5.6042630438785226</v>
      </c>
      <c r="I2151" s="5"/>
    </row>
    <row r="2152" spans="5:15" x14ac:dyDescent="0.35">
      <c r="E2152" s="4"/>
      <c r="I2152" s="5"/>
    </row>
    <row r="2153" spans="5:15" x14ac:dyDescent="0.35">
      <c r="E2153" s="4"/>
      <c r="F2153">
        <f t="shared" ref="F2153" si="3923">2*F2148*F2149*F2150-6*F2148*F2149^2</f>
        <v>-70.889003248126073</v>
      </c>
      <c r="G2153">
        <f t="shared" ref="G2153" si="3924">F2148^2*F2150-6*F2148^2*F2149</f>
        <v>0.65922187569425572</v>
      </c>
      <c r="H2153">
        <f t="shared" ref="H2153" si="3925">F2148^2*F2149</f>
        <v>-0.10775424182765204</v>
      </c>
      <c r="I2153" s="5">
        <f t="shared" ref="I2153" si="3926">12*F2151^2</f>
        <v>376.89317117979078</v>
      </c>
      <c r="J2153">
        <f t="shared" ref="J2153" si="3927">F2153*(G2154*(H2155*I2156-H2156*I2155)-H2154*(G2155*I2156-G2156*I2155)+I2154*(G2155*H2156-G2156*H2155))</f>
        <v>-11734.85501053382</v>
      </c>
      <c r="L2153">
        <f t="shared" ref="L2153" si="3928">G2154*(H2155*I2156-H2156*I2155)-H2154*(G2155*I2156-G2156*I2155)+I2154*(G2155*H2156-G2156*H2155)</f>
        <v>165.53843999554368</v>
      </c>
      <c r="M2153">
        <f t="shared" ref="M2153" si="3929">-(G2153*(H2155*I2156-H2156*I2155)-H2153*(G2155*I2156-G2156*I2155)+I2153*(G2155*H2156-G2156*H2155))</f>
        <v>-4370.357691427349</v>
      </c>
      <c r="N2153">
        <f t="shared" ref="N2153" si="3930">G2153*(H2154*I2156-H2156*I2154)-H2153*(G2154*I2156-G2156*I2154)+I2153*(G2154*H2156-G2156*H2154)</f>
        <v>-21755.90042243282</v>
      </c>
      <c r="O2153">
        <f t="shared" ref="O2153" si="3931">-(G2153*(H2154*I2155-H2155*I2154)-H2153*(G2154*I2155-G2155*I2154)+I2153*(G2154*H2155-G2155*H2154))</f>
        <v>-333.28564678835897</v>
      </c>
    </row>
    <row r="2154" spans="5:15" x14ac:dyDescent="0.35">
      <c r="E2154" s="4" t="s">
        <v>26</v>
      </c>
      <c r="F2154">
        <f t="shared" ref="F2154" si="3932">-1728*F2151*F2148^2-144*F2149*F2148+36*F2150</f>
        <v>100.93092616020988</v>
      </c>
      <c r="G2154">
        <f t="shared" ref="G2154" si="3933">-72*F2148^2</f>
        <v>-0.73020894153598115</v>
      </c>
      <c r="H2154">
        <f t="shared" ref="H2154" si="3934">36*F2148</f>
        <v>3.6254325187000322</v>
      </c>
      <c r="I2154" s="5">
        <f t="shared" ref="I2154" si="3935">-576*F2148^3</f>
        <v>-0.58829405379779487</v>
      </c>
      <c r="J2154">
        <f t="shared" ref="J2154" si="3936">-G2153*(F2154*(H2155*I2156-H2156*I2155)-H2154*(F2155*I2156-F2156*I2155)+I2154*(F2155*H2156-F2156*H2155))</f>
        <v>27145.440294009833</v>
      </c>
      <c r="L2154">
        <f t="shared" ref="L2154" si="3937">-(F2154*(H2155*I2156-H2156*I2155)-H2154*(F2155*I2156-F2156*I2155)+I2154*(F2155*H2156-F2156*H2155))</f>
        <v>41178.002877137187</v>
      </c>
      <c r="M2154">
        <f t="shared" ref="M2154" si="3938">F2153*(H2155*I2156-H2156*I2155)-H2153*(F2155*I2156-F2156*I2155)+I2153*(F2155*H2156-F2156*H2155)</f>
        <v>158787.26550931143</v>
      </c>
      <c r="N2154">
        <f t="shared" ref="N2154" si="3939">-(F2153*(H2154*I2156-H2156*I2154)-H2153*(F2154*I2156-F2156*I2154)+I2153*(F2154*H2156-F2156*H2154))</f>
        <v>-3207276.3379088463</v>
      </c>
      <c r="O2154">
        <f t="shared" ref="O2154" si="3940">F2153*(H2154*I2155-H2155*I2154)-H2153*(F2154*I2155-F2155*I2154)+I2153*(F2154*H2155-F2155*H2154)</f>
        <v>-78127.230263793899</v>
      </c>
    </row>
    <row r="2155" spans="5:15" x14ac:dyDescent="0.35">
      <c r="E2155" s="4"/>
      <c r="F2155">
        <f t="shared" ref="F2155" si="3941">0.0625*F2149*F2150^2*F2151</f>
        <v>-5.8324609265975536</v>
      </c>
      <c r="G2155">
        <f t="shared" ref="G2155" si="3942">0.0625*F2148*F2150^2*F2151+0.125*F2150</f>
        <v>0.21176919846457087</v>
      </c>
      <c r="H2155">
        <f t="shared" ref="H2155" si="3943">0.125*F2148*F2149*F2150*F2151+0.125*F2149</f>
        <v>-2.2664630475070293</v>
      </c>
      <c r="I2155" s="5">
        <f t="shared" ref="I2155" si="3944">0.0625*F2148*F2149*F2150^2</f>
        <v>-0.10480708733977255</v>
      </c>
      <c r="J2155">
        <f t="shared" ref="J2155" si="3945">H2153*(F2154*(G2155*I2156-G2156*I2155)-G2154*(F2155*I2156-F2156*I2155)+I2154*(F2155*G2156-F2156*G2155))</f>
        <v>-374.98505932624914</v>
      </c>
      <c r="L2155">
        <f t="shared" ref="L2155" si="3946">F2154*(G2155*I2156-G2156*I2155)-G2154*(F2155*I2156-F2156*I2155)+I2154*(F2155*G2156-F2156*G2155)</f>
        <v>3480.0027633809582</v>
      </c>
      <c r="M2155">
        <f t="shared" ref="M2155" si="3947">-(F2153*(G2155*I2156-G2156*I2155)-G2153*(F2155*I2156-F2156*I2155)+I2153*(F2155*G2156-F2156*G2155))</f>
        <v>26133.525741921378</v>
      </c>
      <c r="N2155">
        <f t="shared" ref="N2155" si="3948">F2153*(G2154*I2156-G2156*I2154)-G2153*(F2154*I2156-F2156*I2154)+I2153*(F2154*G2156-F2156*G2154)</f>
        <v>-40064.874888211809</v>
      </c>
      <c r="O2155">
        <f t="shared" ref="O2155" si="3949">-(F2153*(G2154*I2155-G2155*I2154)-G2153*(F2154*I2155-F2155*I2154)+I2153*(F2154*G2155-F2155*G2154))</f>
        <v>-6445.5603413291828</v>
      </c>
    </row>
    <row r="2156" spans="5:15" x14ac:dyDescent="0.35">
      <c r="E2156" s="4"/>
      <c r="F2156">
        <f t="shared" ref="F2156" si="3950">72*F2149*F2150*F2148^2-20*F2149*F2150^3</f>
        <v>407.20491440473813</v>
      </c>
      <c r="G2156">
        <f t="shared" ref="G2156" si="3951">24*F2148^3*F2150-20*F2148*F2150^3</f>
        <v>-3.9210472518767352</v>
      </c>
      <c r="H2156">
        <f t="shared" ref="H2156" si="3952">24*F2148^3*F2149-60*F2148*F2149*F2150^2</f>
        <v>100.35436669128175</v>
      </c>
      <c r="I2156" s="5">
        <f t="shared" ref="I2156" si="3953">36*F2151</f>
        <v>201.75346957962682</v>
      </c>
      <c r="J2156">
        <f t="shared" ref="J2156" si="3954">-I2153*(F2154*(G2155*H2156-G2156*H2155)-G2154*(F2155*H2156-F2156*H2155)+H2154*(F2155*G2156-F2156*G2155))</f>
        <v>-476699.81881783751</v>
      </c>
      <c r="L2156">
        <f t="shared" ref="L2156" si="3955">-(F2154*(G2155*H2156-G2156*H2155)-G2154*(F2155*H2156-F2156*H2155)+H2154*(F2155*G2156-F2156*G2155))</f>
        <v>-1264.8141576182488</v>
      </c>
      <c r="M2156">
        <f t="shared" ref="M2156" si="3956">F2153*(G2155*H2156-G2156*H2155)-G2153*(F2155*H2156-F2156*H2155)+H2153*(F2155*G2156-F2156*G2155)</f>
        <v>-1092.2732827639675</v>
      </c>
      <c r="N2156">
        <f t="shared" ref="N2156" si="3957">-(F2153*(G2154*H2156-G2156*H2154)-G2153*(F2154*H2156-F2156*H2154)+H2153*(F2154*G2156-F2156*G2154))</f>
        <v>1506.3564713566998</v>
      </c>
      <c r="O2156">
        <f t="shared" ref="O2156" si="3958">F2153*(G2154*H2155-G2155*H2154)-G2153*(F2154*H2155-F2155*H2154)+H2153*(F2154*G2155-F2155*G2154)</f>
        <v>72.122175699650043</v>
      </c>
    </row>
    <row r="2157" spans="5:15" x14ac:dyDescent="0.35">
      <c r="E2157" s="4"/>
      <c r="I2157" s="5"/>
    </row>
    <row r="2158" spans="5:15" x14ac:dyDescent="0.35">
      <c r="E2158" s="4" t="s">
        <v>6</v>
      </c>
      <c r="F2158">
        <f t="shared" ref="F2158" si="3959">MDETERM(F2153:I2156)</f>
        <v>-461664.21859368775</v>
      </c>
      <c r="G2158" t="str">
        <f t="shared" ref="G2158" si="3960">IF(F2158&lt;&gt;0,"Continuar", "Agregar otros valores")</f>
        <v>Continuar</v>
      </c>
      <c r="I2158" s="5"/>
      <c r="J2158">
        <f t="shared" ref="J2158" si="3961">MDETERM(F2153:I2156)</f>
        <v>-461664.21859368775</v>
      </c>
    </row>
    <row r="2159" spans="5:15" x14ac:dyDescent="0.35">
      <c r="E2159" s="4"/>
      <c r="I2159" s="5"/>
    </row>
    <row r="2160" spans="5:15" x14ac:dyDescent="0.35">
      <c r="E2160" s="4"/>
      <c r="F2160" cm="1">
        <f t="array" ref="F2160:I2163">MINVERSE(F2153:I2156)</f>
        <v>-3.5856891941897636E-4</v>
      </c>
      <c r="G2160">
        <v>9.466528952016778E-3</v>
      </c>
      <c r="H2160">
        <v>4.7124943944551738E-2</v>
      </c>
      <c r="I2160" s="5">
        <v>7.21922196620755E-4</v>
      </c>
      <c r="L2160">
        <f t="shared" ref="L2160" si="3962">L2153/J2158</f>
        <v>-3.5856891941897414E-4</v>
      </c>
      <c r="M2160">
        <f t="shared" ref="M2160" si="3963">M2153/J2158</f>
        <v>9.4665289520167815E-3</v>
      </c>
      <c r="N2160">
        <f t="shared" ref="N2160" si="3964">N2153/J2158</f>
        <v>4.7124943944551745E-2</v>
      </c>
      <c r="O2160">
        <f t="shared" ref="O2160" si="3965">O2153/J2158</f>
        <v>7.2192219662075392E-4</v>
      </c>
    </row>
    <row r="2161" spans="5:15" x14ac:dyDescent="0.35">
      <c r="E2161" s="4" t="s">
        <v>9</v>
      </c>
      <c r="F2161">
        <v>-8.9194703030208738E-2</v>
      </c>
      <c r="G2161">
        <v>-0.34394535923318087</v>
      </c>
      <c r="H2161">
        <v>6.9472058018245084</v>
      </c>
      <c r="I2161" s="5">
        <v>0.16922955498215461</v>
      </c>
      <c r="L2161">
        <f t="shared" ref="L2161" si="3966">L2154/J2158</f>
        <v>-8.9194703030208392E-2</v>
      </c>
      <c r="M2161">
        <f t="shared" ref="M2161" si="3967">M2154/J2158</f>
        <v>-0.34394535923318037</v>
      </c>
      <c r="N2161">
        <f t="shared" ref="N2161" si="3968">N2154/J2158</f>
        <v>6.9472058018245102</v>
      </c>
      <c r="O2161">
        <f t="shared" ref="O2161" si="3969">O2154/J2158</f>
        <v>0.16922955498215456</v>
      </c>
    </row>
    <row r="2162" spans="5:15" x14ac:dyDescent="0.35">
      <c r="E2162" s="4"/>
      <c r="F2162">
        <v>-7.5379520942334983E-3</v>
      </c>
      <c r="G2162">
        <v>-5.660721513468988E-2</v>
      </c>
      <c r="H2162">
        <v>8.6783582687557287E-2</v>
      </c>
      <c r="I2162" s="5">
        <v>1.3961576578240174E-2</v>
      </c>
      <c r="L2162">
        <f t="shared" ref="L2162" si="3970">L2155/J2158</f>
        <v>-7.5379520942334939E-3</v>
      </c>
      <c r="M2162">
        <f t="shared" ref="M2162" si="3971">M2155/J2158</f>
        <v>-5.660721513468988E-2</v>
      </c>
      <c r="N2162">
        <f t="shared" ref="N2162" si="3972">N2155/J2158</f>
        <v>8.6783582687557259E-2</v>
      </c>
      <c r="O2162">
        <f t="shared" ref="O2162" si="3973">O2155/J2158</f>
        <v>1.3961576578240174E-2</v>
      </c>
    </row>
    <row r="2163" spans="5:15" x14ac:dyDescent="0.35">
      <c r="E2163" s="4"/>
      <c r="F2163">
        <v>2.7396841831734335E-3</v>
      </c>
      <c r="G2163">
        <v>2.3659474543884481E-3</v>
      </c>
      <c r="H2163">
        <v>-3.2628833049815585E-3</v>
      </c>
      <c r="I2163" s="5">
        <v>-1.562221476018808E-4</v>
      </c>
      <c r="L2163">
        <f t="shared" ref="L2163" si="3974">L2156/J2158</f>
        <v>2.7396841831734335E-3</v>
      </c>
      <c r="M2163">
        <f t="shared" ref="M2163" si="3975">M2156/J2158</f>
        <v>2.3659474543884481E-3</v>
      </c>
      <c r="N2163">
        <f t="shared" ref="N2163" si="3976">N2156/J2158</f>
        <v>-3.2628833049815568E-3</v>
      </c>
      <c r="O2163">
        <f t="shared" ref="O2163" si="3977">O2156/J2158</f>
        <v>-1.5622214760188077E-4</v>
      </c>
    </row>
    <row r="2164" spans="5:15" x14ac:dyDescent="0.35">
      <c r="E2164" s="4"/>
      <c r="I2164" s="5"/>
    </row>
    <row r="2165" spans="5:15" x14ac:dyDescent="0.35">
      <c r="E2165" s="4" t="s">
        <v>267</v>
      </c>
      <c r="F2165">
        <f t="shared" ref="F2165" si="3978">F2148^2*F2149*F2150-3*F2148^2*F2149^2+4*F2151^3-1401/2</f>
        <v>0</v>
      </c>
      <c r="I2165" s="5"/>
    </row>
    <row r="2166" spans="5:15" x14ac:dyDescent="0.35">
      <c r="E2166" s="4" t="s">
        <v>268</v>
      </c>
      <c r="F2166">
        <f t="shared" ref="F2166" si="3979">-72*F2148^2*F2149-576*F2148^3*F2151+36*F2148*F2150-9</f>
        <v>0</v>
      </c>
      <c r="I2166" s="5"/>
    </row>
    <row r="2167" spans="5:15" x14ac:dyDescent="0.35">
      <c r="E2167" s="4" t="s">
        <v>269</v>
      </c>
      <c r="F2167">
        <f t="shared" ref="F2167" si="3980">((F2148*F2149*(F2150^2)*F2151)/16)+((F2149*F2150)/8)+9/4</f>
        <v>0</v>
      </c>
      <c r="I2167" s="5"/>
    </row>
    <row r="2168" spans="5:15" x14ac:dyDescent="0.35">
      <c r="E2168" s="4" t="s">
        <v>270</v>
      </c>
      <c r="F2168">
        <f t="shared" ref="F2168" si="3981">24*F2148^3*F2149*F2150-20*F2148*F2149*F2150^3+18*F2151^2-607</f>
        <v>0</v>
      </c>
      <c r="I2168" s="5"/>
    </row>
    <row r="2169" spans="5:15" x14ac:dyDescent="0.35">
      <c r="E2169" s="4"/>
      <c r="I2169" s="5"/>
    </row>
    <row r="2170" spans="5:15" x14ac:dyDescent="0.35">
      <c r="E2170" s="4"/>
      <c r="F2170">
        <f t="shared" ref="F2170:F2173" si="3982">F2148</f>
        <v>0.10070645885277868</v>
      </c>
      <c r="G2170" t="s">
        <v>16</v>
      </c>
      <c r="H2170" cm="1">
        <f t="array" ref="H2170:H2173">MMULT(F2160:I2163,F2165:F2168)</f>
        <v>0</v>
      </c>
      <c r="I2170" s="5"/>
      <c r="J2170">
        <f t="shared" ref="J2170" si="3983">F2160*F2165+G2160*F2166+H2160*F2167+I2160*F2168</f>
        <v>0</v>
      </c>
    </row>
    <row r="2171" spans="5:15" x14ac:dyDescent="0.35">
      <c r="E2171" s="4"/>
      <c r="F2171">
        <f t="shared" si="3982"/>
        <v>-10.624774595708859</v>
      </c>
      <c r="G2171" t="s">
        <v>16</v>
      </c>
      <c r="H2171">
        <v>0</v>
      </c>
      <c r="I2171" s="5"/>
      <c r="J2171">
        <f t="shared" ref="J2171" si="3984">F2161*F2165+G2161*F2166+H2161*F2167+I2161*F2168</f>
        <v>0</v>
      </c>
    </row>
    <row r="2172" spans="5:15" x14ac:dyDescent="0.35">
      <c r="E2172" s="4"/>
      <c r="F2172">
        <f t="shared" si="3982"/>
        <v>1.251891792118899</v>
      </c>
      <c r="G2172" t="s">
        <v>16</v>
      </c>
      <c r="H2172">
        <v>0</v>
      </c>
      <c r="I2172" s="5"/>
      <c r="J2172">
        <f t="shared" ref="J2172" si="3985">F2162*F2165+G2162*F2166+H2162*F2167+I2162*F2168</f>
        <v>0</v>
      </c>
    </row>
    <row r="2173" spans="5:15" x14ac:dyDescent="0.35">
      <c r="E2173" s="4"/>
      <c r="F2173">
        <f t="shared" si="3982"/>
        <v>5.6042630438785226</v>
      </c>
      <c r="G2173" t="s">
        <v>16</v>
      </c>
      <c r="H2173">
        <v>0</v>
      </c>
      <c r="I2173" s="5"/>
      <c r="J2173">
        <f t="shared" ref="J2173" si="3986">F2163*F2165+G2163*F2166+H2163*F2167+I2163*F2168</f>
        <v>0</v>
      </c>
    </row>
    <row r="2174" spans="5:15" x14ac:dyDescent="0.35">
      <c r="E2174" s="4" t="s">
        <v>844</v>
      </c>
      <c r="F2174">
        <f t="shared" ref="F2174:F2177" si="3987">F2170-H2170</f>
        <v>0.10070645885277868</v>
      </c>
      <c r="I2174" s="5"/>
    </row>
    <row r="2175" spans="5:15" x14ac:dyDescent="0.35">
      <c r="E2175" s="4" t="s">
        <v>99</v>
      </c>
      <c r="F2175">
        <f t="shared" si="3987"/>
        <v>-10.624774595708859</v>
      </c>
      <c r="I2175" s="5"/>
    </row>
    <row r="2176" spans="5:15" x14ac:dyDescent="0.35">
      <c r="E2176" s="4" t="s">
        <v>100</v>
      </c>
      <c r="F2176">
        <f t="shared" si="3987"/>
        <v>1.251891792118899</v>
      </c>
      <c r="I2176" s="5"/>
    </row>
    <row r="2177" spans="5:15" x14ac:dyDescent="0.35">
      <c r="E2177" s="4" t="s">
        <v>101</v>
      </c>
      <c r="F2177">
        <f t="shared" si="3987"/>
        <v>5.6042630438785226</v>
      </c>
      <c r="I2177" s="5"/>
    </row>
    <row r="2178" spans="5:15" x14ac:dyDescent="0.35">
      <c r="E2178" s="4"/>
      <c r="I2178" s="5"/>
    </row>
    <row r="2179" spans="5:15" x14ac:dyDescent="0.35">
      <c r="E2179" s="4" t="s">
        <v>846</v>
      </c>
      <c r="F2179">
        <f t="shared" ref="F2179:F2182" si="3988">ABS(F2174-F2148)</f>
        <v>0</v>
      </c>
      <c r="I2179" s="5"/>
    </row>
    <row r="2180" spans="5:15" x14ac:dyDescent="0.35">
      <c r="E2180" s="4" t="s">
        <v>847</v>
      </c>
      <c r="F2180">
        <f t="shared" si="3988"/>
        <v>0</v>
      </c>
      <c r="I2180" s="5"/>
    </row>
    <row r="2181" spans="5:15" x14ac:dyDescent="0.35">
      <c r="E2181" s="4" t="s">
        <v>848</v>
      </c>
      <c r="F2181">
        <f t="shared" si="3988"/>
        <v>0</v>
      </c>
      <c r="I2181" s="5"/>
    </row>
    <row r="2182" spans="5:15" x14ac:dyDescent="0.35">
      <c r="E2182" s="7" t="s">
        <v>849</v>
      </c>
      <c r="F2182" s="8">
        <f t="shared" si="3988"/>
        <v>0</v>
      </c>
      <c r="G2182" s="8" t="s">
        <v>25</v>
      </c>
      <c r="H2182" s="8">
        <f t="shared" ref="H2182" si="3989">MAX(F2179:F2182)</f>
        <v>0</v>
      </c>
      <c r="I2182" s="9"/>
      <c r="J2182" t="str">
        <f t="shared" ref="J2182" si="3990">IF(H2182&gt;$D$14, "Continúa iterando","Listo. Aquí está la solución")</f>
        <v>Listo. Aquí está la solución</v>
      </c>
    </row>
    <row r="2184" spans="5:15" x14ac:dyDescent="0.35">
      <c r="E2184" s="1"/>
      <c r="F2184" s="2" t="s">
        <v>0</v>
      </c>
      <c r="G2184" s="2">
        <f t="shared" ref="G2184" si="3991">G2147+1</f>
        <v>60</v>
      </c>
      <c r="H2184" s="2"/>
      <c r="I2184" s="3"/>
    </row>
    <row r="2185" spans="5:15" x14ac:dyDescent="0.35">
      <c r="E2185" s="4" t="s">
        <v>840</v>
      </c>
      <c r="F2185" s="6">
        <f t="shared" ref="F2185:F2188" si="3992">F2174</f>
        <v>0.10070645885277868</v>
      </c>
      <c r="I2185" s="5"/>
    </row>
    <row r="2186" spans="5:15" x14ac:dyDescent="0.35">
      <c r="E2186" s="4" t="s">
        <v>1</v>
      </c>
      <c r="F2186" s="6">
        <f t="shared" si="3992"/>
        <v>-10.624774595708859</v>
      </c>
      <c r="I2186" s="5"/>
    </row>
    <row r="2187" spans="5:15" x14ac:dyDescent="0.35">
      <c r="E2187" s="4" t="s">
        <v>93</v>
      </c>
      <c r="F2187" s="6">
        <f t="shared" si="3992"/>
        <v>1.251891792118899</v>
      </c>
      <c r="I2187" s="5"/>
    </row>
    <row r="2188" spans="5:15" x14ac:dyDescent="0.35">
      <c r="E2188" s="4" t="s">
        <v>2</v>
      </c>
      <c r="F2188" s="6">
        <f t="shared" si="3992"/>
        <v>5.6042630438785226</v>
      </c>
      <c r="I2188" s="5"/>
    </row>
    <row r="2189" spans="5:15" x14ac:dyDescent="0.35">
      <c r="E2189" s="4"/>
      <c r="I2189" s="5"/>
    </row>
    <row r="2190" spans="5:15" x14ac:dyDescent="0.35">
      <c r="E2190" s="4"/>
      <c r="F2190">
        <f t="shared" ref="F2190" si="3993">2*F2185*F2186*F2187-6*F2185*F2186^2</f>
        <v>-70.889003248126073</v>
      </c>
      <c r="G2190">
        <f t="shared" ref="G2190" si="3994">F2185^2*F2187-6*F2185^2*F2186</f>
        <v>0.65922187569425572</v>
      </c>
      <c r="H2190">
        <f t="shared" ref="H2190" si="3995">F2185^2*F2186</f>
        <v>-0.10775424182765204</v>
      </c>
      <c r="I2190" s="5">
        <f t="shared" ref="I2190" si="3996">12*F2188^2</f>
        <v>376.89317117979078</v>
      </c>
      <c r="J2190">
        <f t="shared" ref="J2190" si="3997">F2190*(G2191*(H2192*I2193-H2193*I2192)-H2191*(G2192*I2193-G2193*I2192)+I2191*(G2192*H2193-G2193*H2192))</f>
        <v>-11734.85501053382</v>
      </c>
      <c r="L2190">
        <f t="shared" ref="L2190" si="3998">G2191*(H2192*I2193-H2193*I2192)-H2191*(G2192*I2193-G2193*I2192)+I2191*(G2192*H2193-G2193*H2192)</f>
        <v>165.53843999554368</v>
      </c>
      <c r="M2190">
        <f t="shared" ref="M2190" si="3999">-(G2190*(H2192*I2193-H2193*I2192)-H2190*(G2192*I2193-G2193*I2192)+I2190*(G2192*H2193-G2193*H2192))</f>
        <v>-4370.357691427349</v>
      </c>
      <c r="N2190">
        <f t="shared" ref="N2190" si="4000">G2190*(H2191*I2193-H2193*I2191)-H2190*(G2191*I2193-G2193*I2191)+I2190*(G2191*H2193-G2193*H2191)</f>
        <v>-21755.90042243282</v>
      </c>
      <c r="O2190">
        <f t="shared" ref="O2190" si="4001">-(G2190*(H2191*I2192-H2192*I2191)-H2190*(G2191*I2192-G2192*I2191)+I2190*(G2191*H2192-G2192*H2191))</f>
        <v>-333.28564678835897</v>
      </c>
    </row>
    <row r="2191" spans="5:15" x14ac:dyDescent="0.35">
      <c r="E2191" s="4" t="s">
        <v>26</v>
      </c>
      <c r="F2191">
        <f t="shared" ref="F2191" si="4002">-1728*F2188*F2185^2-144*F2186*F2185+36*F2187</f>
        <v>100.93092616020988</v>
      </c>
      <c r="G2191">
        <f t="shared" ref="G2191" si="4003">-72*F2185^2</f>
        <v>-0.73020894153598115</v>
      </c>
      <c r="H2191">
        <f t="shared" ref="H2191" si="4004">36*F2185</f>
        <v>3.6254325187000322</v>
      </c>
      <c r="I2191" s="5">
        <f t="shared" ref="I2191" si="4005">-576*F2185^3</f>
        <v>-0.58829405379779487</v>
      </c>
      <c r="J2191">
        <f t="shared" ref="J2191" si="4006">-G2190*(F2191*(H2192*I2193-H2193*I2192)-H2191*(F2192*I2193-F2193*I2192)+I2191*(F2192*H2193-F2193*H2192))</f>
        <v>27145.440294009833</v>
      </c>
      <c r="L2191">
        <f t="shared" ref="L2191" si="4007">-(F2191*(H2192*I2193-H2193*I2192)-H2191*(F2192*I2193-F2193*I2192)+I2191*(F2192*H2193-F2193*H2192))</f>
        <v>41178.002877137187</v>
      </c>
      <c r="M2191">
        <f t="shared" ref="M2191" si="4008">F2190*(H2192*I2193-H2193*I2192)-H2190*(F2192*I2193-F2193*I2192)+I2190*(F2192*H2193-F2193*H2192)</f>
        <v>158787.26550931143</v>
      </c>
      <c r="N2191">
        <f t="shared" ref="N2191" si="4009">-(F2190*(H2191*I2193-H2193*I2191)-H2190*(F2191*I2193-F2193*I2191)+I2190*(F2191*H2193-F2193*H2191))</f>
        <v>-3207276.3379088463</v>
      </c>
      <c r="O2191">
        <f t="shared" ref="O2191" si="4010">F2190*(H2191*I2192-H2192*I2191)-H2190*(F2191*I2192-F2192*I2191)+I2190*(F2191*H2192-F2192*H2191)</f>
        <v>-78127.230263793899</v>
      </c>
    </row>
    <row r="2192" spans="5:15" x14ac:dyDescent="0.35">
      <c r="E2192" s="4"/>
      <c r="F2192">
        <f t="shared" ref="F2192" si="4011">0.0625*F2186*F2187^2*F2188</f>
        <v>-5.8324609265975536</v>
      </c>
      <c r="G2192">
        <f t="shared" ref="G2192" si="4012">0.0625*F2185*F2187^2*F2188+0.125*F2187</f>
        <v>0.21176919846457087</v>
      </c>
      <c r="H2192">
        <f t="shared" ref="H2192" si="4013">0.125*F2185*F2186*F2187*F2188+0.125*F2186</f>
        <v>-2.2664630475070293</v>
      </c>
      <c r="I2192" s="5">
        <f t="shared" ref="I2192" si="4014">0.0625*F2185*F2186*F2187^2</f>
        <v>-0.10480708733977255</v>
      </c>
      <c r="J2192">
        <f t="shared" ref="J2192" si="4015">H2190*(F2191*(G2192*I2193-G2193*I2192)-G2191*(F2192*I2193-F2193*I2192)+I2191*(F2192*G2193-F2193*G2192))</f>
        <v>-374.98505932624914</v>
      </c>
      <c r="L2192">
        <f t="shared" ref="L2192" si="4016">F2191*(G2192*I2193-G2193*I2192)-G2191*(F2192*I2193-F2193*I2192)+I2191*(F2192*G2193-F2193*G2192)</f>
        <v>3480.0027633809582</v>
      </c>
      <c r="M2192">
        <f t="shared" ref="M2192" si="4017">-(F2190*(G2192*I2193-G2193*I2192)-G2190*(F2192*I2193-F2193*I2192)+I2190*(F2192*G2193-F2193*G2192))</f>
        <v>26133.525741921378</v>
      </c>
      <c r="N2192">
        <f t="shared" ref="N2192" si="4018">F2190*(G2191*I2193-G2193*I2191)-G2190*(F2191*I2193-F2193*I2191)+I2190*(F2191*G2193-F2193*G2191)</f>
        <v>-40064.874888211809</v>
      </c>
      <c r="O2192">
        <f t="shared" ref="O2192" si="4019">-(F2190*(G2191*I2192-G2192*I2191)-G2190*(F2191*I2192-F2192*I2191)+I2190*(F2191*G2192-F2192*G2191))</f>
        <v>-6445.5603413291828</v>
      </c>
    </row>
    <row r="2193" spans="5:15" x14ac:dyDescent="0.35">
      <c r="E2193" s="4"/>
      <c r="F2193">
        <f t="shared" ref="F2193" si="4020">72*F2186*F2187*F2185^2-20*F2186*F2187^3</f>
        <v>407.20491440473813</v>
      </c>
      <c r="G2193">
        <f t="shared" ref="G2193" si="4021">24*F2185^3*F2187-20*F2185*F2187^3</f>
        <v>-3.9210472518767352</v>
      </c>
      <c r="H2193">
        <f t="shared" ref="H2193" si="4022">24*F2185^3*F2186-60*F2185*F2186*F2187^2</f>
        <v>100.35436669128175</v>
      </c>
      <c r="I2193" s="5">
        <f t="shared" ref="I2193" si="4023">36*F2188</f>
        <v>201.75346957962682</v>
      </c>
      <c r="J2193">
        <f t="shared" ref="J2193" si="4024">-I2190*(F2191*(G2192*H2193-G2193*H2192)-G2191*(F2192*H2193-F2193*H2192)+H2191*(F2192*G2193-F2193*G2192))</f>
        <v>-476699.81881783751</v>
      </c>
      <c r="L2193">
        <f t="shared" ref="L2193" si="4025">-(F2191*(G2192*H2193-G2193*H2192)-G2191*(F2192*H2193-F2193*H2192)+H2191*(F2192*G2193-F2193*G2192))</f>
        <v>-1264.8141576182488</v>
      </c>
      <c r="M2193">
        <f t="shared" ref="M2193" si="4026">F2190*(G2192*H2193-G2193*H2192)-G2190*(F2192*H2193-F2193*H2192)+H2190*(F2192*G2193-F2193*G2192)</f>
        <v>-1092.2732827639675</v>
      </c>
      <c r="N2193">
        <f t="shared" ref="N2193" si="4027">-(F2190*(G2191*H2193-G2193*H2191)-G2190*(F2191*H2193-F2193*H2191)+H2190*(F2191*G2193-F2193*G2191))</f>
        <v>1506.3564713566998</v>
      </c>
      <c r="O2193">
        <f t="shared" ref="O2193" si="4028">F2190*(G2191*H2192-G2192*H2191)-G2190*(F2191*H2192-F2192*H2191)+H2190*(F2191*G2192-F2192*G2191)</f>
        <v>72.122175699650043</v>
      </c>
    </row>
    <row r="2194" spans="5:15" x14ac:dyDescent="0.35">
      <c r="E2194" s="4"/>
      <c r="I2194" s="5"/>
    </row>
    <row r="2195" spans="5:15" x14ac:dyDescent="0.35">
      <c r="E2195" s="4" t="s">
        <v>6</v>
      </c>
      <c r="F2195">
        <f t="shared" ref="F2195" si="4029">MDETERM(F2190:I2193)</f>
        <v>-461664.21859368775</v>
      </c>
      <c r="G2195" t="str">
        <f t="shared" ref="G2195" si="4030">IF(F2195&lt;&gt;0,"Continuar", "Agregar otros valores")</f>
        <v>Continuar</v>
      </c>
      <c r="I2195" s="5"/>
      <c r="J2195">
        <f t="shared" ref="J2195" si="4031">MDETERM(F2190:I2193)</f>
        <v>-461664.21859368775</v>
      </c>
    </row>
    <row r="2196" spans="5:15" x14ac:dyDescent="0.35">
      <c r="E2196" s="4"/>
      <c r="I2196" s="5"/>
    </row>
    <row r="2197" spans="5:15" x14ac:dyDescent="0.35">
      <c r="E2197" s="4"/>
      <c r="F2197" cm="1">
        <f t="array" ref="F2197:I2200">MINVERSE(F2190:I2193)</f>
        <v>-3.5856891941897636E-4</v>
      </c>
      <c r="G2197">
        <v>9.466528952016778E-3</v>
      </c>
      <c r="H2197">
        <v>4.7124943944551738E-2</v>
      </c>
      <c r="I2197" s="5">
        <v>7.21922196620755E-4</v>
      </c>
      <c r="L2197">
        <f t="shared" ref="L2197" si="4032">L2190/J2195</f>
        <v>-3.5856891941897414E-4</v>
      </c>
      <c r="M2197">
        <f t="shared" ref="M2197" si="4033">M2190/J2195</f>
        <v>9.4665289520167815E-3</v>
      </c>
      <c r="N2197">
        <f t="shared" ref="N2197" si="4034">N2190/J2195</f>
        <v>4.7124943944551745E-2</v>
      </c>
      <c r="O2197">
        <f t="shared" ref="O2197" si="4035">O2190/J2195</f>
        <v>7.2192219662075392E-4</v>
      </c>
    </row>
    <row r="2198" spans="5:15" x14ac:dyDescent="0.35">
      <c r="E2198" s="4" t="s">
        <v>9</v>
      </c>
      <c r="F2198">
        <v>-8.9194703030208738E-2</v>
      </c>
      <c r="G2198">
        <v>-0.34394535923318087</v>
      </c>
      <c r="H2198">
        <v>6.9472058018245084</v>
      </c>
      <c r="I2198" s="5">
        <v>0.16922955498215461</v>
      </c>
      <c r="L2198">
        <f t="shared" ref="L2198" si="4036">L2191/J2195</f>
        <v>-8.9194703030208392E-2</v>
      </c>
      <c r="M2198">
        <f t="shared" ref="M2198" si="4037">M2191/J2195</f>
        <v>-0.34394535923318037</v>
      </c>
      <c r="N2198">
        <f t="shared" ref="N2198" si="4038">N2191/J2195</f>
        <v>6.9472058018245102</v>
      </c>
      <c r="O2198">
        <f t="shared" ref="O2198" si="4039">O2191/J2195</f>
        <v>0.16922955498215456</v>
      </c>
    </row>
    <row r="2199" spans="5:15" x14ac:dyDescent="0.35">
      <c r="E2199" s="4"/>
      <c r="F2199">
        <v>-7.5379520942334983E-3</v>
      </c>
      <c r="G2199">
        <v>-5.660721513468988E-2</v>
      </c>
      <c r="H2199">
        <v>8.6783582687557287E-2</v>
      </c>
      <c r="I2199" s="5">
        <v>1.3961576578240174E-2</v>
      </c>
      <c r="L2199">
        <f t="shared" ref="L2199" si="4040">L2192/J2195</f>
        <v>-7.5379520942334939E-3</v>
      </c>
      <c r="M2199">
        <f t="shared" ref="M2199" si="4041">M2192/J2195</f>
        <v>-5.660721513468988E-2</v>
      </c>
      <c r="N2199">
        <f t="shared" ref="N2199" si="4042">N2192/J2195</f>
        <v>8.6783582687557259E-2</v>
      </c>
      <c r="O2199">
        <f t="shared" ref="O2199" si="4043">O2192/J2195</f>
        <v>1.3961576578240174E-2</v>
      </c>
    </row>
    <row r="2200" spans="5:15" x14ac:dyDescent="0.35">
      <c r="E2200" s="4"/>
      <c r="F2200">
        <v>2.7396841831734335E-3</v>
      </c>
      <c r="G2200">
        <v>2.3659474543884481E-3</v>
      </c>
      <c r="H2200">
        <v>-3.2628833049815585E-3</v>
      </c>
      <c r="I2200" s="5">
        <v>-1.562221476018808E-4</v>
      </c>
      <c r="L2200">
        <f t="shared" ref="L2200" si="4044">L2193/J2195</f>
        <v>2.7396841831734335E-3</v>
      </c>
      <c r="M2200">
        <f t="shared" ref="M2200" si="4045">M2193/J2195</f>
        <v>2.3659474543884481E-3</v>
      </c>
      <c r="N2200">
        <f t="shared" ref="N2200" si="4046">N2193/J2195</f>
        <v>-3.2628833049815568E-3</v>
      </c>
      <c r="O2200">
        <f t="shared" ref="O2200" si="4047">O2193/J2195</f>
        <v>-1.5622214760188077E-4</v>
      </c>
    </row>
    <row r="2201" spans="5:15" x14ac:dyDescent="0.35">
      <c r="E2201" s="4"/>
      <c r="I2201" s="5"/>
    </row>
    <row r="2202" spans="5:15" x14ac:dyDescent="0.35">
      <c r="E2202" s="4" t="s">
        <v>271</v>
      </c>
      <c r="F2202">
        <f t="shared" ref="F2202" si="4048">F2185^2*F2186*F2187-3*F2185^2*F2186^2+4*F2188^3-1401/2</f>
        <v>0</v>
      </c>
      <c r="I2202" s="5"/>
    </row>
    <row r="2203" spans="5:15" x14ac:dyDescent="0.35">
      <c r="E2203" s="4" t="s">
        <v>272</v>
      </c>
      <c r="F2203">
        <f t="shared" ref="F2203" si="4049">-72*F2185^2*F2186-576*F2185^3*F2188+36*F2185*F2187-9</f>
        <v>0</v>
      </c>
      <c r="I2203" s="5"/>
    </row>
    <row r="2204" spans="5:15" x14ac:dyDescent="0.35">
      <c r="E2204" s="4" t="s">
        <v>273</v>
      </c>
      <c r="F2204">
        <f t="shared" ref="F2204" si="4050">((F2185*F2186*(F2187^2)*F2188)/16)+((F2186*F2187)/8)+9/4</f>
        <v>0</v>
      </c>
      <c r="I2204" s="5"/>
    </row>
    <row r="2205" spans="5:15" x14ac:dyDescent="0.35">
      <c r="E2205" s="4" t="s">
        <v>274</v>
      </c>
      <c r="F2205">
        <f t="shared" ref="F2205" si="4051">24*F2185^3*F2186*F2187-20*F2185*F2186*F2187^3+18*F2188^2-607</f>
        <v>0</v>
      </c>
      <c r="I2205" s="5"/>
    </row>
    <row r="2206" spans="5:15" x14ac:dyDescent="0.35">
      <c r="E2206" s="4"/>
      <c r="I2206" s="5"/>
    </row>
    <row r="2207" spans="5:15" x14ac:dyDescent="0.35">
      <c r="E2207" s="4"/>
      <c r="F2207">
        <f t="shared" ref="F2207:F2210" si="4052">F2185</f>
        <v>0.10070645885277868</v>
      </c>
      <c r="G2207" t="s">
        <v>16</v>
      </c>
      <c r="H2207" cm="1">
        <f t="array" ref="H2207:H2210">MMULT(F2197:I2200,F2202:F2205)</f>
        <v>0</v>
      </c>
      <c r="I2207" s="5"/>
      <c r="J2207">
        <f t="shared" ref="J2207" si="4053">F2197*F2202+G2197*F2203+H2197*F2204+I2197*F2205</f>
        <v>0</v>
      </c>
    </row>
    <row r="2208" spans="5:15" x14ac:dyDescent="0.35">
      <c r="E2208" s="4"/>
      <c r="F2208">
        <f t="shared" si="4052"/>
        <v>-10.624774595708859</v>
      </c>
      <c r="G2208" t="s">
        <v>16</v>
      </c>
      <c r="H2208">
        <v>0</v>
      </c>
      <c r="I2208" s="5"/>
      <c r="J2208">
        <f t="shared" ref="J2208" si="4054">F2198*F2202+G2198*F2203+H2198*F2204+I2198*F2205</f>
        <v>0</v>
      </c>
    </row>
    <row r="2209" spans="5:10" x14ac:dyDescent="0.35">
      <c r="E2209" s="4"/>
      <c r="F2209">
        <f t="shared" si="4052"/>
        <v>1.251891792118899</v>
      </c>
      <c r="G2209" t="s">
        <v>16</v>
      </c>
      <c r="H2209">
        <v>0</v>
      </c>
      <c r="I2209" s="5"/>
      <c r="J2209">
        <f t="shared" ref="J2209" si="4055">F2199*F2202+G2199*F2203+H2199*F2204+I2199*F2205</f>
        <v>0</v>
      </c>
    </row>
    <row r="2210" spans="5:10" x14ac:dyDescent="0.35">
      <c r="E2210" s="4"/>
      <c r="F2210">
        <f t="shared" si="4052"/>
        <v>5.6042630438785226</v>
      </c>
      <c r="G2210" t="s">
        <v>16</v>
      </c>
      <c r="H2210">
        <v>0</v>
      </c>
      <c r="I2210" s="5"/>
      <c r="J2210">
        <f t="shared" ref="J2210" si="4056">F2200*F2202+G2200*F2203+H2200*F2204+I2200*F2205</f>
        <v>0</v>
      </c>
    </row>
    <row r="2211" spans="5:10" x14ac:dyDescent="0.35">
      <c r="E2211" s="4" t="s">
        <v>844</v>
      </c>
      <c r="F2211">
        <f t="shared" ref="F2211:F2214" si="4057">F2207-H2207</f>
        <v>0.10070645885277868</v>
      </c>
      <c r="I2211" s="5"/>
    </row>
    <row r="2212" spans="5:10" x14ac:dyDescent="0.35">
      <c r="E2212" s="4" t="s">
        <v>99</v>
      </c>
      <c r="F2212">
        <f t="shared" si="4057"/>
        <v>-10.624774595708859</v>
      </c>
      <c r="I2212" s="5"/>
    </row>
    <row r="2213" spans="5:10" x14ac:dyDescent="0.35">
      <c r="E2213" s="4" t="s">
        <v>100</v>
      </c>
      <c r="F2213">
        <f t="shared" si="4057"/>
        <v>1.251891792118899</v>
      </c>
      <c r="I2213" s="5"/>
    </row>
    <row r="2214" spans="5:10" x14ac:dyDescent="0.35">
      <c r="E2214" s="4" t="s">
        <v>101</v>
      </c>
      <c r="F2214">
        <f t="shared" si="4057"/>
        <v>5.6042630438785226</v>
      </c>
      <c r="I2214" s="5"/>
    </row>
    <row r="2215" spans="5:10" x14ac:dyDescent="0.35">
      <c r="E2215" s="4"/>
      <c r="I2215" s="5"/>
    </row>
    <row r="2216" spans="5:10" x14ac:dyDescent="0.35">
      <c r="E2216" s="4" t="s">
        <v>846</v>
      </c>
      <c r="F2216">
        <f t="shared" ref="F2216:F2219" si="4058">ABS(F2211-F2185)</f>
        <v>0</v>
      </c>
      <c r="I2216" s="5"/>
    </row>
    <row r="2217" spans="5:10" x14ac:dyDescent="0.35">
      <c r="E2217" s="4" t="s">
        <v>847</v>
      </c>
      <c r="F2217">
        <f t="shared" si="4058"/>
        <v>0</v>
      </c>
      <c r="I2217" s="5"/>
    </row>
    <row r="2218" spans="5:10" x14ac:dyDescent="0.35">
      <c r="E2218" s="4" t="s">
        <v>848</v>
      </c>
      <c r="F2218">
        <f t="shared" si="4058"/>
        <v>0</v>
      </c>
      <c r="I2218" s="5"/>
    </row>
    <row r="2219" spans="5:10" x14ac:dyDescent="0.35">
      <c r="E2219" s="7" t="s">
        <v>849</v>
      </c>
      <c r="F2219" s="8">
        <f t="shared" si="4058"/>
        <v>0</v>
      </c>
      <c r="G2219" s="8" t="s">
        <v>25</v>
      </c>
      <c r="H2219" s="8">
        <f t="shared" ref="H2219" si="4059">MAX(F2216:F2219)</f>
        <v>0</v>
      </c>
      <c r="I2219" s="9"/>
      <c r="J2219" t="str">
        <f t="shared" ref="J2219" si="4060">IF(H2219&gt;$D$14, "Continúa iterando","Listo. Aquí está la solución")</f>
        <v>Listo. Aquí está la solución</v>
      </c>
    </row>
    <row r="2221" spans="5:10" x14ac:dyDescent="0.35">
      <c r="E2221" s="1"/>
      <c r="F2221" s="2" t="s">
        <v>0</v>
      </c>
      <c r="G2221" s="2">
        <f t="shared" ref="G2221" si="4061">G2184+1</f>
        <v>61</v>
      </c>
      <c r="H2221" s="2"/>
      <c r="I2221" s="3"/>
    </row>
    <row r="2222" spans="5:10" x14ac:dyDescent="0.35">
      <c r="E2222" s="4" t="s">
        <v>840</v>
      </c>
      <c r="F2222" s="6">
        <f t="shared" ref="F2222:F2225" si="4062">F2211</f>
        <v>0.10070645885277868</v>
      </c>
      <c r="I2222" s="5"/>
    </row>
    <row r="2223" spans="5:10" x14ac:dyDescent="0.35">
      <c r="E2223" s="4" t="s">
        <v>1</v>
      </c>
      <c r="F2223" s="6">
        <f t="shared" si="4062"/>
        <v>-10.624774595708859</v>
      </c>
      <c r="I2223" s="5"/>
    </row>
    <row r="2224" spans="5:10" x14ac:dyDescent="0.35">
      <c r="E2224" s="4" t="s">
        <v>93</v>
      </c>
      <c r="F2224" s="6">
        <f t="shared" si="4062"/>
        <v>1.251891792118899</v>
      </c>
      <c r="I2224" s="5"/>
    </row>
    <row r="2225" spans="5:15" x14ac:dyDescent="0.35">
      <c r="E2225" s="4" t="s">
        <v>2</v>
      </c>
      <c r="F2225" s="6">
        <f t="shared" si="4062"/>
        <v>5.6042630438785226</v>
      </c>
      <c r="I2225" s="5"/>
    </row>
    <row r="2226" spans="5:15" x14ac:dyDescent="0.35">
      <c r="E2226" s="4"/>
      <c r="I2226" s="5"/>
    </row>
    <row r="2227" spans="5:15" x14ac:dyDescent="0.35">
      <c r="E2227" s="4"/>
      <c r="F2227">
        <f t="shared" ref="F2227" si="4063">2*F2222*F2223*F2224-6*F2222*F2223^2</f>
        <v>-70.889003248126073</v>
      </c>
      <c r="G2227">
        <f t="shared" ref="G2227" si="4064">F2222^2*F2224-6*F2222^2*F2223</f>
        <v>0.65922187569425572</v>
      </c>
      <c r="H2227">
        <f t="shared" ref="H2227" si="4065">F2222^2*F2223</f>
        <v>-0.10775424182765204</v>
      </c>
      <c r="I2227" s="5">
        <f t="shared" ref="I2227" si="4066">12*F2225^2</f>
        <v>376.89317117979078</v>
      </c>
      <c r="J2227">
        <f t="shared" ref="J2227" si="4067">F2227*(G2228*(H2229*I2230-H2230*I2229)-H2228*(G2229*I2230-G2230*I2229)+I2228*(G2229*H2230-G2230*H2229))</f>
        <v>-11734.85501053382</v>
      </c>
      <c r="L2227">
        <f t="shared" ref="L2227" si="4068">G2228*(H2229*I2230-H2230*I2229)-H2228*(G2229*I2230-G2230*I2229)+I2228*(G2229*H2230-G2230*H2229)</f>
        <v>165.53843999554368</v>
      </c>
      <c r="M2227">
        <f t="shared" ref="M2227" si="4069">-(G2227*(H2229*I2230-H2230*I2229)-H2227*(G2229*I2230-G2230*I2229)+I2227*(G2229*H2230-G2230*H2229))</f>
        <v>-4370.357691427349</v>
      </c>
      <c r="N2227">
        <f t="shared" ref="N2227" si="4070">G2227*(H2228*I2230-H2230*I2228)-H2227*(G2228*I2230-G2230*I2228)+I2227*(G2228*H2230-G2230*H2228)</f>
        <v>-21755.90042243282</v>
      </c>
      <c r="O2227">
        <f t="shared" ref="O2227" si="4071">-(G2227*(H2228*I2229-H2229*I2228)-H2227*(G2228*I2229-G2229*I2228)+I2227*(G2228*H2229-G2229*H2228))</f>
        <v>-333.28564678835897</v>
      </c>
    </row>
    <row r="2228" spans="5:15" x14ac:dyDescent="0.35">
      <c r="E2228" s="4" t="s">
        <v>26</v>
      </c>
      <c r="F2228">
        <f t="shared" ref="F2228" si="4072">-1728*F2225*F2222^2-144*F2223*F2222+36*F2224</f>
        <v>100.93092616020988</v>
      </c>
      <c r="G2228">
        <f t="shared" ref="G2228" si="4073">-72*F2222^2</f>
        <v>-0.73020894153598115</v>
      </c>
      <c r="H2228">
        <f t="shared" ref="H2228" si="4074">36*F2222</f>
        <v>3.6254325187000322</v>
      </c>
      <c r="I2228" s="5">
        <f t="shared" ref="I2228" si="4075">-576*F2222^3</f>
        <v>-0.58829405379779487</v>
      </c>
      <c r="J2228">
        <f t="shared" ref="J2228" si="4076">-G2227*(F2228*(H2229*I2230-H2230*I2229)-H2228*(F2229*I2230-F2230*I2229)+I2228*(F2229*H2230-F2230*H2229))</f>
        <v>27145.440294009833</v>
      </c>
      <c r="L2228">
        <f t="shared" ref="L2228" si="4077">-(F2228*(H2229*I2230-H2230*I2229)-H2228*(F2229*I2230-F2230*I2229)+I2228*(F2229*H2230-F2230*H2229))</f>
        <v>41178.002877137187</v>
      </c>
      <c r="M2228">
        <f t="shared" ref="M2228" si="4078">F2227*(H2229*I2230-H2230*I2229)-H2227*(F2229*I2230-F2230*I2229)+I2227*(F2229*H2230-F2230*H2229)</f>
        <v>158787.26550931143</v>
      </c>
      <c r="N2228">
        <f t="shared" ref="N2228" si="4079">-(F2227*(H2228*I2230-H2230*I2228)-H2227*(F2228*I2230-F2230*I2228)+I2227*(F2228*H2230-F2230*H2228))</f>
        <v>-3207276.3379088463</v>
      </c>
      <c r="O2228">
        <f t="shared" ref="O2228" si="4080">F2227*(H2228*I2229-H2229*I2228)-H2227*(F2228*I2229-F2229*I2228)+I2227*(F2228*H2229-F2229*H2228)</f>
        <v>-78127.230263793899</v>
      </c>
    </row>
    <row r="2229" spans="5:15" x14ac:dyDescent="0.35">
      <c r="E2229" s="4"/>
      <c r="F2229">
        <f t="shared" ref="F2229" si="4081">0.0625*F2223*F2224^2*F2225</f>
        <v>-5.8324609265975536</v>
      </c>
      <c r="G2229">
        <f t="shared" ref="G2229" si="4082">0.0625*F2222*F2224^2*F2225+0.125*F2224</f>
        <v>0.21176919846457087</v>
      </c>
      <c r="H2229">
        <f t="shared" ref="H2229" si="4083">0.125*F2222*F2223*F2224*F2225+0.125*F2223</f>
        <v>-2.2664630475070293</v>
      </c>
      <c r="I2229" s="5">
        <f t="shared" ref="I2229" si="4084">0.0625*F2222*F2223*F2224^2</f>
        <v>-0.10480708733977255</v>
      </c>
      <c r="J2229">
        <f t="shared" ref="J2229" si="4085">H2227*(F2228*(G2229*I2230-G2230*I2229)-G2228*(F2229*I2230-F2230*I2229)+I2228*(F2229*G2230-F2230*G2229))</f>
        <v>-374.98505932624914</v>
      </c>
      <c r="L2229">
        <f t="shared" ref="L2229" si="4086">F2228*(G2229*I2230-G2230*I2229)-G2228*(F2229*I2230-F2230*I2229)+I2228*(F2229*G2230-F2230*G2229)</f>
        <v>3480.0027633809582</v>
      </c>
      <c r="M2229">
        <f t="shared" ref="M2229" si="4087">-(F2227*(G2229*I2230-G2230*I2229)-G2227*(F2229*I2230-F2230*I2229)+I2227*(F2229*G2230-F2230*G2229))</f>
        <v>26133.525741921378</v>
      </c>
      <c r="N2229">
        <f t="shared" ref="N2229" si="4088">F2227*(G2228*I2230-G2230*I2228)-G2227*(F2228*I2230-F2230*I2228)+I2227*(F2228*G2230-F2230*G2228)</f>
        <v>-40064.874888211809</v>
      </c>
      <c r="O2229">
        <f t="shared" ref="O2229" si="4089">-(F2227*(G2228*I2229-G2229*I2228)-G2227*(F2228*I2229-F2229*I2228)+I2227*(F2228*G2229-F2229*G2228))</f>
        <v>-6445.5603413291828</v>
      </c>
    </row>
    <row r="2230" spans="5:15" x14ac:dyDescent="0.35">
      <c r="E2230" s="4"/>
      <c r="F2230">
        <f t="shared" ref="F2230" si="4090">72*F2223*F2224*F2222^2-20*F2223*F2224^3</f>
        <v>407.20491440473813</v>
      </c>
      <c r="G2230">
        <f t="shared" ref="G2230" si="4091">24*F2222^3*F2224-20*F2222*F2224^3</f>
        <v>-3.9210472518767352</v>
      </c>
      <c r="H2230">
        <f t="shared" ref="H2230" si="4092">24*F2222^3*F2223-60*F2222*F2223*F2224^2</f>
        <v>100.35436669128175</v>
      </c>
      <c r="I2230" s="5">
        <f t="shared" ref="I2230" si="4093">36*F2225</f>
        <v>201.75346957962682</v>
      </c>
      <c r="J2230">
        <f t="shared" ref="J2230" si="4094">-I2227*(F2228*(G2229*H2230-G2230*H2229)-G2228*(F2229*H2230-F2230*H2229)+H2228*(F2229*G2230-F2230*G2229))</f>
        <v>-476699.81881783751</v>
      </c>
      <c r="L2230">
        <f t="shared" ref="L2230" si="4095">-(F2228*(G2229*H2230-G2230*H2229)-G2228*(F2229*H2230-F2230*H2229)+H2228*(F2229*G2230-F2230*G2229))</f>
        <v>-1264.8141576182488</v>
      </c>
      <c r="M2230">
        <f t="shared" ref="M2230" si="4096">F2227*(G2229*H2230-G2230*H2229)-G2227*(F2229*H2230-F2230*H2229)+H2227*(F2229*G2230-F2230*G2229)</f>
        <v>-1092.2732827639675</v>
      </c>
      <c r="N2230">
        <f t="shared" ref="N2230" si="4097">-(F2227*(G2228*H2230-G2230*H2228)-G2227*(F2228*H2230-F2230*H2228)+H2227*(F2228*G2230-F2230*G2228))</f>
        <v>1506.3564713566998</v>
      </c>
      <c r="O2230">
        <f t="shared" ref="O2230" si="4098">F2227*(G2228*H2229-G2229*H2228)-G2227*(F2228*H2229-F2229*H2228)+H2227*(F2228*G2229-F2229*G2228)</f>
        <v>72.122175699650043</v>
      </c>
    </row>
    <row r="2231" spans="5:15" x14ac:dyDescent="0.35">
      <c r="E2231" s="4"/>
      <c r="I2231" s="5"/>
    </row>
    <row r="2232" spans="5:15" x14ac:dyDescent="0.35">
      <c r="E2232" s="4" t="s">
        <v>6</v>
      </c>
      <c r="F2232">
        <f t="shared" ref="F2232" si="4099">MDETERM(F2227:I2230)</f>
        <v>-461664.21859368775</v>
      </c>
      <c r="G2232" t="str">
        <f t="shared" ref="G2232" si="4100">IF(F2232&lt;&gt;0,"Continuar", "Agregar otros valores")</f>
        <v>Continuar</v>
      </c>
      <c r="I2232" s="5"/>
      <c r="J2232">
        <f t="shared" ref="J2232" si="4101">MDETERM(F2227:I2230)</f>
        <v>-461664.21859368775</v>
      </c>
    </row>
    <row r="2233" spans="5:15" x14ac:dyDescent="0.35">
      <c r="E2233" s="4"/>
      <c r="I2233" s="5"/>
    </row>
    <row r="2234" spans="5:15" x14ac:dyDescent="0.35">
      <c r="E2234" s="4"/>
      <c r="F2234" cm="1">
        <f t="array" ref="F2234:I2237">MINVERSE(F2227:I2230)</f>
        <v>-3.5856891941897636E-4</v>
      </c>
      <c r="G2234">
        <v>9.466528952016778E-3</v>
      </c>
      <c r="H2234">
        <v>4.7124943944551738E-2</v>
      </c>
      <c r="I2234" s="5">
        <v>7.21922196620755E-4</v>
      </c>
      <c r="L2234">
        <f t="shared" ref="L2234" si="4102">L2227/J2232</f>
        <v>-3.5856891941897414E-4</v>
      </c>
      <c r="M2234">
        <f t="shared" ref="M2234" si="4103">M2227/J2232</f>
        <v>9.4665289520167815E-3</v>
      </c>
      <c r="N2234">
        <f t="shared" ref="N2234" si="4104">N2227/J2232</f>
        <v>4.7124943944551745E-2</v>
      </c>
      <c r="O2234">
        <f t="shared" ref="O2234" si="4105">O2227/J2232</f>
        <v>7.2192219662075392E-4</v>
      </c>
    </row>
    <row r="2235" spans="5:15" x14ac:dyDescent="0.35">
      <c r="E2235" s="4" t="s">
        <v>9</v>
      </c>
      <c r="F2235">
        <v>-8.9194703030208738E-2</v>
      </c>
      <c r="G2235">
        <v>-0.34394535923318087</v>
      </c>
      <c r="H2235">
        <v>6.9472058018245084</v>
      </c>
      <c r="I2235" s="5">
        <v>0.16922955498215461</v>
      </c>
      <c r="L2235">
        <f t="shared" ref="L2235" si="4106">L2228/J2232</f>
        <v>-8.9194703030208392E-2</v>
      </c>
      <c r="M2235">
        <f t="shared" ref="M2235" si="4107">M2228/J2232</f>
        <v>-0.34394535923318037</v>
      </c>
      <c r="N2235">
        <f t="shared" ref="N2235" si="4108">N2228/J2232</f>
        <v>6.9472058018245102</v>
      </c>
      <c r="O2235">
        <f t="shared" ref="O2235" si="4109">O2228/J2232</f>
        <v>0.16922955498215456</v>
      </c>
    </row>
    <row r="2236" spans="5:15" x14ac:dyDescent="0.35">
      <c r="E2236" s="4"/>
      <c r="F2236">
        <v>-7.5379520942334983E-3</v>
      </c>
      <c r="G2236">
        <v>-5.660721513468988E-2</v>
      </c>
      <c r="H2236">
        <v>8.6783582687557287E-2</v>
      </c>
      <c r="I2236" s="5">
        <v>1.3961576578240174E-2</v>
      </c>
      <c r="L2236">
        <f t="shared" ref="L2236" si="4110">L2229/J2232</f>
        <v>-7.5379520942334939E-3</v>
      </c>
      <c r="M2236">
        <f t="shared" ref="M2236" si="4111">M2229/J2232</f>
        <v>-5.660721513468988E-2</v>
      </c>
      <c r="N2236">
        <f t="shared" ref="N2236" si="4112">N2229/J2232</f>
        <v>8.6783582687557259E-2</v>
      </c>
      <c r="O2236">
        <f t="shared" ref="O2236" si="4113">O2229/J2232</f>
        <v>1.3961576578240174E-2</v>
      </c>
    </row>
    <row r="2237" spans="5:15" x14ac:dyDescent="0.35">
      <c r="E2237" s="4"/>
      <c r="F2237">
        <v>2.7396841831734335E-3</v>
      </c>
      <c r="G2237">
        <v>2.3659474543884481E-3</v>
      </c>
      <c r="H2237">
        <v>-3.2628833049815585E-3</v>
      </c>
      <c r="I2237" s="5">
        <v>-1.562221476018808E-4</v>
      </c>
      <c r="L2237">
        <f t="shared" ref="L2237" si="4114">L2230/J2232</f>
        <v>2.7396841831734335E-3</v>
      </c>
      <c r="M2237">
        <f t="shared" ref="M2237" si="4115">M2230/J2232</f>
        <v>2.3659474543884481E-3</v>
      </c>
      <c r="N2237">
        <f t="shared" ref="N2237" si="4116">N2230/J2232</f>
        <v>-3.2628833049815568E-3</v>
      </c>
      <c r="O2237">
        <f t="shared" ref="O2237" si="4117">O2230/J2232</f>
        <v>-1.5622214760188077E-4</v>
      </c>
    </row>
    <row r="2238" spans="5:15" x14ac:dyDescent="0.35">
      <c r="E2238" s="4"/>
      <c r="I2238" s="5"/>
    </row>
    <row r="2239" spans="5:15" x14ac:dyDescent="0.35">
      <c r="E2239" s="4" t="s">
        <v>275</v>
      </c>
      <c r="F2239">
        <f t="shared" ref="F2239" si="4118">F2222^2*F2223*F2224-3*F2222^2*F2223^2+4*F2225^3-1401/2</f>
        <v>0</v>
      </c>
      <c r="I2239" s="5"/>
    </row>
    <row r="2240" spans="5:15" x14ac:dyDescent="0.35">
      <c r="E2240" s="4" t="s">
        <v>276</v>
      </c>
      <c r="F2240">
        <f t="shared" ref="F2240" si="4119">-72*F2222^2*F2223-576*F2222^3*F2225+36*F2222*F2224-9</f>
        <v>0</v>
      </c>
      <c r="I2240" s="5"/>
    </row>
    <row r="2241" spans="5:10" x14ac:dyDescent="0.35">
      <c r="E2241" s="4" t="s">
        <v>277</v>
      </c>
      <c r="F2241">
        <f t="shared" ref="F2241" si="4120">((F2222*F2223*(F2224^2)*F2225)/16)+((F2223*F2224)/8)+9/4</f>
        <v>0</v>
      </c>
      <c r="I2241" s="5"/>
    </row>
    <row r="2242" spans="5:10" x14ac:dyDescent="0.35">
      <c r="E2242" s="4" t="s">
        <v>278</v>
      </c>
      <c r="F2242">
        <f t="shared" ref="F2242" si="4121">24*F2222^3*F2223*F2224-20*F2222*F2223*F2224^3+18*F2225^2-607</f>
        <v>0</v>
      </c>
      <c r="I2242" s="5"/>
    </row>
    <row r="2243" spans="5:10" x14ac:dyDescent="0.35">
      <c r="E2243" s="4"/>
      <c r="I2243" s="5"/>
    </row>
    <row r="2244" spans="5:10" x14ac:dyDescent="0.35">
      <c r="E2244" s="4"/>
      <c r="F2244">
        <f t="shared" ref="F2244:F2247" si="4122">F2222</f>
        <v>0.10070645885277868</v>
      </c>
      <c r="G2244" t="s">
        <v>16</v>
      </c>
      <c r="H2244" cm="1">
        <f t="array" ref="H2244:H2247">MMULT(F2234:I2237,F2239:F2242)</f>
        <v>0</v>
      </c>
      <c r="I2244" s="5"/>
      <c r="J2244">
        <f t="shared" ref="J2244" si="4123">F2234*F2239+G2234*F2240+H2234*F2241+I2234*F2242</f>
        <v>0</v>
      </c>
    </row>
    <row r="2245" spans="5:10" x14ac:dyDescent="0.35">
      <c r="E2245" s="4"/>
      <c r="F2245">
        <f t="shared" si="4122"/>
        <v>-10.624774595708859</v>
      </c>
      <c r="G2245" t="s">
        <v>16</v>
      </c>
      <c r="H2245">
        <v>0</v>
      </c>
      <c r="I2245" s="5"/>
      <c r="J2245">
        <f t="shared" ref="J2245" si="4124">F2235*F2239+G2235*F2240+H2235*F2241+I2235*F2242</f>
        <v>0</v>
      </c>
    </row>
    <row r="2246" spans="5:10" x14ac:dyDescent="0.35">
      <c r="E2246" s="4"/>
      <c r="F2246">
        <f t="shared" si="4122"/>
        <v>1.251891792118899</v>
      </c>
      <c r="G2246" t="s">
        <v>16</v>
      </c>
      <c r="H2246">
        <v>0</v>
      </c>
      <c r="I2246" s="5"/>
      <c r="J2246">
        <f t="shared" ref="J2246" si="4125">F2236*F2239+G2236*F2240+H2236*F2241+I2236*F2242</f>
        <v>0</v>
      </c>
    </row>
    <row r="2247" spans="5:10" x14ac:dyDescent="0.35">
      <c r="E2247" s="4"/>
      <c r="F2247">
        <f t="shared" si="4122"/>
        <v>5.6042630438785226</v>
      </c>
      <c r="G2247" t="s">
        <v>16</v>
      </c>
      <c r="H2247">
        <v>0</v>
      </c>
      <c r="I2247" s="5"/>
      <c r="J2247">
        <f t="shared" ref="J2247" si="4126">F2237*F2239+G2237*F2240+H2237*F2241+I2237*F2242</f>
        <v>0</v>
      </c>
    </row>
    <row r="2248" spans="5:10" x14ac:dyDescent="0.35">
      <c r="E2248" s="4" t="s">
        <v>844</v>
      </c>
      <c r="F2248">
        <f t="shared" ref="F2248:F2251" si="4127">F2244-H2244</f>
        <v>0.10070645885277868</v>
      </c>
      <c r="I2248" s="5"/>
    </row>
    <row r="2249" spans="5:10" x14ac:dyDescent="0.35">
      <c r="E2249" s="4" t="s">
        <v>99</v>
      </c>
      <c r="F2249">
        <f t="shared" si="4127"/>
        <v>-10.624774595708859</v>
      </c>
      <c r="I2249" s="5"/>
    </row>
    <row r="2250" spans="5:10" x14ac:dyDescent="0.35">
      <c r="E2250" s="4" t="s">
        <v>100</v>
      </c>
      <c r="F2250">
        <f t="shared" si="4127"/>
        <v>1.251891792118899</v>
      </c>
      <c r="I2250" s="5"/>
    </row>
    <row r="2251" spans="5:10" x14ac:dyDescent="0.35">
      <c r="E2251" s="4" t="s">
        <v>101</v>
      </c>
      <c r="F2251">
        <f t="shared" si="4127"/>
        <v>5.6042630438785226</v>
      </c>
      <c r="I2251" s="5"/>
    </row>
    <row r="2252" spans="5:10" x14ac:dyDescent="0.35">
      <c r="E2252" s="4"/>
      <c r="I2252" s="5"/>
    </row>
    <row r="2253" spans="5:10" x14ac:dyDescent="0.35">
      <c r="E2253" s="4" t="s">
        <v>846</v>
      </c>
      <c r="F2253">
        <f t="shared" ref="F2253:F2256" si="4128">ABS(F2248-F2222)</f>
        <v>0</v>
      </c>
      <c r="I2253" s="5"/>
    </row>
    <row r="2254" spans="5:10" x14ac:dyDescent="0.35">
      <c r="E2254" s="4" t="s">
        <v>847</v>
      </c>
      <c r="F2254">
        <f t="shared" si="4128"/>
        <v>0</v>
      </c>
      <c r="I2254" s="5"/>
    </row>
    <row r="2255" spans="5:10" x14ac:dyDescent="0.35">
      <c r="E2255" s="4" t="s">
        <v>848</v>
      </c>
      <c r="F2255">
        <f t="shared" si="4128"/>
        <v>0</v>
      </c>
      <c r="I2255" s="5"/>
    </row>
    <row r="2256" spans="5:10" x14ac:dyDescent="0.35">
      <c r="E2256" s="7" t="s">
        <v>849</v>
      </c>
      <c r="F2256" s="8">
        <f t="shared" si="4128"/>
        <v>0</v>
      </c>
      <c r="G2256" s="8" t="s">
        <v>25</v>
      </c>
      <c r="H2256" s="8">
        <f t="shared" ref="H2256" si="4129">MAX(F2253:F2256)</f>
        <v>0</v>
      </c>
      <c r="I2256" s="9"/>
      <c r="J2256" t="str">
        <f t="shared" ref="J2256" si="4130">IF(H2256&gt;$D$14, "Continúa iterando","Listo. Aquí está la solución")</f>
        <v>Listo. Aquí está la solución</v>
      </c>
    </row>
    <row r="2258" spans="5:15" x14ac:dyDescent="0.35">
      <c r="E2258" s="1"/>
      <c r="F2258" s="2" t="s">
        <v>0</v>
      </c>
      <c r="G2258" s="2">
        <f t="shared" ref="G2258" si="4131">G2221+1</f>
        <v>62</v>
      </c>
      <c r="H2258" s="2"/>
      <c r="I2258" s="3"/>
    </row>
    <row r="2259" spans="5:15" x14ac:dyDescent="0.35">
      <c r="E2259" s="4" t="s">
        <v>840</v>
      </c>
      <c r="F2259" s="6">
        <f t="shared" ref="F2259:F2262" si="4132">F2248</f>
        <v>0.10070645885277868</v>
      </c>
      <c r="I2259" s="5"/>
    </row>
    <row r="2260" spans="5:15" x14ac:dyDescent="0.35">
      <c r="E2260" s="4" t="s">
        <v>1</v>
      </c>
      <c r="F2260" s="6">
        <f t="shared" si="4132"/>
        <v>-10.624774595708859</v>
      </c>
      <c r="I2260" s="5"/>
    </row>
    <row r="2261" spans="5:15" x14ac:dyDescent="0.35">
      <c r="E2261" s="4" t="s">
        <v>93</v>
      </c>
      <c r="F2261" s="6">
        <f t="shared" si="4132"/>
        <v>1.251891792118899</v>
      </c>
      <c r="I2261" s="5"/>
    </row>
    <row r="2262" spans="5:15" x14ac:dyDescent="0.35">
      <c r="E2262" s="4" t="s">
        <v>2</v>
      </c>
      <c r="F2262" s="6">
        <f t="shared" si="4132"/>
        <v>5.6042630438785226</v>
      </c>
      <c r="I2262" s="5"/>
    </row>
    <row r="2263" spans="5:15" x14ac:dyDescent="0.35">
      <c r="E2263" s="4"/>
      <c r="I2263" s="5"/>
    </row>
    <row r="2264" spans="5:15" x14ac:dyDescent="0.35">
      <c r="E2264" s="4"/>
      <c r="F2264">
        <f t="shared" ref="F2264" si="4133">2*F2259*F2260*F2261-6*F2259*F2260^2</f>
        <v>-70.889003248126073</v>
      </c>
      <c r="G2264">
        <f t="shared" ref="G2264" si="4134">F2259^2*F2261-6*F2259^2*F2260</f>
        <v>0.65922187569425572</v>
      </c>
      <c r="H2264">
        <f t="shared" ref="H2264" si="4135">F2259^2*F2260</f>
        <v>-0.10775424182765204</v>
      </c>
      <c r="I2264" s="5">
        <f t="shared" ref="I2264" si="4136">12*F2262^2</f>
        <v>376.89317117979078</v>
      </c>
      <c r="J2264">
        <f t="shared" ref="J2264" si="4137">F2264*(G2265*(H2266*I2267-H2267*I2266)-H2265*(G2266*I2267-G2267*I2266)+I2265*(G2266*H2267-G2267*H2266))</f>
        <v>-11734.85501053382</v>
      </c>
      <c r="L2264">
        <f t="shared" ref="L2264" si="4138">G2265*(H2266*I2267-H2267*I2266)-H2265*(G2266*I2267-G2267*I2266)+I2265*(G2266*H2267-G2267*H2266)</f>
        <v>165.53843999554368</v>
      </c>
      <c r="M2264">
        <f t="shared" ref="M2264" si="4139">-(G2264*(H2266*I2267-H2267*I2266)-H2264*(G2266*I2267-G2267*I2266)+I2264*(G2266*H2267-G2267*H2266))</f>
        <v>-4370.357691427349</v>
      </c>
      <c r="N2264">
        <f t="shared" ref="N2264" si="4140">G2264*(H2265*I2267-H2267*I2265)-H2264*(G2265*I2267-G2267*I2265)+I2264*(G2265*H2267-G2267*H2265)</f>
        <v>-21755.90042243282</v>
      </c>
      <c r="O2264">
        <f t="shared" ref="O2264" si="4141">-(G2264*(H2265*I2266-H2266*I2265)-H2264*(G2265*I2266-G2266*I2265)+I2264*(G2265*H2266-G2266*H2265))</f>
        <v>-333.28564678835897</v>
      </c>
    </row>
    <row r="2265" spans="5:15" x14ac:dyDescent="0.35">
      <c r="E2265" s="4" t="s">
        <v>26</v>
      </c>
      <c r="F2265">
        <f t="shared" ref="F2265" si="4142">-1728*F2262*F2259^2-144*F2260*F2259+36*F2261</f>
        <v>100.93092616020988</v>
      </c>
      <c r="G2265">
        <f t="shared" ref="G2265" si="4143">-72*F2259^2</f>
        <v>-0.73020894153598115</v>
      </c>
      <c r="H2265">
        <f t="shared" ref="H2265" si="4144">36*F2259</f>
        <v>3.6254325187000322</v>
      </c>
      <c r="I2265" s="5">
        <f t="shared" ref="I2265" si="4145">-576*F2259^3</f>
        <v>-0.58829405379779487</v>
      </c>
      <c r="J2265">
        <f t="shared" ref="J2265" si="4146">-G2264*(F2265*(H2266*I2267-H2267*I2266)-H2265*(F2266*I2267-F2267*I2266)+I2265*(F2266*H2267-F2267*H2266))</f>
        <v>27145.440294009833</v>
      </c>
      <c r="L2265">
        <f t="shared" ref="L2265" si="4147">-(F2265*(H2266*I2267-H2267*I2266)-H2265*(F2266*I2267-F2267*I2266)+I2265*(F2266*H2267-F2267*H2266))</f>
        <v>41178.002877137187</v>
      </c>
      <c r="M2265">
        <f t="shared" ref="M2265" si="4148">F2264*(H2266*I2267-H2267*I2266)-H2264*(F2266*I2267-F2267*I2266)+I2264*(F2266*H2267-F2267*H2266)</f>
        <v>158787.26550931143</v>
      </c>
      <c r="N2265">
        <f t="shared" ref="N2265" si="4149">-(F2264*(H2265*I2267-H2267*I2265)-H2264*(F2265*I2267-F2267*I2265)+I2264*(F2265*H2267-F2267*H2265))</f>
        <v>-3207276.3379088463</v>
      </c>
      <c r="O2265">
        <f t="shared" ref="O2265" si="4150">F2264*(H2265*I2266-H2266*I2265)-H2264*(F2265*I2266-F2266*I2265)+I2264*(F2265*H2266-F2266*H2265)</f>
        <v>-78127.230263793899</v>
      </c>
    </row>
    <row r="2266" spans="5:15" x14ac:dyDescent="0.35">
      <c r="E2266" s="4"/>
      <c r="F2266">
        <f t="shared" ref="F2266" si="4151">0.0625*F2260*F2261^2*F2262</f>
        <v>-5.8324609265975536</v>
      </c>
      <c r="G2266">
        <f t="shared" ref="G2266" si="4152">0.0625*F2259*F2261^2*F2262+0.125*F2261</f>
        <v>0.21176919846457087</v>
      </c>
      <c r="H2266">
        <f t="shared" ref="H2266" si="4153">0.125*F2259*F2260*F2261*F2262+0.125*F2260</f>
        <v>-2.2664630475070293</v>
      </c>
      <c r="I2266" s="5">
        <f t="shared" ref="I2266" si="4154">0.0625*F2259*F2260*F2261^2</f>
        <v>-0.10480708733977255</v>
      </c>
      <c r="J2266">
        <f t="shared" ref="J2266" si="4155">H2264*(F2265*(G2266*I2267-G2267*I2266)-G2265*(F2266*I2267-F2267*I2266)+I2265*(F2266*G2267-F2267*G2266))</f>
        <v>-374.98505932624914</v>
      </c>
      <c r="L2266">
        <f t="shared" ref="L2266" si="4156">F2265*(G2266*I2267-G2267*I2266)-G2265*(F2266*I2267-F2267*I2266)+I2265*(F2266*G2267-F2267*G2266)</f>
        <v>3480.0027633809582</v>
      </c>
      <c r="M2266">
        <f t="shared" ref="M2266" si="4157">-(F2264*(G2266*I2267-G2267*I2266)-G2264*(F2266*I2267-F2267*I2266)+I2264*(F2266*G2267-F2267*G2266))</f>
        <v>26133.525741921378</v>
      </c>
      <c r="N2266">
        <f t="shared" ref="N2266" si="4158">F2264*(G2265*I2267-G2267*I2265)-G2264*(F2265*I2267-F2267*I2265)+I2264*(F2265*G2267-F2267*G2265)</f>
        <v>-40064.874888211809</v>
      </c>
      <c r="O2266">
        <f t="shared" ref="O2266" si="4159">-(F2264*(G2265*I2266-G2266*I2265)-G2264*(F2265*I2266-F2266*I2265)+I2264*(F2265*G2266-F2266*G2265))</f>
        <v>-6445.5603413291828</v>
      </c>
    </row>
    <row r="2267" spans="5:15" x14ac:dyDescent="0.35">
      <c r="E2267" s="4"/>
      <c r="F2267">
        <f t="shared" ref="F2267" si="4160">72*F2260*F2261*F2259^2-20*F2260*F2261^3</f>
        <v>407.20491440473813</v>
      </c>
      <c r="G2267">
        <f t="shared" ref="G2267" si="4161">24*F2259^3*F2261-20*F2259*F2261^3</f>
        <v>-3.9210472518767352</v>
      </c>
      <c r="H2267">
        <f t="shared" ref="H2267" si="4162">24*F2259^3*F2260-60*F2259*F2260*F2261^2</f>
        <v>100.35436669128175</v>
      </c>
      <c r="I2267" s="5">
        <f t="shared" ref="I2267" si="4163">36*F2262</f>
        <v>201.75346957962682</v>
      </c>
      <c r="J2267">
        <f t="shared" ref="J2267" si="4164">-I2264*(F2265*(G2266*H2267-G2267*H2266)-G2265*(F2266*H2267-F2267*H2266)+H2265*(F2266*G2267-F2267*G2266))</f>
        <v>-476699.81881783751</v>
      </c>
      <c r="L2267">
        <f t="shared" ref="L2267" si="4165">-(F2265*(G2266*H2267-G2267*H2266)-G2265*(F2266*H2267-F2267*H2266)+H2265*(F2266*G2267-F2267*G2266))</f>
        <v>-1264.8141576182488</v>
      </c>
      <c r="M2267">
        <f t="shared" ref="M2267" si="4166">F2264*(G2266*H2267-G2267*H2266)-G2264*(F2266*H2267-F2267*H2266)+H2264*(F2266*G2267-F2267*G2266)</f>
        <v>-1092.2732827639675</v>
      </c>
      <c r="N2267">
        <f t="shared" ref="N2267" si="4167">-(F2264*(G2265*H2267-G2267*H2265)-G2264*(F2265*H2267-F2267*H2265)+H2264*(F2265*G2267-F2267*G2265))</f>
        <v>1506.3564713566998</v>
      </c>
      <c r="O2267">
        <f t="shared" ref="O2267" si="4168">F2264*(G2265*H2266-G2266*H2265)-G2264*(F2265*H2266-F2266*H2265)+H2264*(F2265*G2266-F2266*G2265)</f>
        <v>72.122175699650043</v>
      </c>
    </row>
    <row r="2268" spans="5:15" x14ac:dyDescent="0.35">
      <c r="E2268" s="4"/>
      <c r="I2268" s="5"/>
    </row>
    <row r="2269" spans="5:15" x14ac:dyDescent="0.35">
      <c r="E2269" s="4" t="s">
        <v>6</v>
      </c>
      <c r="F2269">
        <f t="shared" ref="F2269" si="4169">MDETERM(F2264:I2267)</f>
        <v>-461664.21859368775</v>
      </c>
      <c r="G2269" t="str">
        <f t="shared" ref="G2269" si="4170">IF(F2269&lt;&gt;0,"Continuar", "Agregar otros valores")</f>
        <v>Continuar</v>
      </c>
      <c r="I2269" s="5"/>
      <c r="J2269">
        <f t="shared" ref="J2269" si="4171">MDETERM(F2264:I2267)</f>
        <v>-461664.21859368775</v>
      </c>
    </row>
    <row r="2270" spans="5:15" x14ac:dyDescent="0.35">
      <c r="E2270" s="4"/>
      <c r="I2270" s="5"/>
    </row>
    <row r="2271" spans="5:15" x14ac:dyDescent="0.35">
      <c r="E2271" s="4"/>
      <c r="F2271" cm="1">
        <f t="array" ref="F2271:I2274">MINVERSE(F2264:I2267)</f>
        <v>-3.5856891941897636E-4</v>
      </c>
      <c r="G2271">
        <v>9.466528952016778E-3</v>
      </c>
      <c r="H2271">
        <v>4.7124943944551738E-2</v>
      </c>
      <c r="I2271" s="5">
        <v>7.21922196620755E-4</v>
      </c>
      <c r="L2271">
        <f t="shared" ref="L2271" si="4172">L2264/J2269</f>
        <v>-3.5856891941897414E-4</v>
      </c>
      <c r="M2271">
        <f t="shared" ref="M2271" si="4173">M2264/J2269</f>
        <v>9.4665289520167815E-3</v>
      </c>
      <c r="N2271">
        <f t="shared" ref="N2271" si="4174">N2264/J2269</f>
        <v>4.7124943944551745E-2</v>
      </c>
      <c r="O2271">
        <f t="shared" ref="O2271" si="4175">O2264/J2269</f>
        <v>7.2192219662075392E-4</v>
      </c>
    </row>
    <row r="2272" spans="5:15" x14ac:dyDescent="0.35">
      <c r="E2272" s="4" t="s">
        <v>9</v>
      </c>
      <c r="F2272">
        <v>-8.9194703030208738E-2</v>
      </c>
      <c r="G2272">
        <v>-0.34394535923318087</v>
      </c>
      <c r="H2272">
        <v>6.9472058018245084</v>
      </c>
      <c r="I2272" s="5">
        <v>0.16922955498215461</v>
      </c>
      <c r="L2272">
        <f t="shared" ref="L2272" si="4176">L2265/J2269</f>
        <v>-8.9194703030208392E-2</v>
      </c>
      <c r="M2272">
        <f t="shared" ref="M2272" si="4177">M2265/J2269</f>
        <v>-0.34394535923318037</v>
      </c>
      <c r="N2272">
        <f t="shared" ref="N2272" si="4178">N2265/J2269</f>
        <v>6.9472058018245102</v>
      </c>
      <c r="O2272">
        <f t="shared" ref="O2272" si="4179">O2265/J2269</f>
        <v>0.16922955498215456</v>
      </c>
    </row>
    <row r="2273" spans="5:15" x14ac:dyDescent="0.35">
      <c r="E2273" s="4"/>
      <c r="F2273">
        <v>-7.5379520942334983E-3</v>
      </c>
      <c r="G2273">
        <v>-5.660721513468988E-2</v>
      </c>
      <c r="H2273">
        <v>8.6783582687557287E-2</v>
      </c>
      <c r="I2273" s="5">
        <v>1.3961576578240174E-2</v>
      </c>
      <c r="L2273">
        <f t="shared" ref="L2273" si="4180">L2266/J2269</f>
        <v>-7.5379520942334939E-3</v>
      </c>
      <c r="M2273">
        <f t="shared" ref="M2273" si="4181">M2266/J2269</f>
        <v>-5.660721513468988E-2</v>
      </c>
      <c r="N2273">
        <f t="shared" ref="N2273" si="4182">N2266/J2269</f>
        <v>8.6783582687557259E-2</v>
      </c>
      <c r="O2273">
        <f t="shared" ref="O2273" si="4183">O2266/J2269</f>
        <v>1.3961576578240174E-2</v>
      </c>
    </row>
    <row r="2274" spans="5:15" x14ac:dyDescent="0.35">
      <c r="E2274" s="4"/>
      <c r="F2274">
        <v>2.7396841831734335E-3</v>
      </c>
      <c r="G2274">
        <v>2.3659474543884481E-3</v>
      </c>
      <c r="H2274">
        <v>-3.2628833049815585E-3</v>
      </c>
      <c r="I2274" s="5">
        <v>-1.562221476018808E-4</v>
      </c>
      <c r="L2274">
        <f t="shared" ref="L2274" si="4184">L2267/J2269</f>
        <v>2.7396841831734335E-3</v>
      </c>
      <c r="M2274">
        <f t="shared" ref="M2274" si="4185">M2267/J2269</f>
        <v>2.3659474543884481E-3</v>
      </c>
      <c r="N2274">
        <f t="shared" ref="N2274" si="4186">N2267/J2269</f>
        <v>-3.2628833049815568E-3</v>
      </c>
      <c r="O2274">
        <f t="shared" ref="O2274" si="4187">O2267/J2269</f>
        <v>-1.5622214760188077E-4</v>
      </c>
    </row>
    <row r="2275" spans="5:15" x14ac:dyDescent="0.35">
      <c r="E2275" s="4"/>
      <c r="I2275" s="5"/>
    </row>
    <row r="2276" spans="5:15" x14ac:dyDescent="0.35">
      <c r="E2276" s="4" t="s">
        <v>279</v>
      </c>
      <c r="F2276">
        <f t="shared" ref="F2276" si="4188">F2259^2*F2260*F2261-3*F2259^2*F2260^2+4*F2262^3-1401/2</f>
        <v>0</v>
      </c>
      <c r="I2276" s="5"/>
    </row>
    <row r="2277" spans="5:15" x14ac:dyDescent="0.35">
      <c r="E2277" s="4" t="s">
        <v>280</v>
      </c>
      <c r="F2277">
        <f t="shared" ref="F2277" si="4189">-72*F2259^2*F2260-576*F2259^3*F2262+36*F2259*F2261-9</f>
        <v>0</v>
      </c>
      <c r="I2277" s="5"/>
    </row>
    <row r="2278" spans="5:15" x14ac:dyDescent="0.35">
      <c r="E2278" s="4" t="s">
        <v>281</v>
      </c>
      <c r="F2278">
        <f t="shared" ref="F2278" si="4190">((F2259*F2260*(F2261^2)*F2262)/16)+((F2260*F2261)/8)+9/4</f>
        <v>0</v>
      </c>
      <c r="I2278" s="5"/>
    </row>
    <row r="2279" spans="5:15" x14ac:dyDescent="0.35">
      <c r="E2279" s="4" t="s">
        <v>282</v>
      </c>
      <c r="F2279">
        <f t="shared" ref="F2279" si="4191">24*F2259^3*F2260*F2261-20*F2259*F2260*F2261^3+18*F2262^2-607</f>
        <v>0</v>
      </c>
      <c r="I2279" s="5"/>
    </row>
    <row r="2280" spans="5:15" x14ac:dyDescent="0.35">
      <c r="E2280" s="4"/>
      <c r="I2280" s="5"/>
    </row>
    <row r="2281" spans="5:15" x14ac:dyDescent="0.35">
      <c r="E2281" s="4"/>
      <c r="F2281">
        <f t="shared" ref="F2281:F2284" si="4192">F2259</f>
        <v>0.10070645885277868</v>
      </c>
      <c r="G2281" t="s">
        <v>16</v>
      </c>
      <c r="H2281" cm="1">
        <f t="array" ref="H2281:H2284">MMULT(F2271:I2274,F2276:F2279)</f>
        <v>0</v>
      </c>
      <c r="I2281" s="5"/>
      <c r="J2281">
        <f t="shared" ref="J2281" si="4193">F2271*F2276+G2271*F2277+H2271*F2278+I2271*F2279</f>
        <v>0</v>
      </c>
    </row>
    <row r="2282" spans="5:15" x14ac:dyDescent="0.35">
      <c r="E2282" s="4"/>
      <c r="F2282">
        <f t="shared" si="4192"/>
        <v>-10.624774595708859</v>
      </c>
      <c r="G2282" t="s">
        <v>16</v>
      </c>
      <c r="H2282">
        <v>0</v>
      </c>
      <c r="I2282" s="5"/>
      <c r="J2282">
        <f t="shared" ref="J2282" si="4194">F2272*F2276+G2272*F2277+H2272*F2278+I2272*F2279</f>
        <v>0</v>
      </c>
    </row>
    <row r="2283" spans="5:15" x14ac:dyDescent="0.35">
      <c r="E2283" s="4"/>
      <c r="F2283">
        <f t="shared" si="4192"/>
        <v>1.251891792118899</v>
      </c>
      <c r="G2283" t="s">
        <v>16</v>
      </c>
      <c r="H2283">
        <v>0</v>
      </c>
      <c r="I2283" s="5"/>
      <c r="J2283">
        <f t="shared" ref="J2283" si="4195">F2273*F2276+G2273*F2277+H2273*F2278+I2273*F2279</f>
        <v>0</v>
      </c>
    </row>
    <row r="2284" spans="5:15" x14ac:dyDescent="0.35">
      <c r="E2284" s="4"/>
      <c r="F2284">
        <f t="shared" si="4192"/>
        <v>5.6042630438785226</v>
      </c>
      <c r="G2284" t="s">
        <v>16</v>
      </c>
      <c r="H2284">
        <v>0</v>
      </c>
      <c r="I2284" s="5"/>
      <c r="J2284">
        <f t="shared" ref="J2284" si="4196">F2274*F2276+G2274*F2277+H2274*F2278+I2274*F2279</f>
        <v>0</v>
      </c>
    </row>
    <row r="2285" spans="5:15" x14ac:dyDescent="0.35">
      <c r="E2285" s="4" t="s">
        <v>844</v>
      </c>
      <c r="F2285">
        <f t="shared" ref="F2285:F2288" si="4197">F2281-H2281</f>
        <v>0.10070645885277868</v>
      </c>
      <c r="I2285" s="5"/>
    </row>
    <row r="2286" spans="5:15" x14ac:dyDescent="0.35">
      <c r="E2286" s="4" t="s">
        <v>99</v>
      </c>
      <c r="F2286">
        <f t="shared" si="4197"/>
        <v>-10.624774595708859</v>
      </c>
      <c r="I2286" s="5"/>
    </row>
    <row r="2287" spans="5:15" x14ac:dyDescent="0.35">
      <c r="E2287" s="4" t="s">
        <v>100</v>
      </c>
      <c r="F2287">
        <f t="shared" si="4197"/>
        <v>1.251891792118899</v>
      </c>
      <c r="I2287" s="5"/>
    </row>
    <row r="2288" spans="5:15" x14ac:dyDescent="0.35">
      <c r="E2288" s="4" t="s">
        <v>101</v>
      </c>
      <c r="F2288">
        <f t="shared" si="4197"/>
        <v>5.6042630438785226</v>
      </c>
      <c r="I2288" s="5"/>
    </row>
    <row r="2289" spans="5:15" x14ac:dyDescent="0.35">
      <c r="E2289" s="4"/>
      <c r="I2289" s="5"/>
    </row>
    <row r="2290" spans="5:15" x14ac:dyDescent="0.35">
      <c r="E2290" s="4" t="s">
        <v>846</v>
      </c>
      <c r="F2290">
        <f t="shared" ref="F2290:F2293" si="4198">ABS(F2285-F2259)</f>
        <v>0</v>
      </c>
      <c r="I2290" s="5"/>
    </row>
    <row r="2291" spans="5:15" x14ac:dyDescent="0.35">
      <c r="E2291" s="4" t="s">
        <v>847</v>
      </c>
      <c r="F2291">
        <f t="shared" si="4198"/>
        <v>0</v>
      </c>
      <c r="I2291" s="5"/>
    </row>
    <row r="2292" spans="5:15" x14ac:dyDescent="0.35">
      <c r="E2292" s="4" t="s">
        <v>848</v>
      </c>
      <c r="F2292">
        <f t="shared" si="4198"/>
        <v>0</v>
      </c>
      <c r="I2292" s="5"/>
    </row>
    <row r="2293" spans="5:15" x14ac:dyDescent="0.35">
      <c r="E2293" s="7" t="s">
        <v>849</v>
      </c>
      <c r="F2293" s="8">
        <f t="shared" si="4198"/>
        <v>0</v>
      </c>
      <c r="G2293" s="8" t="s">
        <v>25</v>
      </c>
      <c r="H2293" s="8">
        <f t="shared" ref="H2293" si="4199">MAX(F2290:F2293)</f>
        <v>0</v>
      </c>
      <c r="I2293" s="9"/>
      <c r="J2293" t="str">
        <f t="shared" ref="J2293" si="4200">IF(H2293&gt;$D$14, "Continúa iterando","Listo. Aquí está la solución")</f>
        <v>Listo. Aquí está la solución</v>
      </c>
    </row>
    <row r="2295" spans="5:15" x14ac:dyDescent="0.35">
      <c r="E2295" s="1"/>
      <c r="F2295" s="2" t="s">
        <v>0</v>
      </c>
      <c r="G2295" s="2">
        <f t="shared" ref="G2295" si="4201">G2258+1</f>
        <v>63</v>
      </c>
      <c r="H2295" s="2"/>
      <c r="I2295" s="3"/>
    </row>
    <row r="2296" spans="5:15" x14ac:dyDescent="0.35">
      <c r="E2296" s="4" t="s">
        <v>840</v>
      </c>
      <c r="F2296" s="6">
        <f t="shared" ref="F2296:F2299" si="4202">F2285</f>
        <v>0.10070645885277868</v>
      </c>
      <c r="I2296" s="5"/>
    </row>
    <row r="2297" spans="5:15" x14ac:dyDescent="0.35">
      <c r="E2297" s="4" t="s">
        <v>1</v>
      </c>
      <c r="F2297" s="6">
        <f t="shared" si="4202"/>
        <v>-10.624774595708859</v>
      </c>
      <c r="I2297" s="5"/>
    </row>
    <row r="2298" spans="5:15" x14ac:dyDescent="0.35">
      <c r="E2298" s="4" t="s">
        <v>93</v>
      </c>
      <c r="F2298" s="6">
        <f t="shared" si="4202"/>
        <v>1.251891792118899</v>
      </c>
      <c r="I2298" s="5"/>
    </row>
    <row r="2299" spans="5:15" x14ac:dyDescent="0.35">
      <c r="E2299" s="4" t="s">
        <v>2</v>
      </c>
      <c r="F2299" s="6">
        <f t="shared" si="4202"/>
        <v>5.6042630438785226</v>
      </c>
      <c r="I2299" s="5"/>
    </row>
    <row r="2300" spans="5:15" x14ac:dyDescent="0.35">
      <c r="E2300" s="4"/>
      <c r="I2300" s="5"/>
    </row>
    <row r="2301" spans="5:15" x14ac:dyDescent="0.35">
      <c r="E2301" s="4"/>
      <c r="F2301">
        <f t="shared" ref="F2301" si="4203">2*F2296*F2297*F2298-6*F2296*F2297^2</f>
        <v>-70.889003248126073</v>
      </c>
      <c r="G2301">
        <f t="shared" ref="G2301" si="4204">F2296^2*F2298-6*F2296^2*F2297</f>
        <v>0.65922187569425572</v>
      </c>
      <c r="H2301">
        <f t="shared" ref="H2301" si="4205">F2296^2*F2297</f>
        <v>-0.10775424182765204</v>
      </c>
      <c r="I2301" s="5">
        <f t="shared" ref="I2301" si="4206">12*F2299^2</f>
        <v>376.89317117979078</v>
      </c>
      <c r="J2301">
        <f t="shared" ref="J2301" si="4207">F2301*(G2302*(H2303*I2304-H2304*I2303)-H2302*(G2303*I2304-G2304*I2303)+I2302*(G2303*H2304-G2304*H2303))</f>
        <v>-11734.85501053382</v>
      </c>
      <c r="L2301">
        <f t="shared" ref="L2301" si="4208">G2302*(H2303*I2304-H2304*I2303)-H2302*(G2303*I2304-G2304*I2303)+I2302*(G2303*H2304-G2304*H2303)</f>
        <v>165.53843999554368</v>
      </c>
      <c r="M2301">
        <f t="shared" ref="M2301" si="4209">-(G2301*(H2303*I2304-H2304*I2303)-H2301*(G2303*I2304-G2304*I2303)+I2301*(G2303*H2304-G2304*H2303))</f>
        <v>-4370.357691427349</v>
      </c>
      <c r="N2301">
        <f t="shared" ref="N2301" si="4210">G2301*(H2302*I2304-H2304*I2302)-H2301*(G2302*I2304-G2304*I2302)+I2301*(G2302*H2304-G2304*H2302)</f>
        <v>-21755.90042243282</v>
      </c>
      <c r="O2301">
        <f t="shared" ref="O2301" si="4211">-(G2301*(H2302*I2303-H2303*I2302)-H2301*(G2302*I2303-G2303*I2302)+I2301*(G2302*H2303-G2303*H2302))</f>
        <v>-333.28564678835897</v>
      </c>
    </row>
    <row r="2302" spans="5:15" x14ac:dyDescent="0.35">
      <c r="E2302" s="4" t="s">
        <v>26</v>
      </c>
      <c r="F2302">
        <f t="shared" ref="F2302" si="4212">-1728*F2299*F2296^2-144*F2297*F2296+36*F2298</f>
        <v>100.93092616020988</v>
      </c>
      <c r="G2302">
        <f t="shared" ref="G2302" si="4213">-72*F2296^2</f>
        <v>-0.73020894153598115</v>
      </c>
      <c r="H2302">
        <f t="shared" ref="H2302" si="4214">36*F2296</f>
        <v>3.6254325187000322</v>
      </c>
      <c r="I2302" s="5">
        <f t="shared" ref="I2302" si="4215">-576*F2296^3</f>
        <v>-0.58829405379779487</v>
      </c>
      <c r="J2302">
        <f t="shared" ref="J2302" si="4216">-G2301*(F2302*(H2303*I2304-H2304*I2303)-H2302*(F2303*I2304-F2304*I2303)+I2302*(F2303*H2304-F2304*H2303))</f>
        <v>27145.440294009833</v>
      </c>
      <c r="L2302">
        <f t="shared" ref="L2302" si="4217">-(F2302*(H2303*I2304-H2304*I2303)-H2302*(F2303*I2304-F2304*I2303)+I2302*(F2303*H2304-F2304*H2303))</f>
        <v>41178.002877137187</v>
      </c>
      <c r="M2302">
        <f t="shared" ref="M2302" si="4218">F2301*(H2303*I2304-H2304*I2303)-H2301*(F2303*I2304-F2304*I2303)+I2301*(F2303*H2304-F2304*H2303)</f>
        <v>158787.26550931143</v>
      </c>
      <c r="N2302">
        <f t="shared" ref="N2302" si="4219">-(F2301*(H2302*I2304-H2304*I2302)-H2301*(F2302*I2304-F2304*I2302)+I2301*(F2302*H2304-F2304*H2302))</f>
        <v>-3207276.3379088463</v>
      </c>
      <c r="O2302">
        <f t="shared" ref="O2302" si="4220">F2301*(H2302*I2303-H2303*I2302)-H2301*(F2302*I2303-F2303*I2302)+I2301*(F2302*H2303-F2303*H2302)</f>
        <v>-78127.230263793899</v>
      </c>
    </row>
    <row r="2303" spans="5:15" x14ac:dyDescent="0.35">
      <c r="E2303" s="4"/>
      <c r="F2303">
        <f t="shared" ref="F2303" si="4221">0.0625*F2297*F2298^2*F2299</f>
        <v>-5.8324609265975536</v>
      </c>
      <c r="G2303">
        <f t="shared" ref="G2303" si="4222">0.0625*F2296*F2298^2*F2299+0.125*F2298</f>
        <v>0.21176919846457087</v>
      </c>
      <c r="H2303">
        <f t="shared" ref="H2303" si="4223">0.125*F2296*F2297*F2298*F2299+0.125*F2297</f>
        <v>-2.2664630475070293</v>
      </c>
      <c r="I2303" s="5">
        <f t="shared" ref="I2303" si="4224">0.0625*F2296*F2297*F2298^2</f>
        <v>-0.10480708733977255</v>
      </c>
      <c r="J2303">
        <f t="shared" ref="J2303" si="4225">H2301*(F2302*(G2303*I2304-G2304*I2303)-G2302*(F2303*I2304-F2304*I2303)+I2302*(F2303*G2304-F2304*G2303))</f>
        <v>-374.98505932624914</v>
      </c>
      <c r="L2303">
        <f t="shared" ref="L2303" si="4226">F2302*(G2303*I2304-G2304*I2303)-G2302*(F2303*I2304-F2304*I2303)+I2302*(F2303*G2304-F2304*G2303)</f>
        <v>3480.0027633809582</v>
      </c>
      <c r="M2303">
        <f t="shared" ref="M2303" si="4227">-(F2301*(G2303*I2304-G2304*I2303)-G2301*(F2303*I2304-F2304*I2303)+I2301*(F2303*G2304-F2304*G2303))</f>
        <v>26133.525741921378</v>
      </c>
      <c r="N2303">
        <f t="shared" ref="N2303" si="4228">F2301*(G2302*I2304-G2304*I2302)-G2301*(F2302*I2304-F2304*I2302)+I2301*(F2302*G2304-F2304*G2302)</f>
        <v>-40064.874888211809</v>
      </c>
      <c r="O2303">
        <f t="shared" ref="O2303" si="4229">-(F2301*(G2302*I2303-G2303*I2302)-G2301*(F2302*I2303-F2303*I2302)+I2301*(F2302*G2303-F2303*G2302))</f>
        <v>-6445.5603413291828</v>
      </c>
    </row>
    <row r="2304" spans="5:15" x14ac:dyDescent="0.35">
      <c r="E2304" s="4"/>
      <c r="F2304">
        <f t="shared" ref="F2304" si="4230">72*F2297*F2298*F2296^2-20*F2297*F2298^3</f>
        <v>407.20491440473813</v>
      </c>
      <c r="G2304">
        <f t="shared" ref="G2304" si="4231">24*F2296^3*F2298-20*F2296*F2298^3</f>
        <v>-3.9210472518767352</v>
      </c>
      <c r="H2304">
        <f t="shared" ref="H2304" si="4232">24*F2296^3*F2297-60*F2296*F2297*F2298^2</f>
        <v>100.35436669128175</v>
      </c>
      <c r="I2304" s="5">
        <f t="shared" ref="I2304" si="4233">36*F2299</f>
        <v>201.75346957962682</v>
      </c>
      <c r="J2304">
        <f t="shared" ref="J2304" si="4234">-I2301*(F2302*(G2303*H2304-G2304*H2303)-G2302*(F2303*H2304-F2304*H2303)+H2302*(F2303*G2304-F2304*G2303))</f>
        <v>-476699.81881783751</v>
      </c>
      <c r="L2304">
        <f t="shared" ref="L2304" si="4235">-(F2302*(G2303*H2304-G2304*H2303)-G2302*(F2303*H2304-F2304*H2303)+H2302*(F2303*G2304-F2304*G2303))</f>
        <v>-1264.8141576182488</v>
      </c>
      <c r="M2304">
        <f t="shared" ref="M2304" si="4236">F2301*(G2303*H2304-G2304*H2303)-G2301*(F2303*H2304-F2304*H2303)+H2301*(F2303*G2304-F2304*G2303)</f>
        <v>-1092.2732827639675</v>
      </c>
      <c r="N2304">
        <f t="shared" ref="N2304" si="4237">-(F2301*(G2302*H2304-G2304*H2302)-G2301*(F2302*H2304-F2304*H2302)+H2301*(F2302*G2304-F2304*G2302))</f>
        <v>1506.3564713566998</v>
      </c>
      <c r="O2304">
        <f t="shared" ref="O2304" si="4238">F2301*(G2302*H2303-G2303*H2302)-G2301*(F2302*H2303-F2303*H2302)+H2301*(F2302*G2303-F2303*G2302)</f>
        <v>72.122175699650043</v>
      </c>
    </row>
    <row r="2305" spans="5:15" x14ac:dyDescent="0.35">
      <c r="E2305" s="4"/>
      <c r="I2305" s="5"/>
    </row>
    <row r="2306" spans="5:15" x14ac:dyDescent="0.35">
      <c r="E2306" s="4" t="s">
        <v>6</v>
      </c>
      <c r="F2306">
        <f t="shared" ref="F2306" si="4239">MDETERM(F2301:I2304)</f>
        <v>-461664.21859368775</v>
      </c>
      <c r="G2306" t="str">
        <f t="shared" ref="G2306" si="4240">IF(F2306&lt;&gt;0,"Continuar", "Agregar otros valores")</f>
        <v>Continuar</v>
      </c>
      <c r="I2306" s="5"/>
      <c r="J2306">
        <f t="shared" ref="J2306" si="4241">MDETERM(F2301:I2304)</f>
        <v>-461664.21859368775</v>
      </c>
    </row>
    <row r="2307" spans="5:15" x14ac:dyDescent="0.35">
      <c r="E2307" s="4"/>
      <c r="I2307" s="5"/>
    </row>
    <row r="2308" spans="5:15" x14ac:dyDescent="0.35">
      <c r="E2308" s="4"/>
      <c r="F2308" cm="1">
        <f t="array" ref="F2308:I2311">MINVERSE(F2301:I2304)</f>
        <v>-3.5856891941897636E-4</v>
      </c>
      <c r="G2308">
        <v>9.466528952016778E-3</v>
      </c>
      <c r="H2308">
        <v>4.7124943944551738E-2</v>
      </c>
      <c r="I2308" s="5">
        <v>7.21922196620755E-4</v>
      </c>
      <c r="L2308">
        <f t="shared" ref="L2308" si="4242">L2301/J2306</f>
        <v>-3.5856891941897414E-4</v>
      </c>
      <c r="M2308">
        <f t="shared" ref="M2308" si="4243">M2301/J2306</f>
        <v>9.4665289520167815E-3</v>
      </c>
      <c r="N2308">
        <f t="shared" ref="N2308" si="4244">N2301/J2306</f>
        <v>4.7124943944551745E-2</v>
      </c>
      <c r="O2308">
        <f t="shared" ref="O2308" si="4245">O2301/J2306</f>
        <v>7.2192219662075392E-4</v>
      </c>
    </row>
    <row r="2309" spans="5:15" x14ac:dyDescent="0.35">
      <c r="E2309" s="4" t="s">
        <v>9</v>
      </c>
      <c r="F2309">
        <v>-8.9194703030208738E-2</v>
      </c>
      <c r="G2309">
        <v>-0.34394535923318087</v>
      </c>
      <c r="H2309">
        <v>6.9472058018245084</v>
      </c>
      <c r="I2309" s="5">
        <v>0.16922955498215461</v>
      </c>
      <c r="L2309">
        <f t="shared" ref="L2309" si="4246">L2302/J2306</f>
        <v>-8.9194703030208392E-2</v>
      </c>
      <c r="M2309">
        <f t="shared" ref="M2309" si="4247">M2302/J2306</f>
        <v>-0.34394535923318037</v>
      </c>
      <c r="N2309">
        <f t="shared" ref="N2309" si="4248">N2302/J2306</f>
        <v>6.9472058018245102</v>
      </c>
      <c r="O2309">
        <f t="shared" ref="O2309" si="4249">O2302/J2306</f>
        <v>0.16922955498215456</v>
      </c>
    </row>
    <row r="2310" spans="5:15" x14ac:dyDescent="0.35">
      <c r="E2310" s="4"/>
      <c r="F2310">
        <v>-7.5379520942334983E-3</v>
      </c>
      <c r="G2310">
        <v>-5.660721513468988E-2</v>
      </c>
      <c r="H2310">
        <v>8.6783582687557287E-2</v>
      </c>
      <c r="I2310" s="5">
        <v>1.3961576578240174E-2</v>
      </c>
      <c r="L2310">
        <f t="shared" ref="L2310" si="4250">L2303/J2306</f>
        <v>-7.5379520942334939E-3</v>
      </c>
      <c r="M2310">
        <f t="shared" ref="M2310" si="4251">M2303/J2306</f>
        <v>-5.660721513468988E-2</v>
      </c>
      <c r="N2310">
        <f t="shared" ref="N2310" si="4252">N2303/J2306</f>
        <v>8.6783582687557259E-2</v>
      </c>
      <c r="O2310">
        <f t="shared" ref="O2310" si="4253">O2303/J2306</f>
        <v>1.3961576578240174E-2</v>
      </c>
    </row>
    <row r="2311" spans="5:15" x14ac:dyDescent="0.35">
      <c r="E2311" s="4"/>
      <c r="F2311">
        <v>2.7396841831734335E-3</v>
      </c>
      <c r="G2311">
        <v>2.3659474543884481E-3</v>
      </c>
      <c r="H2311">
        <v>-3.2628833049815585E-3</v>
      </c>
      <c r="I2311" s="5">
        <v>-1.562221476018808E-4</v>
      </c>
      <c r="L2311">
        <f t="shared" ref="L2311" si="4254">L2304/J2306</f>
        <v>2.7396841831734335E-3</v>
      </c>
      <c r="M2311">
        <f t="shared" ref="M2311" si="4255">M2304/J2306</f>
        <v>2.3659474543884481E-3</v>
      </c>
      <c r="N2311">
        <f t="shared" ref="N2311" si="4256">N2304/J2306</f>
        <v>-3.2628833049815568E-3</v>
      </c>
      <c r="O2311">
        <f t="shared" ref="O2311" si="4257">O2304/J2306</f>
        <v>-1.5622214760188077E-4</v>
      </c>
    </row>
    <row r="2312" spans="5:15" x14ac:dyDescent="0.35">
      <c r="E2312" s="4"/>
      <c r="I2312" s="5"/>
    </row>
    <row r="2313" spans="5:15" x14ac:dyDescent="0.35">
      <c r="E2313" s="4" t="s">
        <v>283</v>
      </c>
      <c r="F2313">
        <f t="shared" ref="F2313" si="4258">F2296^2*F2297*F2298-3*F2296^2*F2297^2+4*F2299^3-1401/2</f>
        <v>0</v>
      </c>
      <c r="I2313" s="5"/>
    </row>
    <row r="2314" spans="5:15" x14ac:dyDescent="0.35">
      <c r="E2314" s="4" t="s">
        <v>284</v>
      </c>
      <c r="F2314">
        <f t="shared" ref="F2314" si="4259">-72*F2296^2*F2297-576*F2296^3*F2299+36*F2296*F2298-9</f>
        <v>0</v>
      </c>
      <c r="I2314" s="5"/>
    </row>
    <row r="2315" spans="5:15" x14ac:dyDescent="0.35">
      <c r="E2315" s="4" t="s">
        <v>285</v>
      </c>
      <c r="F2315">
        <f t="shared" ref="F2315" si="4260">((F2296*F2297*(F2298^2)*F2299)/16)+((F2297*F2298)/8)+9/4</f>
        <v>0</v>
      </c>
      <c r="I2315" s="5"/>
    </row>
    <row r="2316" spans="5:15" x14ac:dyDescent="0.35">
      <c r="E2316" s="4" t="s">
        <v>286</v>
      </c>
      <c r="F2316">
        <f t="shared" ref="F2316" si="4261">24*F2296^3*F2297*F2298-20*F2296*F2297*F2298^3+18*F2299^2-607</f>
        <v>0</v>
      </c>
      <c r="I2316" s="5"/>
    </row>
    <row r="2317" spans="5:15" x14ac:dyDescent="0.35">
      <c r="E2317" s="4"/>
      <c r="I2317" s="5"/>
    </row>
    <row r="2318" spans="5:15" x14ac:dyDescent="0.35">
      <c r="E2318" s="4"/>
      <c r="F2318">
        <f t="shared" ref="F2318:F2321" si="4262">F2296</f>
        <v>0.10070645885277868</v>
      </c>
      <c r="G2318" t="s">
        <v>16</v>
      </c>
      <c r="H2318" cm="1">
        <f t="array" ref="H2318:H2321">MMULT(F2308:I2311,F2313:F2316)</f>
        <v>0</v>
      </c>
      <c r="I2318" s="5"/>
      <c r="J2318">
        <f t="shared" ref="J2318" si="4263">F2308*F2313+G2308*F2314+H2308*F2315+I2308*F2316</f>
        <v>0</v>
      </c>
    </row>
    <row r="2319" spans="5:15" x14ac:dyDescent="0.35">
      <c r="E2319" s="4"/>
      <c r="F2319">
        <f t="shared" si="4262"/>
        <v>-10.624774595708859</v>
      </c>
      <c r="G2319" t="s">
        <v>16</v>
      </c>
      <c r="H2319">
        <v>0</v>
      </c>
      <c r="I2319" s="5"/>
      <c r="J2319">
        <f t="shared" ref="J2319" si="4264">F2309*F2313+G2309*F2314+H2309*F2315+I2309*F2316</f>
        <v>0</v>
      </c>
    </row>
    <row r="2320" spans="5:15" x14ac:dyDescent="0.35">
      <c r="E2320" s="4"/>
      <c r="F2320">
        <f t="shared" si="4262"/>
        <v>1.251891792118899</v>
      </c>
      <c r="G2320" t="s">
        <v>16</v>
      </c>
      <c r="H2320">
        <v>0</v>
      </c>
      <c r="I2320" s="5"/>
      <c r="J2320">
        <f t="shared" ref="J2320" si="4265">F2310*F2313+G2310*F2314+H2310*F2315+I2310*F2316</f>
        <v>0</v>
      </c>
    </row>
    <row r="2321" spans="5:10" x14ac:dyDescent="0.35">
      <c r="E2321" s="4"/>
      <c r="F2321">
        <f t="shared" si="4262"/>
        <v>5.6042630438785226</v>
      </c>
      <c r="G2321" t="s">
        <v>16</v>
      </c>
      <c r="H2321">
        <v>0</v>
      </c>
      <c r="I2321" s="5"/>
      <c r="J2321">
        <f t="shared" ref="J2321" si="4266">F2311*F2313+G2311*F2314+H2311*F2315+I2311*F2316</f>
        <v>0</v>
      </c>
    </row>
    <row r="2322" spans="5:10" x14ac:dyDescent="0.35">
      <c r="E2322" s="4" t="s">
        <v>844</v>
      </c>
      <c r="F2322">
        <f t="shared" ref="F2322:F2325" si="4267">F2318-H2318</f>
        <v>0.10070645885277868</v>
      </c>
      <c r="I2322" s="5"/>
    </row>
    <row r="2323" spans="5:10" x14ac:dyDescent="0.35">
      <c r="E2323" s="4" t="s">
        <v>99</v>
      </c>
      <c r="F2323">
        <f t="shared" si="4267"/>
        <v>-10.624774595708859</v>
      </c>
      <c r="I2323" s="5"/>
    </row>
    <row r="2324" spans="5:10" x14ac:dyDescent="0.35">
      <c r="E2324" s="4" t="s">
        <v>100</v>
      </c>
      <c r="F2324">
        <f t="shared" si="4267"/>
        <v>1.251891792118899</v>
      </c>
      <c r="I2324" s="5"/>
    </row>
    <row r="2325" spans="5:10" x14ac:dyDescent="0.35">
      <c r="E2325" s="4" t="s">
        <v>101</v>
      </c>
      <c r="F2325">
        <f t="shared" si="4267"/>
        <v>5.6042630438785226</v>
      </c>
      <c r="I2325" s="5"/>
    </row>
    <row r="2326" spans="5:10" x14ac:dyDescent="0.35">
      <c r="E2326" s="4"/>
      <c r="I2326" s="5"/>
    </row>
    <row r="2327" spans="5:10" x14ac:dyDescent="0.35">
      <c r="E2327" s="4" t="s">
        <v>846</v>
      </c>
      <c r="F2327">
        <f t="shared" ref="F2327:F2330" si="4268">ABS(F2322-F2296)</f>
        <v>0</v>
      </c>
      <c r="I2327" s="5"/>
    </row>
    <row r="2328" spans="5:10" x14ac:dyDescent="0.35">
      <c r="E2328" s="4" t="s">
        <v>847</v>
      </c>
      <c r="F2328">
        <f t="shared" si="4268"/>
        <v>0</v>
      </c>
      <c r="I2328" s="5"/>
    </row>
    <row r="2329" spans="5:10" x14ac:dyDescent="0.35">
      <c r="E2329" s="4" t="s">
        <v>848</v>
      </c>
      <c r="F2329">
        <f t="shared" si="4268"/>
        <v>0</v>
      </c>
      <c r="I2329" s="5"/>
    </row>
    <row r="2330" spans="5:10" x14ac:dyDescent="0.35">
      <c r="E2330" s="7" t="s">
        <v>849</v>
      </c>
      <c r="F2330" s="8">
        <f t="shared" si="4268"/>
        <v>0</v>
      </c>
      <c r="G2330" s="8" t="s">
        <v>25</v>
      </c>
      <c r="H2330" s="8">
        <f t="shared" ref="H2330" si="4269">MAX(F2327:F2330)</f>
        <v>0</v>
      </c>
      <c r="I2330" s="9"/>
      <c r="J2330" t="str">
        <f t="shared" ref="J2330" si="4270">IF(H2330&gt;$D$14, "Continúa iterando","Listo. Aquí está la solución")</f>
        <v>Listo. Aquí está la solución</v>
      </c>
    </row>
    <row r="2332" spans="5:10" x14ac:dyDescent="0.35">
      <c r="E2332" s="1"/>
      <c r="F2332" s="2" t="s">
        <v>0</v>
      </c>
      <c r="G2332" s="2">
        <f t="shared" ref="G2332" si="4271">G2295+1</f>
        <v>64</v>
      </c>
      <c r="H2332" s="2"/>
      <c r="I2332" s="3"/>
    </row>
    <row r="2333" spans="5:10" x14ac:dyDescent="0.35">
      <c r="E2333" s="4" t="s">
        <v>840</v>
      </c>
      <c r="F2333" s="6">
        <f t="shared" ref="F2333:F2336" si="4272">F2322</f>
        <v>0.10070645885277868</v>
      </c>
      <c r="I2333" s="5"/>
    </row>
    <row r="2334" spans="5:10" x14ac:dyDescent="0.35">
      <c r="E2334" s="4" t="s">
        <v>1</v>
      </c>
      <c r="F2334" s="6">
        <f t="shared" si="4272"/>
        <v>-10.624774595708859</v>
      </c>
      <c r="I2334" s="5"/>
    </row>
    <row r="2335" spans="5:10" x14ac:dyDescent="0.35">
      <c r="E2335" s="4" t="s">
        <v>93</v>
      </c>
      <c r="F2335" s="6">
        <f t="shared" si="4272"/>
        <v>1.251891792118899</v>
      </c>
      <c r="I2335" s="5"/>
    </row>
    <row r="2336" spans="5:10" x14ac:dyDescent="0.35">
      <c r="E2336" s="4" t="s">
        <v>2</v>
      </c>
      <c r="F2336" s="6">
        <f t="shared" si="4272"/>
        <v>5.6042630438785226</v>
      </c>
      <c r="I2336" s="5"/>
    </row>
    <row r="2337" spans="5:15" x14ac:dyDescent="0.35">
      <c r="E2337" s="4"/>
      <c r="I2337" s="5"/>
    </row>
    <row r="2338" spans="5:15" x14ac:dyDescent="0.35">
      <c r="E2338" s="4"/>
      <c r="F2338">
        <f t="shared" ref="F2338" si="4273">2*F2333*F2334*F2335-6*F2333*F2334^2</f>
        <v>-70.889003248126073</v>
      </c>
      <c r="G2338">
        <f t="shared" ref="G2338" si="4274">F2333^2*F2335-6*F2333^2*F2334</f>
        <v>0.65922187569425572</v>
      </c>
      <c r="H2338">
        <f t="shared" ref="H2338" si="4275">F2333^2*F2334</f>
        <v>-0.10775424182765204</v>
      </c>
      <c r="I2338" s="5">
        <f t="shared" ref="I2338" si="4276">12*F2336^2</f>
        <v>376.89317117979078</v>
      </c>
      <c r="J2338">
        <f t="shared" ref="J2338" si="4277">F2338*(G2339*(H2340*I2341-H2341*I2340)-H2339*(G2340*I2341-G2341*I2340)+I2339*(G2340*H2341-G2341*H2340))</f>
        <v>-11734.85501053382</v>
      </c>
      <c r="L2338">
        <f t="shared" ref="L2338" si="4278">G2339*(H2340*I2341-H2341*I2340)-H2339*(G2340*I2341-G2341*I2340)+I2339*(G2340*H2341-G2341*H2340)</f>
        <v>165.53843999554368</v>
      </c>
      <c r="M2338">
        <f t="shared" ref="M2338" si="4279">-(G2338*(H2340*I2341-H2341*I2340)-H2338*(G2340*I2341-G2341*I2340)+I2338*(G2340*H2341-G2341*H2340))</f>
        <v>-4370.357691427349</v>
      </c>
      <c r="N2338">
        <f t="shared" ref="N2338" si="4280">G2338*(H2339*I2341-H2341*I2339)-H2338*(G2339*I2341-G2341*I2339)+I2338*(G2339*H2341-G2341*H2339)</f>
        <v>-21755.90042243282</v>
      </c>
      <c r="O2338">
        <f t="shared" ref="O2338" si="4281">-(G2338*(H2339*I2340-H2340*I2339)-H2338*(G2339*I2340-G2340*I2339)+I2338*(G2339*H2340-G2340*H2339))</f>
        <v>-333.28564678835897</v>
      </c>
    </row>
    <row r="2339" spans="5:15" x14ac:dyDescent="0.35">
      <c r="E2339" s="4" t="s">
        <v>26</v>
      </c>
      <c r="F2339">
        <f t="shared" ref="F2339" si="4282">-1728*F2336*F2333^2-144*F2334*F2333+36*F2335</f>
        <v>100.93092616020988</v>
      </c>
      <c r="G2339">
        <f t="shared" ref="G2339" si="4283">-72*F2333^2</f>
        <v>-0.73020894153598115</v>
      </c>
      <c r="H2339">
        <f t="shared" ref="H2339" si="4284">36*F2333</f>
        <v>3.6254325187000322</v>
      </c>
      <c r="I2339" s="5">
        <f t="shared" ref="I2339" si="4285">-576*F2333^3</f>
        <v>-0.58829405379779487</v>
      </c>
      <c r="J2339">
        <f t="shared" ref="J2339" si="4286">-G2338*(F2339*(H2340*I2341-H2341*I2340)-H2339*(F2340*I2341-F2341*I2340)+I2339*(F2340*H2341-F2341*H2340))</f>
        <v>27145.440294009833</v>
      </c>
      <c r="L2339">
        <f t="shared" ref="L2339" si="4287">-(F2339*(H2340*I2341-H2341*I2340)-H2339*(F2340*I2341-F2341*I2340)+I2339*(F2340*H2341-F2341*H2340))</f>
        <v>41178.002877137187</v>
      </c>
      <c r="M2339">
        <f t="shared" ref="M2339" si="4288">F2338*(H2340*I2341-H2341*I2340)-H2338*(F2340*I2341-F2341*I2340)+I2338*(F2340*H2341-F2341*H2340)</f>
        <v>158787.26550931143</v>
      </c>
      <c r="N2339">
        <f t="shared" ref="N2339" si="4289">-(F2338*(H2339*I2341-H2341*I2339)-H2338*(F2339*I2341-F2341*I2339)+I2338*(F2339*H2341-F2341*H2339))</f>
        <v>-3207276.3379088463</v>
      </c>
      <c r="O2339">
        <f t="shared" ref="O2339" si="4290">F2338*(H2339*I2340-H2340*I2339)-H2338*(F2339*I2340-F2340*I2339)+I2338*(F2339*H2340-F2340*H2339)</f>
        <v>-78127.230263793899</v>
      </c>
    </row>
    <row r="2340" spans="5:15" x14ac:dyDescent="0.35">
      <c r="E2340" s="4"/>
      <c r="F2340">
        <f t="shared" ref="F2340" si="4291">0.0625*F2334*F2335^2*F2336</f>
        <v>-5.8324609265975536</v>
      </c>
      <c r="G2340">
        <f t="shared" ref="G2340" si="4292">0.0625*F2333*F2335^2*F2336+0.125*F2335</f>
        <v>0.21176919846457087</v>
      </c>
      <c r="H2340">
        <f t="shared" ref="H2340" si="4293">0.125*F2333*F2334*F2335*F2336+0.125*F2334</f>
        <v>-2.2664630475070293</v>
      </c>
      <c r="I2340" s="5">
        <f t="shared" ref="I2340" si="4294">0.0625*F2333*F2334*F2335^2</f>
        <v>-0.10480708733977255</v>
      </c>
      <c r="J2340">
        <f t="shared" ref="J2340" si="4295">H2338*(F2339*(G2340*I2341-G2341*I2340)-G2339*(F2340*I2341-F2341*I2340)+I2339*(F2340*G2341-F2341*G2340))</f>
        <v>-374.98505932624914</v>
      </c>
      <c r="L2340">
        <f t="shared" ref="L2340" si="4296">F2339*(G2340*I2341-G2341*I2340)-G2339*(F2340*I2341-F2341*I2340)+I2339*(F2340*G2341-F2341*G2340)</f>
        <v>3480.0027633809582</v>
      </c>
      <c r="M2340">
        <f t="shared" ref="M2340" si="4297">-(F2338*(G2340*I2341-G2341*I2340)-G2338*(F2340*I2341-F2341*I2340)+I2338*(F2340*G2341-F2341*G2340))</f>
        <v>26133.525741921378</v>
      </c>
      <c r="N2340">
        <f t="shared" ref="N2340" si="4298">F2338*(G2339*I2341-G2341*I2339)-G2338*(F2339*I2341-F2341*I2339)+I2338*(F2339*G2341-F2341*G2339)</f>
        <v>-40064.874888211809</v>
      </c>
      <c r="O2340">
        <f t="shared" ref="O2340" si="4299">-(F2338*(G2339*I2340-G2340*I2339)-G2338*(F2339*I2340-F2340*I2339)+I2338*(F2339*G2340-F2340*G2339))</f>
        <v>-6445.5603413291828</v>
      </c>
    </row>
    <row r="2341" spans="5:15" x14ac:dyDescent="0.35">
      <c r="E2341" s="4"/>
      <c r="F2341">
        <f t="shared" ref="F2341" si="4300">72*F2334*F2335*F2333^2-20*F2334*F2335^3</f>
        <v>407.20491440473813</v>
      </c>
      <c r="G2341">
        <f t="shared" ref="G2341" si="4301">24*F2333^3*F2335-20*F2333*F2335^3</f>
        <v>-3.9210472518767352</v>
      </c>
      <c r="H2341">
        <f t="shared" ref="H2341" si="4302">24*F2333^3*F2334-60*F2333*F2334*F2335^2</f>
        <v>100.35436669128175</v>
      </c>
      <c r="I2341" s="5">
        <f t="shared" ref="I2341" si="4303">36*F2336</f>
        <v>201.75346957962682</v>
      </c>
      <c r="J2341">
        <f t="shared" ref="J2341" si="4304">-I2338*(F2339*(G2340*H2341-G2341*H2340)-G2339*(F2340*H2341-F2341*H2340)+H2339*(F2340*G2341-F2341*G2340))</f>
        <v>-476699.81881783751</v>
      </c>
      <c r="L2341">
        <f t="shared" ref="L2341" si="4305">-(F2339*(G2340*H2341-G2341*H2340)-G2339*(F2340*H2341-F2341*H2340)+H2339*(F2340*G2341-F2341*G2340))</f>
        <v>-1264.8141576182488</v>
      </c>
      <c r="M2341">
        <f t="shared" ref="M2341" si="4306">F2338*(G2340*H2341-G2341*H2340)-G2338*(F2340*H2341-F2341*H2340)+H2338*(F2340*G2341-F2341*G2340)</f>
        <v>-1092.2732827639675</v>
      </c>
      <c r="N2341">
        <f t="shared" ref="N2341" si="4307">-(F2338*(G2339*H2341-G2341*H2339)-G2338*(F2339*H2341-F2341*H2339)+H2338*(F2339*G2341-F2341*G2339))</f>
        <v>1506.3564713566998</v>
      </c>
      <c r="O2341">
        <f t="shared" ref="O2341" si="4308">F2338*(G2339*H2340-G2340*H2339)-G2338*(F2339*H2340-F2340*H2339)+H2338*(F2339*G2340-F2340*G2339)</f>
        <v>72.122175699650043</v>
      </c>
    </row>
    <row r="2342" spans="5:15" x14ac:dyDescent="0.35">
      <c r="E2342" s="4"/>
      <c r="I2342" s="5"/>
    </row>
    <row r="2343" spans="5:15" x14ac:dyDescent="0.35">
      <c r="E2343" s="4" t="s">
        <v>6</v>
      </c>
      <c r="F2343">
        <f t="shared" ref="F2343" si="4309">MDETERM(F2338:I2341)</f>
        <v>-461664.21859368775</v>
      </c>
      <c r="G2343" t="str">
        <f t="shared" ref="G2343" si="4310">IF(F2343&lt;&gt;0,"Continuar", "Agregar otros valores")</f>
        <v>Continuar</v>
      </c>
      <c r="I2343" s="5"/>
      <c r="J2343">
        <f t="shared" ref="J2343" si="4311">MDETERM(F2338:I2341)</f>
        <v>-461664.21859368775</v>
      </c>
    </row>
    <row r="2344" spans="5:15" x14ac:dyDescent="0.35">
      <c r="E2344" s="4"/>
      <c r="I2344" s="5"/>
    </row>
    <row r="2345" spans="5:15" x14ac:dyDescent="0.35">
      <c r="E2345" s="4"/>
      <c r="F2345" cm="1">
        <f t="array" ref="F2345:I2348">MINVERSE(F2338:I2341)</f>
        <v>-3.5856891941897636E-4</v>
      </c>
      <c r="G2345">
        <v>9.466528952016778E-3</v>
      </c>
      <c r="H2345">
        <v>4.7124943944551738E-2</v>
      </c>
      <c r="I2345" s="5">
        <v>7.21922196620755E-4</v>
      </c>
      <c r="L2345">
        <f t="shared" ref="L2345" si="4312">L2338/J2343</f>
        <v>-3.5856891941897414E-4</v>
      </c>
      <c r="M2345">
        <f t="shared" ref="M2345" si="4313">M2338/J2343</f>
        <v>9.4665289520167815E-3</v>
      </c>
      <c r="N2345">
        <f t="shared" ref="N2345" si="4314">N2338/J2343</f>
        <v>4.7124943944551745E-2</v>
      </c>
      <c r="O2345">
        <f t="shared" ref="O2345" si="4315">O2338/J2343</f>
        <v>7.2192219662075392E-4</v>
      </c>
    </row>
    <row r="2346" spans="5:15" x14ac:dyDescent="0.35">
      <c r="E2346" s="4" t="s">
        <v>9</v>
      </c>
      <c r="F2346">
        <v>-8.9194703030208738E-2</v>
      </c>
      <c r="G2346">
        <v>-0.34394535923318087</v>
      </c>
      <c r="H2346">
        <v>6.9472058018245084</v>
      </c>
      <c r="I2346" s="5">
        <v>0.16922955498215461</v>
      </c>
      <c r="L2346">
        <f t="shared" ref="L2346" si="4316">L2339/J2343</f>
        <v>-8.9194703030208392E-2</v>
      </c>
      <c r="M2346">
        <f t="shared" ref="M2346" si="4317">M2339/J2343</f>
        <v>-0.34394535923318037</v>
      </c>
      <c r="N2346">
        <f t="shared" ref="N2346" si="4318">N2339/J2343</f>
        <v>6.9472058018245102</v>
      </c>
      <c r="O2346">
        <f t="shared" ref="O2346" si="4319">O2339/J2343</f>
        <v>0.16922955498215456</v>
      </c>
    </row>
    <row r="2347" spans="5:15" x14ac:dyDescent="0.35">
      <c r="E2347" s="4"/>
      <c r="F2347">
        <v>-7.5379520942334983E-3</v>
      </c>
      <c r="G2347">
        <v>-5.660721513468988E-2</v>
      </c>
      <c r="H2347">
        <v>8.6783582687557287E-2</v>
      </c>
      <c r="I2347" s="5">
        <v>1.3961576578240174E-2</v>
      </c>
      <c r="L2347">
        <f t="shared" ref="L2347" si="4320">L2340/J2343</f>
        <v>-7.5379520942334939E-3</v>
      </c>
      <c r="M2347">
        <f t="shared" ref="M2347" si="4321">M2340/J2343</f>
        <v>-5.660721513468988E-2</v>
      </c>
      <c r="N2347">
        <f t="shared" ref="N2347" si="4322">N2340/J2343</f>
        <v>8.6783582687557259E-2</v>
      </c>
      <c r="O2347">
        <f t="shared" ref="O2347" si="4323">O2340/J2343</f>
        <v>1.3961576578240174E-2</v>
      </c>
    </row>
    <row r="2348" spans="5:15" x14ac:dyDescent="0.35">
      <c r="E2348" s="4"/>
      <c r="F2348">
        <v>2.7396841831734335E-3</v>
      </c>
      <c r="G2348">
        <v>2.3659474543884481E-3</v>
      </c>
      <c r="H2348">
        <v>-3.2628833049815585E-3</v>
      </c>
      <c r="I2348" s="5">
        <v>-1.562221476018808E-4</v>
      </c>
      <c r="L2348">
        <f t="shared" ref="L2348" si="4324">L2341/J2343</f>
        <v>2.7396841831734335E-3</v>
      </c>
      <c r="M2348">
        <f t="shared" ref="M2348" si="4325">M2341/J2343</f>
        <v>2.3659474543884481E-3</v>
      </c>
      <c r="N2348">
        <f t="shared" ref="N2348" si="4326">N2341/J2343</f>
        <v>-3.2628833049815568E-3</v>
      </c>
      <c r="O2348">
        <f t="shared" ref="O2348" si="4327">O2341/J2343</f>
        <v>-1.5622214760188077E-4</v>
      </c>
    </row>
    <row r="2349" spans="5:15" x14ac:dyDescent="0.35">
      <c r="E2349" s="4"/>
      <c r="I2349" s="5"/>
    </row>
    <row r="2350" spans="5:15" x14ac:dyDescent="0.35">
      <c r="E2350" s="4" t="s">
        <v>287</v>
      </c>
      <c r="F2350">
        <f t="shared" ref="F2350" si="4328">F2333^2*F2334*F2335-3*F2333^2*F2334^2+4*F2336^3-1401/2</f>
        <v>0</v>
      </c>
      <c r="I2350" s="5"/>
    </row>
    <row r="2351" spans="5:15" x14ac:dyDescent="0.35">
      <c r="E2351" s="4" t="s">
        <v>288</v>
      </c>
      <c r="F2351">
        <f t="shared" ref="F2351" si="4329">-72*F2333^2*F2334-576*F2333^3*F2336+36*F2333*F2335-9</f>
        <v>0</v>
      </c>
      <c r="I2351" s="5"/>
    </row>
    <row r="2352" spans="5:15" x14ac:dyDescent="0.35">
      <c r="E2352" s="4" t="s">
        <v>289</v>
      </c>
      <c r="F2352">
        <f t="shared" ref="F2352" si="4330">((F2333*F2334*(F2335^2)*F2336)/16)+((F2334*F2335)/8)+9/4</f>
        <v>0</v>
      </c>
      <c r="I2352" s="5"/>
    </row>
    <row r="2353" spans="5:10" x14ac:dyDescent="0.35">
      <c r="E2353" s="4" t="s">
        <v>290</v>
      </c>
      <c r="F2353">
        <f t="shared" ref="F2353" si="4331">24*F2333^3*F2334*F2335-20*F2333*F2334*F2335^3+18*F2336^2-607</f>
        <v>0</v>
      </c>
      <c r="I2353" s="5"/>
    </row>
    <row r="2354" spans="5:10" x14ac:dyDescent="0.35">
      <c r="E2354" s="4"/>
      <c r="I2354" s="5"/>
    </row>
    <row r="2355" spans="5:10" x14ac:dyDescent="0.35">
      <c r="E2355" s="4"/>
      <c r="F2355">
        <f t="shared" ref="F2355:F2358" si="4332">F2333</f>
        <v>0.10070645885277868</v>
      </c>
      <c r="G2355" t="s">
        <v>16</v>
      </c>
      <c r="H2355" cm="1">
        <f t="array" ref="H2355:H2358">MMULT(F2345:I2348,F2350:F2353)</f>
        <v>0</v>
      </c>
      <c r="I2355" s="5"/>
      <c r="J2355">
        <f t="shared" ref="J2355" si="4333">F2345*F2350+G2345*F2351+H2345*F2352+I2345*F2353</f>
        <v>0</v>
      </c>
    </row>
    <row r="2356" spans="5:10" x14ac:dyDescent="0.35">
      <c r="E2356" s="4"/>
      <c r="F2356">
        <f t="shared" si="4332"/>
        <v>-10.624774595708859</v>
      </c>
      <c r="G2356" t="s">
        <v>16</v>
      </c>
      <c r="H2356">
        <v>0</v>
      </c>
      <c r="I2356" s="5"/>
      <c r="J2356">
        <f t="shared" ref="J2356" si="4334">F2346*F2350+G2346*F2351+H2346*F2352+I2346*F2353</f>
        <v>0</v>
      </c>
    </row>
    <row r="2357" spans="5:10" x14ac:dyDescent="0.35">
      <c r="E2357" s="4"/>
      <c r="F2357">
        <f t="shared" si="4332"/>
        <v>1.251891792118899</v>
      </c>
      <c r="G2357" t="s">
        <v>16</v>
      </c>
      <c r="H2357">
        <v>0</v>
      </c>
      <c r="I2357" s="5"/>
      <c r="J2357">
        <f t="shared" ref="J2357" si="4335">F2347*F2350+G2347*F2351+H2347*F2352+I2347*F2353</f>
        <v>0</v>
      </c>
    </row>
    <row r="2358" spans="5:10" x14ac:dyDescent="0.35">
      <c r="E2358" s="4"/>
      <c r="F2358">
        <f t="shared" si="4332"/>
        <v>5.6042630438785226</v>
      </c>
      <c r="G2358" t="s">
        <v>16</v>
      </c>
      <c r="H2358">
        <v>0</v>
      </c>
      <c r="I2358" s="5"/>
      <c r="J2358">
        <f t="shared" ref="J2358" si="4336">F2348*F2350+G2348*F2351+H2348*F2352+I2348*F2353</f>
        <v>0</v>
      </c>
    </row>
    <row r="2359" spans="5:10" x14ac:dyDescent="0.35">
      <c r="E2359" s="4" t="s">
        <v>844</v>
      </c>
      <c r="F2359">
        <f t="shared" ref="F2359:F2362" si="4337">F2355-H2355</f>
        <v>0.10070645885277868</v>
      </c>
      <c r="I2359" s="5"/>
    </row>
    <row r="2360" spans="5:10" x14ac:dyDescent="0.35">
      <c r="E2360" s="4" t="s">
        <v>99</v>
      </c>
      <c r="F2360">
        <f t="shared" si="4337"/>
        <v>-10.624774595708859</v>
      </c>
      <c r="I2360" s="5"/>
    </row>
    <row r="2361" spans="5:10" x14ac:dyDescent="0.35">
      <c r="E2361" s="4" t="s">
        <v>100</v>
      </c>
      <c r="F2361">
        <f t="shared" si="4337"/>
        <v>1.251891792118899</v>
      </c>
      <c r="I2361" s="5"/>
    </row>
    <row r="2362" spans="5:10" x14ac:dyDescent="0.35">
      <c r="E2362" s="4" t="s">
        <v>101</v>
      </c>
      <c r="F2362">
        <f t="shared" si="4337"/>
        <v>5.6042630438785226</v>
      </c>
      <c r="I2362" s="5"/>
    </row>
    <row r="2363" spans="5:10" x14ac:dyDescent="0.35">
      <c r="E2363" s="4"/>
      <c r="I2363" s="5"/>
    </row>
    <row r="2364" spans="5:10" x14ac:dyDescent="0.35">
      <c r="E2364" s="4" t="s">
        <v>846</v>
      </c>
      <c r="F2364">
        <f t="shared" ref="F2364:F2367" si="4338">ABS(F2359-F2333)</f>
        <v>0</v>
      </c>
      <c r="I2364" s="5"/>
    </row>
    <row r="2365" spans="5:10" x14ac:dyDescent="0.35">
      <c r="E2365" s="4" t="s">
        <v>847</v>
      </c>
      <c r="F2365">
        <f t="shared" si="4338"/>
        <v>0</v>
      </c>
      <c r="I2365" s="5"/>
    </row>
    <row r="2366" spans="5:10" x14ac:dyDescent="0.35">
      <c r="E2366" s="4" t="s">
        <v>848</v>
      </c>
      <c r="F2366">
        <f t="shared" si="4338"/>
        <v>0</v>
      </c>
      <c r="I2366" s="5"/>
    </row>
    <row r="2367" spans="5:10" x14ac:dyDescent="0.35">
      <c r="E2367" s="7" t="s">
        <v>849</v>
      </c>
      <c r="F2367" s="8">
        <f t="shared" si="4338"/>
        <v>0</v>
      </c>
      <c r="G2367" s="8" t="s">
        <v>25</v>
      </c>
      <c r="H2367" s="8">
        <f t="shared" ref="H2367" si="4339">MAX(F2364:F2367)</f>
        <v>0</v>
      </c>
      <c r="I2367" s="9"/>
      <c r="J2367" t="str">
        <f t="shared" ref="J2367" si="4340">IF(H2367&gt;$D$14, "Continúa iterando","Listo. Aquí está la solución")</f>
        <v>Listo. Aquí está la solución</v>
      </c>
    </row>
    <row r="2369" spans="5:15" x14ac:dyDescent="0.35">
      <c r="E2369" s="1"/>
      <c r="F2369" s="2" t="s">
        <v>0</v>
      </c>
      <c r="G2369" s="2">
        <f t="shared" ref="G2369" si="4341">G2332+1</f>
        <v>65</v>
      </c>
      <c r="H2369" s="2"/>
      <c r="I2369" s="3"/>
    </row>
    <row r="2370" spans="5:15" x14ac:dyDescent="0.35">
      <c r="E2370" s="4" t="s">
        <v>840</v>
      </c>
      <c r="F2370" s="6">
        <f t="shared" ref="F2370:F2373" si="4342">F2359</f>
        <v>0.10070645885277868</v>
      </c>
      <c r="I2370" s="5"/>
    </row>
    <row r="2371" spans="5:15" x14ac:dyDescent="0.35">
      <c r="E2371" s="4" t="s">
        <v>1</v>
      </c>
      <c r="F2371" s="6">
        <f t="shared" si="4342"/>
        <v>-10.624774595708859</v>
      </c>
      <c r="I2371" s="5"/>
    </row>
    <row r="2372" spans="5:15" x14ac:dyDescent="0.35">
      <c r="E2372" s="4" t="s">
        <v>93</v>
      </c>
      <c r="F2372" s="6">
        <f t="shared" si="4342"/>
        <v>1.251891792118899</v>
      </c>
      <c r="I2372" s="5"/>
    </row>
    <row r="2373" spans="5:15" x14ac:dyDescent="0.35">
      <c r="E2373" s="4" t="s">
        <v>2</v>
      </c>
      <c r="F2373" s="6">
        <f t="shared" si="4342"/>
        <v>5.6042630438785226</v>
      </c>
      <c r="I2373" s="5"/>
    </row>
    <row r="2374" spans="5:15" x14ac:dyDescent="0.35">
      <c r="E2374" s="4"/>
      <c r="I2374" s="5"/>
    </row>
    <row r="2375" spans="5:15" x14ac:dyDescent="0.35">
      <c r="E2375" s="4"/>
      <c r="F2375">
        <f t="shared" ref="F2375" si="4343">2*F2370*F2371*F2372-6*F2370*F2371^2</f>
        <v>-70.889003248126073</v>
      </c>
      <c r="G2375">
        <f t="shared" ref="G2375" si="4344">F2370^2*F2372-6*F2370^2*F2371</f>
        <v>0.65922187569425572</v>
      </c>
      <c r="H2375">
        <f t="shared" ref="H2375" si="4345">F2370^2*F2371</f>
        <v>-0.10775424182765204</v>
      </c>
      <c r="I2375" s="5">
        <f t="shared" ref="I2375" si="4346">12*F2373^2</f>
        <v>376.89317117979078</v>
      </c>
      <c r="J2375">
        <f t="shared" ref="J2375" si="4347">F2375*(G2376*(H2377*I2378-H2378*I2377)-H2376*(G2377*I2378-G2378*I2377)+I2376*(G2377*H2378-G2378*H2377))</f>
        <v>-11734.85501053382</v>
      </c>
      <c r="L2375">
        <f t="shared" ref="L2375" si="4348">G2376*(H2377*I2378-H2378*I2377)-H2376*(G2377*I2378-G2378*I2377)+I2376*(G2377*H2378-G2378*H2377)</f>
        <v>165.53843999554368</v>
      </c>
      <c r="M2375">
        <f t="shared" ref="M2375" si="4349">-(G2375*(H2377*I2378-H2378*I2377)-H2375*(G2377*I2378-G2378*I2377)+I2375*(G2377*H2378-G2378*H2377))</f>
        <v>-4370.357691427349</v>
      </c>
      <c r="N2375">
        <f t="shared" ref="N2375" si="4350">G2375*(H2376*I2378-H2378*I2376)-H2375*(G2376*I2378-G2378*I2376)+I2375*(G2376*H2378-G2378*H2376)</f>
        <v>-21755.90042243282</v>
      </c>
      <c r="O2375">
        <f t="shared" ref="O2375" si="4351">-(G2375*(H2376*I2377-H2377*I2376)-H2375*(G2376*I2377-G2377*I2376)+I2375*(G2376*H2377-G2377*H2376))</f>
        <v>-333.28564678835897</v>
      </c>
    </row>
    <row r="2376" spans="5:15" x14ac:dyDescent="0.35">
      <c r="E2376" s="4" t="s">
        <v>26</v>
      </c>
      <c r="F2376">
        <f t="shared" ref="F2376" si="4352">-1728*F2373*F2370^2-144*F2371*F2370+36*F2372</f>
        <v>100.93092616020988</v>
      </c>
      <c r="G2376">
        <f t="shared" ref="G2376" si="4353">-72*F2370^2</f>
        <v>-0.73020894153598115</v>
      </c>
      <c r="H2376">
        <f t="shared" ref="H2376" si="4354">36*F2370</f>
        <v>3.6254325187000322</v>
      </c>
      <c r="I2376" s="5">
        <f t="shared" ref="I2376" si="4355">-576*F2370^3</f>
        <v>-0.58829405379779487</v>
      </c>
      <c r="J2376">
        <f t="shared" ref="J2376" si="4356">-G2375*(F2376*(H2377*I2378-H2378*I2377)-H2376*(F2377*I2378-F2378*I2377)+I2376*(F2377*H2378-F2378*H2377))</f>
        <v>27145.440294009833</v>
      </c>
      <c r="L2376">
        <f t="shared" ref="L2376" si="4357">-(F2376*(H2377*I2378-H2378*I2377)-H2376*(F2377*I2378-F2378*I2377)+I2376*(F2377*H2378-F2378*H2377))</f>
        <v>41178.002877137187</v>
      </c>
      <c r="M2376">
        <f t="shared" ref="M2376" si="4358">F2375*(H2377*I2378-H2378*I2377)-H2375*(F2377*I2378-F2378*I2377)+I2375*(F2377*H2378-F2378*H2377)</f>
        <v>158787.26550931143</v>
      </c>
      <c r="N2376">
        <f t="shared" ref="N2376" si="4359">-(F2375*(H2376*I2378-H2378*I2376)-H2375*(F2376*I2378-F2378*I2376)+I2375*(F2376*H2378-F2378*H2376))</f>
        <v>-3207276.3379088463</v>
      </c>
      <c r="O2376">
        <f t="shared" ref="O2376" si="4360">F2375*(H2376*I2377-H2377*I2376)-H2375*(F2376*I2377-F2377*I2376)+I2375*(F2376*H2377-F2377*H2376)</f>
        <v>-78127.230263793899</v>
      </c>
    </row>
    <row r="2377" spans="5:15" x14ac:dyDescent="0.35">
      <c r="E2377" s="4"/>
      <c r="F2377">
        <f t="shared" ref="F2377" si="4361">0.0625*F2371*F2372^2*F2373</f>
        <v>-5.8324609265975536</v>
      </c>
      <c r="G2377">
        <f t="shared" ref="G2377" si="4362">0.0625*F2370*F2372^2*F2373+0.125*F2372</f>
        <v>0.21176919846457087</v>
      </c>
      <c r="H2377">
        <f t="shared" ref="H2377" si="4363">0.125*F2370*F2371*F2372*F2373+0.125*F2371</f>
        <v>-2.2664630475070293</v>
      </c>
      <c r="I2377" s="5">
        <f t="shared" ref="I2377" si="4364">0.0625*F2370*F2371*F2372^2</f>
        <v>-0.10480708733977255</v>
      </c>
      <c r="J2377">
        <f t="shared" ref="J2377" si="4365">H2375*(F2376*(G2377*I2378-G2378*I2377)-G2376*(F2377*I2378-F2378*I2377)+I2376*(F2377*G2378-F2378*G2377))</f>
        <v>-374.98505932624914</v>
      </c>
      <c r="L2377">
        <f t="shared" ref="L2377" si="4366">F2376*(G2377*I2378-G2378*I2377)-G2376*(F2377*I2378-F2378*I2377)+I2376*(F2377*G2378-F2378*G2377)</f>
        <v>3480.0027633809582</v>
      </c>
      <c r="M2377">
        <f t="shared" ref="M2377" si="4367">-(F2375*(G2377*I2378-G2378*I2377)-G2375*(F2377*I2378-F2378*I2377)+I2375*(F2377*G2378-F2378*G2377))</f>
        <v>26133.525741921378</v>
      </c>
      <c r="N2377">
        <f t="shared" ref="N2377" si="4368">F2375*(G2376*I2378-G2378*I2376)-G2375*(F2376*I2378-F2378*I2376)+I2375*(F2376*G2378-F2378*G2376)</f>
        <v>-40064.874888211809</v>
      </c>
      <c r="O2377">
        <f t="shared" ref="O2377" si="4369">-(F2375*(G2376*I2377-G2377*I2376)-G2375*(F2376*I2377-F2377*I2376)+I2375*(F2376*G2377-F2377*G2376))</f>
        <v>-6445.5603413291828</v>
      </c>
    </row>
    <row r="2378" spans="5:15" x14ac:dyDescent="0.35">
      <c r="E2378" s="4"/>
      <c r="F2378">
        <f t="shared" ref="F2378" si="4370">72*F2371*F2372*F2370^2-20*F2371*F2372^3</f>
        <v>407.20491440473813</v>
      </c>
      <c r="G2378">
        <f t="shared" ref="G2378" si="4371">24*F2370^3*F2372-20*F2370*F2372^3</f>
        <v>-3.9210472518767352</v>
      </c>
      <c r="H2378">
        <f t="shared" ref="H2378" si="4372">24*F2370^3*F2371-60*F2370*F2371*F2372^2</f>
        <v>100.35436669128175</v>
      </c>
      <c r="I2378" s="5">
        <f t="shared" ref="I2378" si="4373">36*F2373</f>
        <v>201.75346957962682</v>
      </c>
      <c r="J2378">
        <f t="shared" ref="J2378" si="4374">-I2375*(F2376*(G2377*H2378-G2378*H2377)-G2376*(F2377*H2378-F2378*H2377)+H2376*(F2377*G2378-F2378*G2377))</f>
        <v>-476699.81881783751</v>
      </c>
      <c r="L2378">
        <f t="shared" ref="L2378" si="4375">-(F2376*(G2377*H2378-G2378*H2377)-G2376*(F2377*H2378-F2378*H2377)+H2376*(F2377*G2378-F2378*G2377))</f>
        <v>-1264.8141576182488</v>
      </c>
      <c r="M2378">
        <f t="shared" ref="M2378" si="4376">F2375*(G2377*H2378-G2378*H2377)-G2375*(F2377*H2378-F2378*H2377)+H2375*(F2377*G2378-F2378*G2377)</f>
        <v>-1092.2732827639675</v>
      </c>
      <c r="N2378">
        <f t="shared" ref="N2378" si="4377">-(F2375*(G2376*H2378-G2378*H2376)-G2375*(F2376*H2378-F2378*H2376)+H2375*(F2376*G2378-F2378*G2376))</f>
        <v>1506.3564713566998</v>
      </c>
      <c r="O2378">
        <f t="shared" ref="O2378" si="4378">F2375*(G2376*H2377-G2377*H2376)-G2375*(F2376*H2377-F2377*H2376)+H2375*(F2376*G2377-F2377*G2376)</f>
        <v>72.122175699650043</v>
      </c>
    </row>
    <row r="2379" spans="5:15" x14ac:dyDescent="0.35">
      <c r="E2379" s="4"/>
      <c r="I2379" s="5"/>
    </row>
    <row r="2380" spans="5:15" x14ac:dyDescent="0.35">
      <c r="E2380" s="4" t="s">
        <v>6</v>
      </c>
      <c r="F2380">
        <f t="shared" ref="F2380" si="4379">MDETERM(F2375:I2378)</f>
        <v>-461664.21859368775</v>
      </c>
      <c r="G2380" t="str">
        <f t="shared" ref="G2380" si="4380">IF(F2380&lt;&gt;0,"Continuar", "Agregar otros valores")</f>
        <v>Continuar</v>
      </c>
      <c r="I2380" s="5"/>
      <c r="J2380">
        <f t="shared" ref="J2380" si="4381">MDETERM(F2375:I2378)</f>
        <v>-461664.21859368775</v>
      </c>
    </row>
    <row r="2381" spans="5:15" x14ac:dyDescent="0.35">
      <c r="E2381" s="4"/>
      <c r="I2381" s="5"/>
    </row>
    <row r="2382" spans="5:15" x14ac:dyDescent="0.35">
      <c r="E2382" s="4"/>
      <c r="F2382" cm="1">
        <f t="array" ref="F2382:I2385">MINVERSE(F2375:I2378)</f>
        <v>-3.5856891941897636E-4</v>
      </c>
      <c r="G2382">
        <v>9.466528952016778E-3</v>
      </c>
      <c r="H2382">
        <v>4.7124943944551738E-2</v>
      </c>
      <c r="I2382" s="5">
        <v>7.21922196620755E-4</v>
      </c>
      <c r="L2382">
        <f t="shared" ref="L2382" si="4382">L2375/J2380</f>
        <v>-3.5856891941897414E-4</v>
      </c>
      <c r="M2382">
        <f t="shared" ref="M2382" si="4383">M2375/J2380</f>
        <v>9.4665289520167815E-3</v>
      </c>
      <c r="N2382">
        <f t="shared" ref="N2382" si="4384">N2375/J2380</f>
        <v>4.7124943944551745E-2</v>
      </c>
      <c r="O2382">
        <f t="shared" ref="O2382" si="4385">O2375/J2380</f>
        <v>7.2192219662075392E-4</v>
      </c>
    </row>
    <row r="2383" spans="5:15" x14ac:dyDescent="0.35">
      <c r="E2383" s="4" t="s">
        <v>9</v>
      </c>
      <c r="F2383">
        <v>-8.9194703030208738E-2</v>
      </c>
      <c r="G2383">
        <v>-0.34394535923318087</v>
      </c>
      <c r="H2383">
        <v>6.9472058018245084</v>
      </c>
      <c r="I2383" s="5">
        <v>0.16922955498215461</v>
      </c>
      <c r="L2383">
        <f t="shared" ref="L2383" si="4386">L2376/J2380</f>
        <v>-8.9194703030208392E-2</v>
      </c>
      <c r="M2383">
        <f t="shared" ref="M2383" si="4387">M2376/J2380</f>
        <v>-0.34394535923318037</v>
      </c>
      <c r="N2383">
        <f t="shared" ref="N2383" si="4388">N2376/J2380</f>
        <v>6.9472058018245102</v>
      </c>
      <c r="O2383">
        <f t="shared" ref="O2383" si="4389">O2376/J2380</f>
        <v>0.16922955498215456</v>
      </c>
    </row>
    <row r="2384" spans="5:15" x14ac:dyDescent="0.35">
      <c r="E2384" s="4"/>
      <c r="F2384">
        <v>-7.5379520942334983E-3</v>
      </c>
      <c r="G2384">
        <v>-5.660721513468988E-2</v>
      </c>
      <c r="H2384">
        <v>8.6783582687557287E-2</v>
      </c>
      <c r="I2384" s="5">
        <v>1.3961576578240174E-2</v>
      </c>
      <c r="L2384">
        <f t="shared" ref="L2384" si="4390">L2377/J2380</f>
        <v>-7.5379520942334939E-3</v>
      </c>
      <c r="M2384">
        <f t="shared" ref="M2384" si="4391">M2377/J2380</f>
        <v>-5.660721513468988E-2</v>
      </c>
      <c r="N2384">
        <f t="shared" ref="N2384" si="4392">N2377/J2380</f>
        <v>8.6783582687557259E-2</v>
      </c>
      <c r="O2384">
        <f t="shared" ref="O2384" si="4393">O2377/J2380</f>
        <v>1.3961576578240174E-2</v>
      </c>
    </row>
    <row r="2385" spans="5:15" x14ac:dyDescent="0.35">
      <c r="E2385" s="4"/>
      <c r="F2385">
        <v>2.7396841831734335E-3</v>
      </c>
      <c r="G2385">
        <v>2.3659474543884481E-3</v>
      </c>
      <c r="H2385">
        <v>-3.2628833049815585E-3</v>
      </c>
      <c r="I2385" s="5">
        <v>-1.562221476018808E-4</v>
      </c>
      <c r="L2385">
        <f t="shared" ref="L2385" si="4394">L2378/J2380</f>
        <v>2.7396841831734335E-3</v>
      </c>
      <c r="M2385">
        <f t="shared" ref="M2385" si="4395">M2378/J2380</f>
        <v>2.3659474543884481E-3</v>
      </c>
      <c r="N2385">
        <f t="shared" ref="N2385" si="4396">N2378/J2380</f>
        <v>-3.2628833049815568E-3</v>
      </c>
      <c r="O2385">
        <f t="shared" ref="O2385" si="4397">O2378/J2380</f>
        <v>-1.5622214760188077E-4</v>
      </c>
    </row>
    <row r="2386" spans="5:15" x14ac:dyDescent="0.35">
      <c r="E2386" s="4"/>
      <c r="I2386" s="5"/>
    </row>
    <row r="2387" spans="5:15" x14ac:dyDescent="0.35">
      <c r="E2387" s="4" t="s">
        <v>291</v>
      </c>
      <c r="F2387">
        <f t="shared" ref="F2387" si="4398">F2370^2*F2371*F2372-3*F2370^2*F2371^2+4*F2373^3-1401/2</f>
        <v>0</v>
      </c>
      <c r="I2387" s="5"/>
    </row>
    <row r="2388" spans="5:15" x14ac:dyDescent="0.35">
      <c r="E2388" s="4" t="s">
        <v>292</v>
      </c>
      <c r="F2388">
        <f t="shared" ref="F2388" si="4399">-72*F2370^2*F2371-576*F2370^3*F2373+36*F2370*F2372-9</f>
        <v>0</v>
      </c>
      <c r="I2388" s="5"/>
    </row>
    <row r="2389" spans="5:15" x14ac:dyDescent="0.35">
      <c r="E2389" s="4" t="s">
        <v>293</v>
      </c>
      <c r="F2389">
        <f t="shared" ref="F2389" si="4400">((F2370*F2371*(F2372^2)*F2373)/16)+((F2371*F2372)/8)+9/4</f>
        <v>0</v>
      </c>
      <c r="I2389" s="5"/>
    </row>
    <row r="2390" spans="5:15" x14ac:dyDescent="0.35">
      <c r="E2390" s="4" t="s">
        <v>294</v>
      </c>
      <c r="F2390">
        <f t="shared" ref="F2390" si="4401">24*F2370^3*F2371*F2372-20*F2370*F2371*F2372^3+18*F2373^2-607</f>
        <v>0</v>
      </c>
      <c r="I2390" s="5"/>
    </row>
    <row r="2391" spans="5:15" x14ac:dyDescent="0.35">
      <c r="E2391" s="4"/>
      <c r="I2391" s="5"/>
    </row>
    <row r="2392" spans="5:15" x14ac:dyDescent="0.35">
      <c r="E2392" s="4"/>
      <c r="F2392">
        <f t="shared" ref="F2392:F2395" si="4402">F2370</f>
        <v>0.10070645885277868</v>
      </c>
      <c r="G2392" t="s">
        <v>16</v>
      </c>
      <c r="H2392" cm="1">
        <f t="array" ref="H2392:H2395">MMULT(F2382:I2385,F2387:F2390)</f>
        <v>0</v>
      </c>
      <c r="I2392" s="5"/>
      <c r="J2392">
        <f t="shared" ref="J2392" si="4403">F2382*F2387+G2382*F2388+H2382*F2389+I2382*F2390</f>
        <v>0</v>
      </c>
    </row>
    <row r="2393" spans="5:15" x14ac:dyDescent="0.35">
      <c r="E2393" s="4"/>
      <c r="F2393">
        <f t="shared" si="4402"/>
        <v>-10.624774595708859</v>
      </c>
      <c r="G2393" t="s">
        <v>16</v>
      </c>
      <c r="H2393">
        <v>0</v>
      </c>
      <c r="I2393" s="5"/>
      <c r="J2393">
        <f t="shared" ref="J2393" si="4404">F2383*F2387+G2383*F2388+H2383*F2389+I2383*F2390</f>
        <v>0</v>
      </c>
    </row>
    <row r="2394" spans="5:15" x14ac:dyDescent="0.35">
      <c r="E2394" s="4"/>
      <c r="F2394">
        <f t="shared" si="4402"/>
        <v>1.251891792118899</v>
      </c>
      <c r="G2394" t="s">
        <v>16</v>
      </c>
      <c r="H2394">
        <v>0</v>
      </c>
      <c r="I2394" s="5"/>
      <c r="J2394">
        <f t="shared" ref="J2394" si="4405">F2384*F2387+G2384*F2388+H2384*F2389+I2384*F2390</f>
        <v>0</v>
      </c>
    </row>
    <row r="2395" spans="5:15" x14ac:dyDescent="0.35">
      <c r="E2395" s="4"/>
      <c r="F2395">
        <f t="shared" si="4402"/>
        <v>5.6042630438785226</v>
      </c>
      <c r="G2395" t="s">
        <v>16</v>
      </c>
      <c r="H2395">
        <v>0</v>
      </c>
      <c r="I2395" s="5"/>
      <c r="J2395">
        <f t="shared" ref="J2395" si="4406">F2385*F2387+G2385*F2388+H2385*F2389+I2385*F2390</f>
        <v>0</v>
      </c>
    </row>
    <row r="2396" spans="5:15" x14ac:dyDescent="0.35">
      <c r="E2396" s="4" t="s">
        <v>844</v>
      </c>
      <c r="F2396">
        <f t="shared" ref="F2396:F2399" si="4407">F2392-H2392</f>
        <v>0.10070645885277868</v>
      </c>
      <c r="I2396" s="5"/>
    </row>
    <row r="2397" spans="5:15" x14ac:dyDescent="0.35">
      <c r="E2397" s="4" t="s">
        <v>99</v>
      </c>
      <c r="F2397">
        <f t="shared" si="4407"/>
        <v>-10.624774595708859</v>
      </c>
      <c r="I2397" s="5"/>
    </row>
    <row r="2398" spans="5:15" x14ac:dyDescent="0.35">
      <c r="E2398" s="4" t="s">
        <v>100</v>
      </c>
      <c r="F2398">
        <f t="shared" si="4407"/>
        <v>1.251891792118899</v>
      </c>
      <c r="I2398" s="5"/>
    </row>
    <row r="2399" spans="5:15" x14ac:dyDescent="0.35">
      <c r="E2399" s="4" t="s">
        <v>101</v>
      </c>
      <c r="F2399">
        <f t="shared" si="4407"/>
        <v>5.6042630438785226</v>
      </c>
      <c r="I2399" s="5"/>
    </row>
    <row r="2400" spans="5:15" x14ac:dyDescent="0.35">
      <c r="E2400" s="4"/>
      <c r="I2400" s="5"/>
    </row>
    <row r="2401" spans="5:15" x14ac:dyDescent="0.35">
      <c r="E2401" s="4" t="s">
        <v>846</v>
      </c>
      <c r="F2401">
        <f t="shared" ref="F2401:F2404" si="4408">ABS(F2396-F2370)</f>
        <v>0</v>
      </c>
      <c r="I2401" s="5"/>
    </row>
    <row r="2402" spans="5:15" x14ac:dyDescent="0.35">
      <c r="E2402" s="4" t="s">
        <v>847</v>
      </c>
      <c r="F2402">
        <f t="shared" si="4408"/>
        <v>0</v>
      </c>
      <c r="I2402" s="5"/>
    </row>
    <row r="2403" spans="5:15" x14ac:dyDescent="0.35">
      <c r="E2403" s="4" t="s">
        <v>848</v>
      </c>
      <c r="F2403">
        <f t="shared" si="4408"/>
        <v>0</v>
      </c>
      <c r="I2403" s="5"/>
    </row>
    <row r="2404" spans="5:15" x14ac:dyDescent="0.35">
      <c r="E2404" s="7" t="s">
        <v>849</v>
      </c>
      <c r="F2404" s="8">
        <f t="shared" si="4408"/>
        <v>0</v>
      </c>
      <c r="G2404" s="8" t="s">
        <v>25</v>
      </c>
      <c r="H2404" s="8">
        <f t="shared" ref="H2404" si="4409">MAX(F2401:F2404)</f>
        <v>0</v>
      </c>
      <c r="I2404" s="9"/>
      <c r="J2404" t="str">
        <f t="shared" ref="J2404" si="4410">IF(H2404&gt;$D$14, "Continúa iterando","Listo. Aquí está la solución")</f>
        <v>Listo. Aquí está la solución</v>
      </c>
    </row>
    <row r="2406" spans="5:15" x14ac:dyDescent="0.35">
      <c r="E2406" s="1"/>
      <c r="F2406" s="2" t="s">
        <v>0</v>
      </c>
      <c r="G2406" s="2">
        <f t="shared" ref="G2406" si="4411">G2369+1</f>
        <v>66</v>
      </c>
      <c r="H2406" s="2"/>
      <c r="I2406" s="3"/>
    </row>
    <row r="2407" spans="5:15" x14ac:dyDescent="0.35">
      <c r="E2407" s="4" t="s">
        <v>840</v>
      </c>
      <c r="F2407" s="6">
        <f t="shared" ref="F2407:F2410" si="4412">F2396</f>
        <v>0.10070645885277868</v>
      </c>
      <c r="I2407" s="5"/>
    </row>
    <row r="2408" spans="5:15" x14ac:dyDescent="0.35">
      <c r="E2408" s="4" t="s">
        <v>1</v>
      </c>
      <c r="F2408" s="6">
        <f t="shared" si="4412"/>
        <v>-10.624774595708859</v>
      </c>
      <c r="I2408" s="5"/>
    </row>
    <row r="2409" spans="5:15" x14ac:dyDescent="0.35">
      <c r="E2409" s="4" t="s">
        <v>93</v>
      </c>
      <c r="F2409" s="6">
        <f t="shared" si="4412"/>
        <v>1.251891792118899</v>
      </c>
      <c r="I2409" s="5"/>
    </row>
    <row r="2410" spans="5:15" x14ac:dyDescent="0.35">
      <c r="E2410" s="4" t="s">
        <v>2</v>
      </c>
      <c r="F2410" s="6">
        <f t="shared" si="4412"/>
        <v>5.6042630438785226</v>
      </c>
      <c r="I2410" s="5"/>
    </row>
    <row r="2411" spans="5:15" x14ac:dyDescent="0.35">
      <c r="E2411" s="4"/>
      <c r="I2411" s="5"/>
    </row>
    <row r="2412" spans="5:15" x14ac:dyDescent="0.35">
      <c r="E2412" s="4"/>
      <c r="F2412">
        <f t="shared" ref="F2412" si="4413">2*F2407*F2408*F2409-6*F2407*F2408^2</f>
        <v>-70.889003248126073</v>
      </c>
      <c r="G2412">
        <f t="shared" ref="G2412" si="4414">F2407^2*F2409-6*F2407^2*F2408</f>
        <v>0.65922187569425572</v>
      </c>
      <c r="H2412">
        <f t="shared" ref="H2412" si="4415">F2407^2*F2408</f>
        <v>-0.10775424182765204</v>
      </c>
      <c r="I2412" s="5">
        <f t="shared" ref="I2412" si="4416">12*F2410^2</f>
        <v>376.89317117979078</v>
      </c>
      <c r="J2412">
        <f t="shared" ref="J2412" si="4417">F2412*(G2413*(H2414*I2415-H2415*I2414)-H2413*(G2414*I2415-G2415*I2414)+I2413*(G2414*H2415-G2415*H2414))</f>
        <v>-11734.85501053382</v>
      </c>
      <c r="L2412">
        <f t="shared" ref="L2412" si="4418">G2413*(H2414*I2415-H2415*I2414)-H2413*(G2414*I2415-G2415*I2414)+I2413*(G2414*H2415-G2415*H2414)</f>
        <v>165.53843999554368</v>
      </c>
      <c r="M2412">
        <f t="shared" ref="M2412" si="4419">-(G2412*(H2414*I2415-H2415*I2414)-H2412*(G2414*I2415-G2415*I2414)+I2412*(G2414*H2415-G2415*H2414))</f>
        <v>-4370.357691427349</v>
      </c>
      <c r="N2412">
        <f t="shared" ref="N2412" si="4420">G2412*(H2413*I2415-H2415*I2413)-H2412*(G2413*I2415-G2415*I2413)+I2412*(G2413*H2415-G2415*H2413)</f>
        <v>-21755.90042243282</v>
      </c>
      <c r="O2412">
        <f t="shared" ref="O2412" si="4421">-(G2412*(H2413*I2414-H2414*I2413)-H2412*(G2413*I2414-G2414*I2413)+I2412*(G2413*H2414-G2414*H2413))</f>
        <v>-333.28564678835897</v>
      </c>
    </row>
    <row r="2413" spans="5:15" x14ac:dyDescent="0.35">
      <c r="E2413" s="4" t="s">
        <v>26</v>
      </c>
      <c r="F2413">
        <f t="shared" ref="F2413" si="4422">-1728*F2410*F2407^2-144*F2408*F2407+36*F2409</f>
        <v>100.93092616020988</v>
      </c>
      <c r="G2413">
        <f t="shared" ref="G2413" si="4423">-72*F2407^2</f>
        <v>-0.73020894153598115</v>
      </c>
      <c r="H2413">
        <f t="shared" ref="H2413" si="4424">36*F2407</f>
        <v>3.6254325187000322</v>
      </c>
      <c r="I2413" s="5">
        <f t="shared" ref="I2413" si="4425">-576*F2407^3</f>
        <v>-0.58829405379779487</v>
      </c>
      <c r="J2413">
        <f t="shared" ref="J2413" si="4426">-G2412*(F2413*(H2414*I2415-H2415*I2414)-H2413*(F2414*I2415-F2415*I2414)+I2413*(F2414*H2415-F2415*H2414))</f>
        <v>27145.440294009833</v>
      </c>
      <c r="L2413">
        <f t="shared" ref="L2413" si="4427">-(F2413*(H2414*I2415-H2415*I2414)-H2413*(F2414*I2415-F2415*I2414)+I2413*(F2414*H2415-F2415*H2414))</f>
        <v>41178.002877137187</v>
      </c>
      <c r="M2413">
        <f t="shared" ref="M2413" si="4428">F2412*(H2414*I2415-H2415*I2414)-H2412*(F2414*I2415-F2415*I2414)+I2412*(F2414*H2415-F2415*H2414)</f>
        <v>158787.26550931143</v>
      </c>
      <c r="N2413">
        <f t="shared" ref="N2413" si="4429">-(F2412*(H2413*I2415-H2415*I2413)-H2412*(F2413*I2415-F2415*I2413)+I2412*(F2413*H2415-F2415*H2413))</f>
        <v>-3207276.3379088463</v>
      </c>
      <c r="O2413">
        <f t="shared" ref="O2413" si="4430">F2412*(H2413*I2414-H2414*I2413)-H2412*(F2413*I2414-F2414*I2413)+I2412*(F2413*H2414-F2414*H2413)</f>
        <v>-78127.230263793899</v>
      </c>
    </row>
    <row r="2414" spans="5:15" x14ac:dyDescent="0.35">
      <c r="E2414" s="4"/>
      <c r="F2414">
        <f t="shared" ref="F2414" si="4431">0.0625*F2408*F2409^2*F2410</f>
        <v>-5.8324609265975536</v>
      </c>
      <c r="G2414">
        <f t="shared" ref="G2414" si="4432">0.0625*F2407*F2409^2*F2410+0.125*F2409</f>
        <v>0.21176919846457087</v>
      </c>
      <c r="H2414">
        <f t="shared" ref="H2414" si="4433">0.125*F2407*F2408*F2409*F2410+0.125*F2408</f>
        <v>-2.2664630475070293</v>
      </c>
      <c r="I2414" s="5">
        <f t="shared" ref="I2414" si="4434">0.0625*F2407*F2408*F2409^2</f>
        <v>-0.10480708733977255</v>
      </c>
      <c r="J2414">
        <f t="shared" ref="J2414" si="4435">H2412*(F2413*(G2414*I2415-G2415*I2414)-G2413*(F2414*I2415-F2415*I2414)+I2413*(F2414*G2415-F2415*G2414))</f>
        <v>-374.98505932624914</v>
      </c>
      <c r="L2414">
        <f t="shared" ref="L2414" si="4436">F2413*(G2414*I2415-G2415*I2414)-G2413*(F2414*I2415-F2415*I2414)+I2413*(F2414*G2415-F2415*G2414)</f>
        <v>3480.0027633809582</v>
      </c>
      <c r="M2414">
        <f t="shared" ref="M2414" si="4437">-(F2412*(G2414*I2415-G2415*I2414)-G2412*(F2414*I2415-F2415*I2414)+I2412*(F2414*G2415-F2415*G2414))</f>
        <v>26133.525741921378</v>
      </c>
      <c r="N2414">
        <f t="shared" ref="N2414" si="4438">F2412*(G2413*I2415-G2415*I2413)-G2412*(F2413*I2415-F2415*I2413)+I2412*(F2413*G2415-F2415*G2413)</f>
        <v>-40064.874888211809</v>
      </c>
      <c r="O2414">
        <f t="shared" ref="O2414" si="4439">-(F2412*(G2413*I2414-G2414*I2413)-G2412*(F2413*I2414-F2414*I2413)+I2412*(F2413*G2414-F2414*G2413))</f>
        <v>-6445.5603413291828</v>
      </c>
    </row>
    <row r="2415" spans="5:15" x14ac:dyDescent="0.35">
      <c r="E2415" s="4"/>
      <c r="F2415">
        <f t="shared" ref="F2415" si="4440">72*F2408*F2409*F2407^2-20*F2408*F2409^3</f>
        <v>407.20491440473813</v>
      </c>
      <c r="G2415">
        <f t="shared" ref="G2415" si="4441">24*F2407^3*F2409-20*F2407*F2409^3</f>
        <v>-3.9210472518767352</v>
      </c>
      <c r="H2415">
        <f t="shared" ref="H2415" si="4442">24*F2407^3*F2408-60*F2407*F2408*F2409^2</f>
        <v>100.35436669128175</v>
      </c>
      <c r="I2415" s="5">
        <f t="shared" ref="I2415" si="4443">36*F2410</f>
        <v>201.75346957962682</v>
      </c>
      <c r="J2415">
        <f t="shared" ref="J2415" si="4444">-I2412*(F2413*(G2414*H2415-G2415*H2414)-G2413*(F2414*H2415-F2415*H2414)+H2413*(F2414*G2415-F2415*G2414))</f>
        <v>-476699.81881783751</v>
      </c>
      <c r="L2415">
        <f t="shared" ref="L2415" si="4445">-(F2413*(G2414*H2415-G2415*H2414)-G2413*(F2414*H2415-F2415*H2414)+H2413*(F2414*G2415-F2415*G2414))</f>
        <v>-1264.8141576182488</v>
      </c>
      <c r="M2415">
        <f t="shared" ref="M2415" si="4446">F2412*(G2414*H2415-G2415*H2414)-G2412*(F2414*H2415-F2415*H2414)+H2412*(F2414*G2415-F2415*G2414)</f>
        <v>-1092.2732827639675</v>
      </c>
      <c r="N2415">
        <f t="shared" ref="N2415" si="4447">-(F2412*(G2413*H2415-G2415*H2413)-G2412*(F2413*H2415-F2415*H2413)+H2412*(F2413*G2415-F2415*G2413))</f>
        <v>1506.3564713566998</v>
      </c>
      <c r="O2415">
        <f t="shared" ref="O2415" si="4448">F2412*(G2413*H2414-G2414*H2413)-G2412*(F2413*H2414-F2414*H2413)+H2412*(F2413*G2414-F2414*G2413)</f>
        <v>72.122175699650043</v>
      </c>
    </row>
    <row r="2416" spans="5:15" x14ac:dyDescent="0.35">
      <c r="E2416" s="4"/>
      <c r="I2416" s="5"/>
    </row>
    <row r="2417" spans="5:15" x14ac:dyDescent="0.35">
      <c r="E2417" s="4" t="s">
        <v>6</v>
      </c>
      <c r="F2417">
        <f t="shared" ref="F2417" si="4449">MDETERM(F2412:I2415)</f>
        <v>-461664.21859368775</v>
      </c>
      <c r="G2417" t="str">
        <f t="shared" ref="G2417" si="4450">IF(F2417&lt;&gt;0,"Continuar", "Agregar otros valores")</f>
        <v>Continuar</v>
      </c>
      <c r="I2417" s="5"/>
      <c r="J2417">
        <f t="shared" ref="J2417" si="4451">MDETERM(F2412:I2415)</f>
        <v>-461664.21859368775</v>
      </c>
    </row>
    <row r="2418" spans="5:15" x14ac:dyDescent="0.35">
      <c r="E2418" s="4"/>
      <c r="I2418" s="5"/>
    </row>
    <row r="2419" spans="5:15" x14ac:dyDescent="0.35">
      <c r="E2419" s="4"/>
      <c r="F2419" cm="1">
        <f t="array" ref="F2419:I2422">MINVERSE(F2412:I2415)</f>
        <v>-3.5856891941897636E-4</v>
      </c>
      <c r="G2419">
        <v>9.466528952016778E-3</v>
      </c>
      <c r="H2419">
        <v>4.7124943944551738E-2</v>
      </c>
      <c r="I2419" s="5">
        <v>7.21922196620755E-4</v>
      </c>
      <c r="L2419">
        <f t="shared" ref="L2419" si="4452">L2412/J2417</f>
        <v>-3.5856891941897414E-4</v>
      </c>
      <c r="M2419">
        <f t="shared" ref="M2419" si="4453">M2412/J2417</f>
        <v>9.4665289520167815E-3</v>
      </c>
      <c r="N2419">
        <f t="shared" ref="N2419" si="4454">N2412/J2417</f>
        <v>4.7124943944551745E-2</v>
      </c>
      <c r="O2419">
        <f t="shared" ref="O2419" si="4455">O2412/J2417</f>
        <v>7.2192219662075392E-4</v>
      </c>
    </row>
    <row r="2420" spans="5:15" x14ac:dyDescent="0.35">
      <c r="E2420" s="4" t="s">
        <v>9</v>
      </c>
      <c r="F2420">
        <v>-8.9194703030208738E-2</v>
      </c>
      <c r="G2420">
        <v>-0.34394535923318087</v>
      </c>
      <c r="H2420">
        <v>6.9472058018245084</v>
      </c>
      <c r="I2420" s="5">
        <v>0.16922955498215461</v>
      </c>
      <c r="L2420">
        <f t="shared" ref="L2420" si="4456">L2413/J2417</f>
        <v>-8.9194703030208392E-2</v>
      </c>
      <c r="M2420">
        <f t="shared" ref="M2420" si="4457">M2413/J2417</f>
        <v>-0.34394535923318037</v>
      </c>
      <c r="N2420">
        <f t="shared" ref="N2420" si="4458">N2413/J2417</f>
        <v>6.9472058018245102</v>
      </c>
      <c r="O2420">
        <f t="shared" ref="O2420" si="4459">O2413/J2417</f>
        <v>0.16922955498215456</v>
      </c>
    </row>
    <row r="2421" spans="5:15" x14ac:dyDescent="0.35">
      <c r="E2421" s="4"/>
      <c r="F2421">
        <v>-7.5379520942334983E-3</v>
      </c>
      <c r="G2421">
        <v>-5.660721513468988E-2</v>
      </c>
      <c r="H2421">
        <v>8.6783582687557287E-2</v>
      </c>
      <c r="I2421" s="5">
        <v>1.3961576578240174E-2</v>
      </c>
      <c r="L2421">
        <f t="shared" ref="L2421" si="4460">L2414/J2417</f>
        <v>-7.5379520942334939E-3</v>
      </c>
      <c r="M2421">
        <f t="shared" ref="M2421" si="4461">M2414/J2417</f>
        <v>-5.660721513468988E-2</v>
      </c>
      <c r="N2421">
        <f t="shared" ref="N2421" si="4462">N2414/J2417</f>
        <v>8.6783582687557259E-2</v>
      </c>
      <c r="O2421">
        <f t="shared" ref="O2421" si="4463">O2414/J2417</f>
        <v>1.3961576578240174E-2</v>
      </c>
    </row>
    <row r="2422" spans="5:15" x14ac:dyDescent="0.35">
      <c r="E2422" s="4"/>
      <c r="F2422">
        <v>2.7396841831734335E-3</v>
      </c>
      <c r="G2422">
        <v>2.3659474543884481E-3</v>
      </c>
      <c r="H2422">
        <v>-3.2628833049815585E-3</v>
      </c>
      <c r="I2422" s="5">
        <v>-1.562221476018808E-4</v>
      </c>
      <c r="L2422">
        <f t="shared" ref="L2422" si="4464">L2415/J2417</f>
        <v>2.7396841831734335E-3</v>
      </c>
      <c r="M2422">
        <f t="shared" ref="M2422" si="4465">M2415/J2417</f>
        <v>2.3659474543884481E-3</v>
      </c>
      <c r="N2422">
        <f t="shared" ref="N2422" si="4466">N2415/J2417</f>
        <v>-3.2628833049815568E-3</v>
      </c>
      <c r="O2422">
        <f t="shared" ref="O2422" si="4467">O2415/J2417</f>
        <v>-1.5622214760188077E-4</v>
      </c>
    </row>
    <row r="2423" spans="5:15" x14ac:dyDescent="0.35">
      <c r="E2423" s="4"/>
      <c r="I2423" s="5"/>
    </row>
    <row r="2424" spans="5:15" x14ac:dyDescent="0.35">
      <c r="E2424" s="4" t="s">
        <v>295</v>
      </c>
      <c r="F2424">
        <f t="shared" ref="F2424" si="4468">F2407^2*F2408*F2409-3*F2407^2*F2408^2+4*F2410^3-1401/2</f>
        <v>0</v>
      </c>
      <c r="I2424" s="5"/>
    </row>
    <row r="2425" spans="5:15" x14ac:dyDescent="0.35">
      <c r="E2425" s="4" t="s">
        <v>296</v>
      </c>
      <c r="F2425">
        <f t="shared" ref="F2425" si="4469">-72*F2407^2*F2408-576*F2407^3*F2410+36*F2407*F2409-9</f>
        <v>0</v>
      </c>
      <c r="I2425" s="5"/>
    </row>
    <row r="2426" spans="5:15" x14ac:dyDescent="0.35">
      <c r="E2426" s="4" t="s">
        <v>297</v>
      </c>
      <c r="F2426">
        <f t="shared" ref="F2426" si="4470">((F2407*F2408*(F2409^2)*F2410)/16)+((F2408*F2409)/8)+9/4</f>
        <v>0</v>
      </c>
      <c r="I2426" s="5"/>
    </row>
    <row r="2427" spans="5:15" x14ac:dyDescent="0.35">
      <c r="E2427" s="4" t="s">
        <v>298</v>
      </c>
      <c r="F2427">
        <f t="shared" ref="F2427" si="4471">24*F2407^3*F2408*F2409-20*F2407*F2408*F2409^3+18*F2410^2-607</f>
        <v>0</v>
      </c>
      <c r="I2427" s="5"/>
    </row>
    <row r="2428" spans="5:15" x14ac:dyDescent="0.35">
      <c r="E2428" s="4"/>
      <c r="I2428" s="5"/>
    </row>
    <row r="2429" spans="5:15" x14ac:dyDescent="0.35">
      <c r="E2429" s="4"/>
      <c r="F2429">
        <f t="shared" ref="F2429:F2432" si="4472">F2407</f>
        <v>0.10070645885277868</v>
      </c>
      <c r="G2429" t="s">
        <v>16</v>
      </c>
      <c r="H2429" cm="1">
        <f t="array" ref="H2429:H2432">MMULT(F2419:I2422,F2424:F2427)</f>
        <v>0</v>
      </c>
      <c r="I2429" s="5"/>
      <c r="J2429">
        <f t="shared" ref="J2429" si="4473">F2419*F2424+G2419*F2425+H2419*F2426+I2419*F2427</f>
        <v>0</v>
      </c>
    </row>
    <row r="2430" spans="5:15" x14ac:dyDescent="0.35">
      <c r="E2430" s="4"/>
      <c r="F2430">
        <f t="shared" si="4472"/>
        <v>-10.624774595708859</v>
      </c>
      <c r="G2430" t="s">
        <v>16</v>
      </c>
      <c r="H2430">
        <v>0</v>
      </c>
      <c r="I2430" s="5"/>
      <c r="J2430">
        <f t="shared" ref="J2430" si="4474">F2420*F2424+G2420*F2425+H2420*F2426+I2420*F2427</f>
        <v>0</v>
      </c>
    </row>
    <row r="2431" spans="5:15" x14ac:dyDescent="0.35">
      <c r="E2431" s="4"/>
      <c r="F2431">
        <f t="shared" si="4472"/>
        <v>1.251891792118899</v>
      </c>
      <c r="G2431" t="s">
        <v>16</v>
      </c>
      <c r="H2431">
        <v>0</v>
      </c>
      <c r="I2431" s="5"/>
      <c r="J2431">
        <f t="shared" ref="J2431" si="4475">F2421*F2424+G2421*F2425+H2421*F2426+I2421*F2427</f>
        <v>0</v>
      </c>
    </row>
    <row r="2432" spans="5:15" x14ac:dyDescent="0.35">
      <c r="E2432" s="4"/>
      <c r="F2432">
        <f t="shared" si="4472"/>
        <v>5.6042630438785226</v>
      </c>
      <c r="G2432" t="s">
        <v>16</v>
      </c>
      <c r="H2432">
        <v>0</v>
      </c>
      <c r="I2432" s="5"/>
      <c r="J2432">
        <f t="shared" ref="J2432" si="4476">F2422*F2424+G2422*F2425+H2422*F2426+I2422*F2427</f>
        <v>0</v>
      </c>
    </row>
    <row r="2433" spans="5:10" x14ac:dyDescent="0.35">
      <c r="E2433" s="4" t="s">
        <v>844</v>
      </c>
      <c r="F2433">
        <f t="shared" ref="F2433:F2436" si="4477">F2429-H2429</f>
        <v>0.10070645885277868</v>
      </c>
      <c r="I2433" s="5"/>
    </row>
    <row r="2434" spans="5:10" x14ac:dyDescent="0.35">
      <c r="E2434" s="4" t="s">
        <v>99</v>
      </c>
      <c r="F2434">
        <f t="shared" si="4477"/>
        <v>-10.624774595708859</v>
      </c>
      <c r="I2434" s="5"/>
    </row>
    <row r="2435" spans="5:10" x14ac:dyDescent="0.35">
      <c r="E2435" s="4" t="s">
        <v>100</v>
      </c>
      <c r="F2435">
        <f t="shared" si="4477"/>
        <v>1.251891792118899</v>
      </c>
      <c r="I2435" s="5"/>
    </row>
    <row r="2436" spans="5:10" x14ac:dyDescent="0.35">
      <c r="E2436" s="4" t="s">
        <v>101</v>
      </c>
      <c r="F2436">
        <f t="shared" si="4477"/>
        <v>5.6042630438785226</v>
      </c>
      <c r="I2436" s="5"/>
    </row>
    <row r="2437" spans="5:10" x14ac:dyDescent="0.35">
      <c r="E2437" s="4"/>
      <c r="I2437" s="5"/>
    </row>
    <row r="2438" spans="5:10" x14ac:dyDescent="0.35">
      <c r="E2438" s="4" t="s">
        <v>846</v>
      </c>
      <c r="F2438">
        <f t="shared" ref="F2438:F2441" si="4478">ABS(F2433-F2407)</f>
        <v>0</v>
      </c>
      <c r="I2438" s="5"/>
    </row>
    <row r="2439" spans="5:10" x14ac:dyDescent="0.35">
      <c r="E2439" s="4" t="s">
        <v>847</v>
      </c>
      <c r="F2439">
        <f t="shared" si="4478"/>
        <v>0</v>
      </c>
      <c r="I2439" s="5"/>
    </row>
    <row r="2440" spans="5:10" x14ac:dyDescent="0.35">
      <c r="E2440" s="4" t="s">
        <v>848</v>
      </c>
      <c r="F2440">
        <f t="shared" si="4478"/>
        <v>0</v>
      </c>
      <c r="I2440" s="5"/>
    </row>
    <row r="2441" spans="5:10" x14ac:dyDescent="0.35">
      <c r="E2441" s="7" t="s">
        <v>849</v>
      </c>
      <c r="F2441" s="8">
        <f t="shared" si="4478"/>
        <v>0</v>
      </c>
      <c r="G2441" s="8" t="s">
        <v>25</v>
      </c>
      <c r="H2441" s="8">
        <f t="shared" ref="H2441" si="4479">MAX(F2438:F2441)</f>
        <v>0</v>
      </c>
      <c r="I2441" s="9"/>
      <c r="J2441" t="str">
        <f t="shared" ref="J2441" si="4480">IF(H2441&gt;$D$14, "Continúa iterando","Listo. Aquí está la solución")</f>
        <v>Listo. Aquí está la solución</v>
      </c>
    </row>
    <row r="2443" spans="5:10" x14ac:dyDescent="0.35">
      <c r="E2443" s="1"/>
      <c r="F2443" s="2" t="s">
        <v>0</v>
      </c>
      <c r="G2443" s="2">
        <f t="shared" ref="G2443" si="4481">G2406+1</f>
        <v>67</v>
      </c>
      <c r="H2443" s="2"/>
      <c r="I2443" s="3"/>
    </row>
    <row r="2444" spans="5:10" x14ac:dyDescent="0.35">
      <c r="E2444" s="4" t="s">
        <v>840</v>
      </c>
      <c r="F2444" s="6">
        <f t="shared" ref="F2444:F2447" si="4482">F2433</f>
        <v>0.10070645885277868</v>
      </c>
      <c r="I2444" s="5"/>
    </row>
    <row r="2445" spans="5:10" x14ac:dyDescent="0.35">
      <c r="E2445" s="4" t="s">
        <v>1</v>
      </c>
      <c r="F2445" s="6">
        <f t="shared" si="4482"/>
        <v>-10.624774595708859</v>
      </c>
      <c r="I2445" s="5"/>
    </row>
    <row r="2446" spans="5:10" x14ac:dyDescent="0.35">
      <c r="E2446" s="4" t="s">
        <v>93</v>
      </c>
      <c r="F2446" s="6">
        <f t="shared" si="4482"/>
        <v>1.251891792118899</v>
      </c>
      <c r="I2446" s="5"/>
    </row>
    <row r="2447" spans="5:10" x14ac:dyDescent="0.35">
      <c r="E2447" s="4" t="s">
        <v>2</v>
      </c>
      <c r="F2447" s="6">
        <f t="shared" si="4482"/>
        <v>5.6042630438785226</v>
      </c>
      <c r="I2447" s="5"/>
    </row>
    <row r="2448" spans="5:10" x14ac:dyDescent="0.35">
      <c r="E2448" s="4"/>
      <c r="I2448" s="5"/>
    </row>
    <row r="2449" spans="5:15" x14ac:dyDescent="0.35">
      <c r="E2449" s="4"/>
      <c r="F2449">
        <f t="shared" ref="F2449" si="4483">2*F2444*F2445*F2446-6*F2444*F2445^2</f>
        <v>-70.889003248126073</v>
      </c>
      <c r="G2449">
        <f t="shared" ref="G2449" si="4484">F2444^2*F2446-6*F2444^2*F2445</f>
        <v>0.65922187569425572</v>
      </c>
      <c r="H2449">
        <f t="shared" ref="H2449" si="4485">F2444^2*F2445</f>
        <v>-0.10775424182765204</v>
      </c>
      <c r="I2449" s="5">
        <f t="shared" ref="I2449" si="4486">12*F2447^2</f>
        <v>376.89317117979078</v>
      </c>
      <c r="J2449">
        <f t="shared" ref="J2449" si="4487">F2449*(G2450*(H2451*I2452-H2452*I2451)-H2450*(G2451*I2452-G2452*I2451)+I2450*(G2451*H2452-G2452*H2451))</f>
        <v>-11734.85501053382</v>
      </c>
      <c r="L2449">
        <f t="shared" ref="L2449" si="4488">G2450*(H2451*I2452-H2452*I2451)-H2450*(G2451*I2452-G2452*I2451)+I2450*(G2451*H2452-G2452*H2451)</f>
        <v>165.53843999554368</v>
      </c>
      <c r="M2449">
        <f t="shared" ref="M2449" si="4489">-(G2449*(H2451*I2452-H2452*I2451)-H2449*(G2451*I2452-G2452*I2451)+I2449*(G2451*H2452-G2452*H2451))</f>
        <v>-4370.357691427349</v>
      </c>
      <c r="N2449">
        <f t="shared" ref="N2449" si="4490">G2449*(H2450*I2452-H2452*I2450)-H2449*(G2450*I2452-G2452*I2450)+I2449*(G2450*H2452-G2452*H2450)</f>
        <v>-21755.90042243282</v>
      </c>
      <c r="O2449">
        <f t="shared" ref="O2449" si="4491">-(G2449*(H2450*I2451-H2451*I2450)-H2449*(G2450*I2451-G2451*I2450)+I2449*(G2450*H2451-G2451*H2450))</f>
        <v>-333.28564678835897</v>
      </c>
    </row>
    <row r="2450" spans="5:15" x14ac:dyDescent="0.35">
      <c r="E2450" s="4" t="s">
        <v>26</v>
      </c>
      <c r="F2450">
        <f t="shared" ref="F2450" si="4492">-1728*F2447*F2444^2-144*F2445*F2444+36*F2446</f>
        <v>100.93092616020988</v>
      </c>
      <c r="G2450">
        <f t="shared" ref="G2450" si="4493">-72*F2444^2</f>
        <v>-0.73020894153598115</v>
      </c>
      <c r="H2450">
        <f t="shared" ref="H2450" si="4494">36*F2444</f>
        <v>3.6254325187000322</v>
      </c>
      <c r="I2450" s="5">
        <f t="shared" ref="I2450" si="4495">-576*F2444^3</f>
        <v>-0.58829405379779487</v>
      </c>
      <c r="J2450">
        <f t="shared" ref="J2450" si="4496">-G2449*(F2450*(H2451*I2452-H2452*I2451)-H2450*(F2451*I2452-F2452*I2451)+I2450*(F2451*H2452-F2452*H2451))</f>
        <v>27145.440294009833</v>
      </c>
      <c r="L2450">
        <f t="shared" ref="L2450" si="4497">-(F2450*(H2451*I2452-H2452*I2451)-H2450*(F2451*I2452-F2452*I2451)+I2450*(F2451*H2452-F2452*H2451))</f>
        <v>41178.002877137187</v>
      </c>
      <c r="M2450">
        <f t="shared" ref="M2450" si="4498">F2449*(H2451*I2452-H2452*I2451)-H2449*(F2451*I2452-F2452*I2451)+I2449*(F2451*H2452-F2452*H2451)</f>
        <v>158787.26550931143</v>
      </c>
      <c r="N2450">
        <f t="shared" ref="N2450" si="4499">-(F2449*(H2450*I2452-H2452*I2450)-H2449*(F2450*I2452-F2452*I2450)+I2449*(F2450*H2452-F2452*H2450))</f>
        <v>-3207276.3379088463</v>
      </c>
      <c r="O2450">
        <f t="shared" ref="O2450" si="4500">F2449*(H2450*I2451-H2451*I2450)-H2449*(F2450*I2451-F2451*I2450)+I2449*(F2450*H2451-F2451*H2450)</f>
        <v>-78127.230263793899</v>
      </c>
    </row>
    <row r="2451" spans="5:15" x14ac:dyDescent="0.35">
      <c r="E2451" s="4"/>
      <c r="F2451">
        <f t="shared" ref="F2451" si="4501">0.0625*F2445*F2446^2*F2447</f>
        <v>-5.8324609265975536</v>
      </c>
      <c r="G2451">
        <f t="shared" ref="G2451" si="4502">0.0625*F2444*F2446^2*F2447+0.125*F2446</f>
        <v>0.21176919846457087</v>
      </c>
      <c r="H2451">
        <f t="shared" ref="H2451" si="4503">0.125*F2444*F2445*F2446*F2447+0.125*F2445</f>
        <v>-2.2664630475070293</v>
      </c>
      <c r="I2451" s="5">
        <f t="shared" ref="I2451" si="4504">0.0625*F2444*F2445*F2446^2</f>
        <v>-0.10480708733977255</v>
      </c>
      <c r="J2451">
        <f t="shared" ref="J2451" si="4505">H2449*(F2450*(G2451*I2452-G2452*I2451)-G2450*(F2451*I2452-F2452*I2451)+I2450*(F2451*G2452-F2452*G2451))</f>
        <v>-374.98505932624914</v>
      </c>
      <c r="L2451">
        <f t="shared" ref="L2451" si="4506">F2450*(G2451*I2452-G2452*I2451)-G2450*(F2451*I2452-F2452*I2451)+I2450*(F2451*G2452-F2452*G2451)</f>
        <v>3480.0027633809582</v>
      </c>
      <c r="M2451">
        <f t="shared" ref="M2451" si="4507">-(F2449*(G2451*I2452-G2452*I2451)-G2449*(F2451*I2452-F2452*I2451)+I2449*(F2451*G2452-F2452*G2451))</f>
        <v>26133.525741921378</v>
      </c>
      <c r="N2451">
        <f t="shared" ref="N2451" si="4508">F2449*(G2450*I2452-G2452*I2450)-G2449*(F2450*I2452-F2452*I2450)+I2449*(F2450*G2452-F2452*G2450)</f>
        <v>-40064.874888211809</v>
      </c>
      <c r="O2451">
        <f t="shared" ref="O2451" si="4509">-(F2449*(G2450*I2451-G2451*I2450)-G2449*(F2450*I2451-F2451*I2450)+I2449*(F2450*G2451-F2451*G2450))</f>
        <v>-6445.5603413291828</v>
      </c>
    </row>
    <row r="2452" spans="5:15" x14ac:dyDescent="0.35">
      <c r="E2452" s="4"/>
      <c r="F2452">
        <f t="shared" ref="F2452" si="4510">72*F2445*F2446*F2444^2-20*F2445*F2446^3</f>
        <v>407.20491440473813</v>
      </c>
      <c r="G2452">
        <f t="shared" ref="G2452" si="4511">24*F2444^3*F2446-20*F2444*F2446^3</f>
        <v>-3.9210472518767352</v>
      </c>
      <c r="H2452">
        <f t="shared" ref="H2452" si="4512">24*F2444^3*F2445-60*F2444*F2445*F2446^2</f>
        <v>100.35436669128175</v>
      </c>
      <c r="I2452" s="5">
        <f t="shared" ref="I2452" si="4513">36*F2447</f>
        <v>201.75346957962682</v>
      </c>
      <c r="J2452">
        <f t="shared" ref="J2452" si="4514">-I2449*(F2450*(G2451*H2452-G2452*H2451)-G2450*(F2451*H2452-F2452*H2451)+H2450*(F2451*G2452-F2452*G2451))</f>
        <v>-476699.81881783751</v>
      </c>
      <c r="L2452">
        <f t="shared" ref="L2452" si="4515">-(F2450*(G2451*H2452-G2452*H2451)-G2450*(F2451*H2452-F2452*H2451)+H2450*(F2451*G2452-F2452*G2451))</f>
        <v>-1264.8141576182488</v>
      </c>
      <c r="M2452">
        <f t="shared" ref="M2452" si="4516">F2449*(G2451*H2452-G2452*H2451)-G2449*(F2451*H2452-F2452*H2451)+H2449*(F2451*G2452-F2452*G2451)</f>
        <v>-1092.2732827639675</v>
      </c>
      <c r="N2452">
        <f t="shared" ref="N2452" si="4517">-(F2449*(G2450*H2452-G2452*H2450)-G2449*(F2450*H2452-F2452*H2450)+H2449*(F2450*G2452-F2452*G2450))</f>
        <v>1506.3564713566998</v>
      </c>
      <c r="O2452">
        <f t="shared" ref="O2452" si="4518">F2449*(G2450*H2451-G2451*H2450)-G2449*(F2450*H2451-F2451*H2450)+H2449*(F2450*G2451-F2451*G2450)</f>
        <v>72.122175699650043</v>
      </c>
    </row>
    <row r="2453" spans="5:15" x14ac:dyDescent="0.35">
      <c r="E2453" s="4"/>
      <c r="I2453" s="5"/>
    </row>
    <row r="2454" spans="5:15" x14ac:dyDescent="0.35">
      <c r="E2454" s="4" t="s">
        <v>6</v>
      </c>
      <c r="F2454">
        <f t="shared" ref="F2454" si="4519">MDETERM(F2449:I2452)</f>
        <v>-461664.21859368775</v>
      </c>
      <c r="G2454" t="str">
        <f t="shared" ref="G2454" si="4520">IF(F2454&lt;&gt;0,"Continuar", "Agregar otros valores")</f>
        <v>Continuar</v>
      </c>
      <c r="I2454" s="5"/>
      <c r="J2454">
        <f t="shared" ref="J2454" si="4521">MDETERM(F2449:I2452)</f>
        <v>-461664.21859368775</v>
      </c>
    </row>
    <row r="2455" spans="5:15" x14ac:dyDescent="0.35">
      <c r="E2455" s="4"/>
      <c r="I2455" s="5"/>
    </row>
    <row r="2456" spans="5:15" x14ac:dyDescent="0.35">
      <c r="E2456" s="4"/>
      <c r="F2456" cm="1">
        <f t="array" ref="F2456:I2459">MINVERSE(F2449:I2452)</f>
        <v>-3.5856891941897636E-4</v>
      </c>
      <c r="G2456">
        <v>9.466528952016778E-3</v>
      </c>
      <c r="H2456">
        <v>4.7124943944551738E-2</v>
      </c>
      <c r="I2456" s="5">
        <v>7.21922196620755E-4</v>
      </c>
      <c r="L2456">
        <f t="shared" ref="L2456" si="4522">L2449/J2454</f>
        <v>-3.5856891941897414E-4</v>
      </c>
      <c r="M2456">
        <f t="shared" ref="M2456" si="4523">M2449/J2454</f>
        <v>9.4665289520167815E-3</v>
      </c>
      <c r="N2456">
        <f t="shared" ref="N2456" si="4524">N2449/J2454</f>
        <v>4.7124943944551745E-2</v>
      </c>
      <c r="O2456">
        <f t="shared" ref="O2456" si="4525">O2449/J2454</f>
        <v>7.2192219662075392E-4</v>
      </c>
    </row>
    <row r="2457" spans="5:15" x14ac:dyDescent="0.35">
      <c r="E2457" s="4" t="s">
        <v>9</v>
      </c>
      <c r="F2457">
        <v>-8.9194703030208738E-2</v>
      </c>
      <c r="G2457">
        <v>-0.34394535923318087</v>
      </c>
      <c r="H2457">
        <v>6.9472058018245084</v>
      </c>
      <c r="I2457" s="5">
        <v>0.16922955498215461</v>
      </c>
      <c r="L2457">
        <f t="shared" ref="L2457" si="4526">L2450/J2454</f>
        <v>-8.9194703030208392E-2</v>
      </c>
      <c r="M2457">
        <f t="shared" ref="M2457" si="4527">M2450/J2454</f>
        <v>-0.34394535923318037</v>
      </c>
      <c r="N2457">
        <f t="shared" ref="N2457" si="4528">N2450/J2454</f>
        <v>6.9472058018245102</v>
      </c>
      <c r="O2457">
        <f t="shared" ref="O2457" si="4529">O2450/J2454</f>
        <v>0.16922955498215456</v>
      </c>
    </row>
    <row r="2458" spans="5:15" x14ac:dyDescent="0.35">
      <c r="E2458" s="4"/>
      <c r="F2458">
        <v>-7.5379520942334983E-3</v>
      </c>
      <c r="G2458">
        <v>-5.660721513468988E-2</v>
      </c>
      <c r="H2458">
        <v>8.6783582687557287E-2</v>
      </c>
      <c r="I2458" s="5">
        <v>1.3961576578240174E-2</v>
      </c>
      <c r="L2458">
        <f t="shared" ref="L2458" si="4530">L2451/J2454</f>
        <v>-7.5379520942334939E-3</v>
      </c>
      <c r="M2458">
        <f t="shared" ref="M2458" si="4531">M2451/J2454</f>
        <v>-5.660721513468988E-2</v>
      </c>
      <c r="N2458">
        <f t="shared" ref="N2458" si="4532">N2451/J2454</f>
        <v>8.6783582687557259E-2</v>
      </c>
      <c r="O2458">
        <f t="shared" ref="O2458" si="4533">O2451/J2454</f>
        <v>1.3961576578240174E-2</v>
      </c>
    </row>
    <row r="2459" spans="5:15" x14ac:dyDescent="0.35">
      <c r="E2459" s="4"/>
      <c r="F2459">
        <v>2.7396841831734335E-3</v>
      </c>
      <c r="G2459">
        <v>2.3659474543884481E-3</v>
      </c>
      <c r="H2459">
        <v>-3.2628833049815585E-3</v>
      </c>
      <c r="I2459" s="5">
        <v>-1.562221476018808E-4</v>
      </c>
      <c r="L2459">
        <f t="shared" ref="L2459" si="4534">L2452/J2454</f>
        <v>2.7396841831734335E-3</v>
      </c>
      <c r="M2459">
        <f t="shared" ref="M2459" si="4535">M2452/J2454</f>
        <v>2.3659474543884481E-3</v>
      </c>
      <c r="N2459">
        <f t="shared" ref="N2459" si="4536">N2452/J2454</f>
        <v>-3.2628833049815568E-3</v>
      </c>
      <c r="O2459">
        <f t="shared" ref="O2459" si="4537">O2452/J2454</f>
        <v>-1.5622214760188077E-4</v>
      </c>
    </row>
    <row r="2460" spans="5:15" x14ac:dyDescent="0.35">
      <c r="E2460" s="4"/>
      <c r="I2460" s="5"/>
    </row>
    <row r="2461" spans="5:15" x14ac:dyDescent="0.35">
      <c r="E2461" s="4" t="s">
        <v>299</v>
      </c>
      <c r="F2461">
        <f t="shared" ref="F2461" si="4538">F2444^2*F2445*F2446-3*F2444^2*F2445^2+4*F2447^3-1401/2</f>
        <v>0</v>
      </c>
      <c r="I2461" s="5"/>
    </row>
    <row r="2462" spans="5:15" x14ac:dyDescent="0.35">
      <c r="E2462" s="4" t="s">
        <v>300</v>
      </c>
      <c r="F2462">
        <f t="shared" ref="F2462" si="4539">-72*F2444^2*F2445-576*F2444^3*F2447+36*F2444*F2446-9</f>
        <v>0</v>
      </c>
      <c r="I2462" s="5"/>
    </row>
    <row r="2463" spans="5:15" x14ac:dyDescent="0.35">
      <c r="E2463" s="4" t="s">
        <v>301</v>
      </c>
      <c r="F2463">
        <f t="shared" ref="F2463" si="4540">((F2444*F2445*(F2446^2)*F2447)/16)+((F2445*F2446)/8)+9/4</f>
        <v>0</v>
      </c>
      <c r="I2463" s="5"/>
    </row>
    <row r="2464" spans="5:15" x14ac:dyDescent="0.35">
      <c r="E2464" s="4" t="s">
        <v>302</v>
      </c>
      <c r="F2464">
        <f t="shared" ref="F2464" si="4541">24*F2444^3*F2445*F2446-20*F2444*F2445*F2446^3+18*F2447^2-607</f>
        <v>0</v>
      </c>
      <c r="I2464" s="5"/>
    </row>
    <row r="2465" spans="5:10" x14ac:dyDescent="0.35">
      <c r="E2465" s="4"/>
      <c r="I2465" s="5"/>
    </row>
    <row r="2466" spans="5:10" x14ac:dyDescent="0.35">
      <c r="E2466" s="4"/>
      <c r="F2466">
        <f t="shared" ref="F2466:F2469" si="4542">F2444</f>
        <v>0.10070645885277868</v>
      </c>
      <c r="G2466" t="s">
        <v>16</v>
      </c>
      <c r="H2466" cm="1">
        <f t="array" ref="H2466:H2469">MMULT(F2456:I2459,F2461:F2464)</f>
        <v>0</v>
      </c>
      <c r="I2466" s="5"/>
      <c r="J2466">
        <f t="shared" ref="J2466" si="4543">F2456*F2461+G2456*F2462+H2456*F2463+I2456*F2464</f>
        <v>0</v>
      </c>
    </row>
    <row r="2467" spans="5:10" x14ac:dyDescent="0.35">
      <c r="E2467" s="4"/>
      <c r="F2467">
        <f t="shared" si="4542"/>
        <v>-10.624774595708859</v>
      </c>
      <c r="G2467" t="s">
        <v>16</v>
      </c>
      <c r="H2467">
        <v>0</v>
      </c>
      <c r="I2467" s="5"/>
      <c r="J2467">
        <f t="shared" ref="J2467" si="4544">F2457*F2461+G2457*F2462+H2457*F2463+I2457*F2464</f>
        <v>0</v>
      </c>
    </row>
    <row r="2468" spans="5:10" x14ac:dyDescent="0.35">
      <c r="E2468" s="4"/>
      <c r="F2468">
        <f t="shared" si="4542"/>
        <v>1.251891792118899</v>
      </c>
      <c r="G2468" t="s">
        <v>16</v>
      </c>
      <c r="H2468">
        <v>0</v>
      </c>
      <c r="I2468" s="5"/>
      <c r="J2468">
        <f t="shared" ref="J2468" si="4545">F2458*F2461+G2458*F2462+H2458*F2463+I2458*F2464</f>
        <v>0</v>
      </c>
    </row>
    <row r="2469" spans="5:10" x14ac:dyDescent="0.35">
      <c r="E2469" s="4"/>
      <c r="F2469">
        <f t="shared" si="4542"/>
        <v>5.6042630438785226</v>
      </c>
      <c r="G2469" t="s">
        <v>16</v>
      </c>
      <c r="H2469">
        <v>0</v>
      </c>
      <c r="I2469" s="5"/>
      <c r="J2469">
        <f t="shared" ref="J2469" si="4546">F2459*F2461+G2459*F2462+H2459*F2463+I2459*F2464</f>
        <v>0</v>
      </c>
    </row>
    <row r="2470" spans="5:10" x14ac:dyDescent="0.35">
      <c r="E2470" s="4" t="s">
        <v>844</v>
      </c>
      <c r="F2470">
        <f t="shared" ref="F2470:F2473" si="4547">F2466-H2466</f>
        <v>0.10070645885277868</v>
      </c>
      <c r="I2470" s="5"/>
    </row>
    <row r="2471" spans="5:10" x14ac:dyDescent="0.35">
      <c r="E2471" s="4" t="s">
        <v>99</v>
      </c>
      <c r="F2471">
        <f t="shared" si="4547"/>
        <v>-10.624774595708859</v>
      </c>
      <c r="I2471" s="5"/>
    </row>
    <row r="2472" spans="5:10" x14ac:dyDescent="0.35">
      <c r="E2472" s="4" t="s">
        <v>100</v>
      </c>
      <c r="F2472">
        <f t="shared" si="4547"/>
        <v>1.251891792118899</v>
      </c>
      <c r="I2472" s="5"/>
    </row>
    <row r="2473" spans="5:10" x14ac:dyDescent="0.35">
      <c r="E2473" s="4" t="s">
        <v>101</v>
      </c>
      <c r="F2473">
        <f t="shared" si="4547"/>
        <v>5.6042630438785226</v>
      </c>
      <c r="I2473" s="5"/>
    </row>
    <row r="2474" spans="5:10" x14ac:dyDescent="0.35">
      <c r="E2474" s="4"/>
      <c r="I2474" s="5"/>
    </row>
    <row r="2475" spans="5:10" x14ac:dyDescent="0.35">
      <c r="E2475" s="4" t="s">
        <v>846</v>
      </c>
      <c r="F2475">
        <f t="shared" ref="F2475:F2478" si="4548">ABS(F2470-F2444)</f>
        <v>0</v>
      </c>
      <c r="I2475" s="5"/>
    </row>
    <row r="2476" spans="5:10" x14ac:dyDescent="0.35">
      <c r="E2476" s="4" t="s">
        <v>847</v>
      </c>
      <c r="F2476">
        <f t="shared" si="4548"/>
        <v>0</v>
      </c>
      <c r="I2476" s="5"/>
    </row>
    <row r="2477" spans="5:10" x14ac:dyDescent="0.35">
      <c r="E2477" s="4" t="s">
        <v>848</v>
      </c>
      <c r="F2477">
        <f t="shared" si="4548"/>
        <v>0</v>
      </c>
      <c r="I2477" s="5"/>
    </row>
    <row r="2478" spans="5:10" x14ac:dyDescent="0.35">
      <c r="E2478" s="7" t="s">
        <v>849</v>
      </c>
      <c r="F2478" s="8">
        <f t="shared" si="4548"/>
        <v>0</v>
      </c>
      <c r="G2478" s="8" t="s">
        <v>25</v>
      </c>
      <c r="H2478" s="8">
        <f t="shared" ref="H2478" si="4549">MAX(F2475:F2478)</f>
        <v>0</v>
      </c>
      <c r="I2478" s="9"/>
      <c r="J2478" t="str">
        <f t="shared" ref="J2478" si="4550">IF(H2478&gt;$D$14, "Continúa iterando","Listo. Aquí está la solución")</f>
        <v>Listo. Aquí está la solución</v>
      </c>
    </row>
    <row r="2480" spans="5:10" x14ac:dyDescent="0.35">
      <c r="E2480" s="1"/>
      <c r="F2480" s="2" t="s">
        <v>0</v>
      </c>
      <c r="G2480" s="2">
        <f t="shared" ref="G2480" si="4551">G2443+1</f>
        <v>68</v>
      </c>
      <c r="H2480" s="2"/>
      <c r="I2480" s="3"/>
    </row>
    <row r="2481" spans="5:15" x14ac:dyDescent="0.35">
      <c r="E2481" s="4" t="s">
        <v>840</v>
      </c>
      <c r="F2481" s="6">
        <f t="shared" ref="F2481:F2484" si="4552">F2470</f>
        <v>0.10070645885277868</v>
      </c>
      <c r="I2481" s="5"/>
    </row>
    <row r="2482" spans="5:15" x14ac:dyDescent="0.35">
      <c r="E2482" s="4" t="s">
        <v>1</v>
      </c>
      <c r="F2482" s="6">
        <f t="shared" si="4552"/>
        <v>-10.624774595708859</v>
      </c>
      <c r="I2482" s="5"/>
    </row>
    <row r="2483" spans="5:15" x14ac:dyDescent="0.35">
      <c r="E2483" s="4" t="s">
        <v>93</v>
      </c>
      <c r="F2483" s="6">
        <f t="shared" si="4552"/>
        <v>1.251891792118899</v>
      </c>
      <c r="I2483" s="5"/>
    </row>
    <row r="2484" spans="5:15" x14ac:dyDescent="0.35">
      <c r="E2484" s="4" t="s">
        <v>2</v>
      </c>
      <c r="F2484" s="6">
        <f t="shared" si="4552"/>
        <v>5.6042630438785226</v>
      </c>
      <c r="I2484" s="5"/>
    </row>
    <row r="2485" spans="5:15" x14ac:dyDescent="0.35">
      <c r="E2485" s="4"/>
      <c r="I2485" s="5"/>
    </row>
    <row r="2486" spans="5:15" x14ac:dyDescent="0.35">
      <c r="E2486" s="4"/>
      <c r="F2486">
        <f t="shared" ref="F2486" si="4553">2*F2481*F2482*F2483-6*F2481*F2482^2</f>
        <v>-70.889003248126073</v>
      </c>
      <c r="G2486">
        <f t="shared" ref="G2486" si="4554">F2481^2*F2483-6*F2481^2*F2482</f>
        <v>0.65922187569425572</v>
      </c>
      <c r="H2486">
        <f t="shared" ref="H2486" si="4555">F2481^2*F2482</f>
        <v>-0.10775424182765204</v>
      </c>
      <c r="I2486" s="5">
        <f t="shared" ref="I2486" si="4556">12*F2484^2</f>
        <v>376.89317117979078</v>
      </c>
      <c r="J2486">
        <f t="shared" ref="J2486" si="4557">F2486*(G2487*(H2488*I2489-H2489*I2488)-H2487*(G2488*I2489-G2489*I2488)+I2487*(G2488*H2489-G2489*H2488))</f>
        <v>-11734.85501053382</v>
      </c>
      <c r="L2486">
        <f t="shared" ref="L2486" si="4558">G2487*(H2488*I2489-H2489*I2488)-H2487*(G2488*I2489-G2489*I2488)+I2487*(G2488*H2489-G2489*H2488)</f>
        <v>165.53843999554368</v>
      </c>
      <c r="M2486">
        <f t="shared" ref="M2486" si="4559">-(G2486*(H2488*I2489-H2489*I2488)-H2486*(G2488*I2489-G2489*I2488)+I2486*(G2488*H2489-G2489*H2488))</f>
        <v>-4370.357691427349</v>
      </c>
      <c r="N2486">
        <f t="shared" ref="N2486" si="4560">G2486*(H2487*I2489-H2489*I2487)-H2486*(G2487*I2489-G2489*I2487)+I2486*(G2487*H2489-G2489*H2487)</f>
        <v>-21755.90042243282</v>
      </c>
      <c r="O2486">
        <f t="shared" ref="O2486" si="4561">-(G2486*(H2487*I2488-H2488*I2487)-H2486*(G2487*I2488-G2488*I2487)+I2486*(G2487*H2488-G2488*H2487))</f>
        <v>-333.28564678835897</v>
      </c>
    </row>
    <row r="2487" spans="5:15" x14ac:dyDescent="0.35">
      <c r="E2487" s="4" t="s">
        <v>26</v>
      </c>
      <c r="F2487">
        <f t="shared" ref="F2487" si="4562">-1728*F2484*F2481^2-144*F2482*F2481+36*F2483</f>
        <v>100.93092616020988</v>
      </c>
      <c r="G2487">
        <f t="shared" ref="G2487" si="4563">-72*F2481^2</f>
        <v>-0.73020894153598115</v>
      </c>
      <c r="H2487">
        <f t="shared" ref="H2487" si="4564">36*F2481</f>
        <v>3.6254325187000322</v>
      </c>
      <c r="I2487" s="5">
        <f t="shared" ref="I2487" si="4565">-576*F2481^3</f>
        <v>-0.58829405379779487</v>
      </c>
      <c r="J2487">
        <f t="shared" ref="J2487" si="4566">-G2486*(F2487*(H2488*I2489-H2489*I2488)-H2487*(F2488*I2489-F2489*I2488)+I2487*(F2488*H2489-F2489*H2488))</f>
        <v>27145.440294009833</v>
      </c>
      <c r="L2487">
        <f t="shared" ref="L2487" si="4567">-(F2487*(H2488*I2489-H2489*I2488)-H2487*(F2488*I2489-F2489*I2488)+I2487*(F2488*H2489-F2489*H2488))</f>
        <v>41178.002877137187</v>
      </c>
      <c r="M2487">
        <f t="shared" ref="M2487" si="4568">F2486*(H2488*I2489-H2489*I2488)-H2486*(F2488*I2489-F2489*I2488)+I2486*(F2488*H2489-F2489*H2488)</f>
        <v>158787.26550931143</v>
      </c>
      <c r="N2487">
        <f t="shared" ref="N2487" si="4569">-(F2486*(H2487*I2489-H2489*I2487)-H2486*(F2487*I2489-F2489*I2487)+I2486*(F2487*H2489-F2489*H2487))</f>
        <v>-3207276.3379088463</v>
      </c>
      <c r="O2487">
        <f t="shared" ref="O2487" si="4570">F2486*(H2487*I2488-H2488*I2487)-H2486*(F2487*I2488-F2488*I2487)+I2486*(F2487*H2488-F2488*H2487)</f>
        <v>-78127.230263793899</v>
      </c>
    </row>
    <row r="2488" spans="5:15" x14ac:dyDescent="0.35">
      <c r="E2488" s="4"/>
      <c r="F2488">
        <f t="shared" ref="F2488" si="4571">0.0625*F2482*F2483^2*F2484</f>
        <v>-5.8324609265975536</v>
      </c>
      <c r="G2488">
        <f t="shared" ref="G2488" si="4572">0.0625*F2481*F2483^2*F2484+0.125*F2483</f>
        <v>0.21176919846457087</v>
      </c>
      <c r="H2488">
        <f t="shared" ref="H2488" si="4573">0.125*F2481*F2482*F2483*F2484+0.125*F2482</f>
        <v>-2.2664630475070293</v>
      </c>
      <c r="I2488" s="5">
        <f t="shared" ref="I2488" si="4574">0.0625*F2481*F2482*F2483^2</f>
        <v>-0.10480708733977255</v>
      </c>
      <c r="J2488">
        <f t="shared" ref="J2488" si="4575">H2486*(F2487*(G2488*I2489-G2489*I2488)-G2487*(F2488*I2489-F2489*I2488)+I2487*(F2488*G2489-F2489*G2488))</f>
        <v>-374.98505932624914</v>
      </c>
      <c r="L2488">
        <f t="shared" ref="L2488" si="4576">F2487*(G2488*I2489-G2489*I2488)-G2487*(F2488*I2489-F2489*I2488)+I2487*(F2488*G2489-F2489*G2488)</f>
        <v>3480.0027633809582</v>
      </c>
      <c r="M2488">
        <f t="shared" ref="M2488" si="4577">-(F2486*(G2488*I2489-G2489*I2488)-G2486*(F2488*I2489-F2489*I2488)+I2486*(F2488*G2489-F2489*G2488))</f>
        <v>26133.525741921378</v>
      </c>
      <c r="N2488">
        <f t="shared" ref="N2488" si="4578">F2486*(G2487*I2489-G2489*I2487)-G2486*(F2487*I2489-F2489*I2487)+I2486*(F2487*G2489-F2489*G2487)</f>
        <v>-40064.874888211809</v>
      </c>
      <c r="O2488">
        <f t="shared" ref="O2488" si="4579">-(F2486*(G2487*I2488-G2488*I2487)-G2486*(F2487*I2488-F2488*I2487)+I2486*(F2487*G2488-F2488*G2487))</f>
        <v>-6445.5603413291828</v>
      </c>
    </row>
    <row r="2489" spans="5:15" x14ac:dyDescent="0.35">
      <c r="E2489" s="4"/>
      <c r="F2489">
        <f t="shared" ref="F2489" si="4580">72*F2482*F2483*F2481^2-20*F2482*F2483^3</f>
        <v>407.20491440473813</v>
      </c>
      <c r="G2489">
        <f t="shared" ref="G2489" si="4581">24*F2481^3*F2483-20*F2481*F2483^3</f>
        <v>-3.9210472518767352</v>
      </c>
      <c r="H2489">
        <f t="shared" ref="H2489" si="4582">24*F2481^3*F2482-60*F2481*F2482*F2483^2</f>
        <v>100.35436669128175</v>
      </c>
      <c r="I2489" s="5">
        <f t="shared" ref="I2489" si="4583">36*F2484</f>
        <v>201.75346957962682</v>
      </c>
      <c r="J2489">
        <f t="shared" ref="J2489" si="4584">-I2486*(F2487*(G2488*H2489-G2489*H2488)-G2487*(F2488*H2489-F2489*H2488)+H2487*(F2488*G2489-F2489*G2488))</f>
        <v>-476699.81881783751</v>
      </c>
      <c r="L2489">
        <f t="shared" ref="L2489" si="4585">-(F2487*(G2488*H2489-G2489*H2488)-G2487*(F2488*H2489-F2489*H2488)+H2487*(F2488*G2489-F2489*G2488))</f>
        <v>-1264.8141576182488</v>
      </c>
      <c r="M2489">
        <f t="shared" ref="M2489" si="4586">F2486*(G2488*H2489-G2489*H2488)-G2486*(F2488*H2489-F2489*H2488)+H2486*(F2488*G2489-F2489*G2488)</f>
        <v>-1092.2732827639675</v>
      </c>
      <c r="N2489">
        <f t="shared" ref="N2489" si="4587">-(F2486*(G2487*H2489-G2489*H2487)-G2486*(F2487*H2489-F2489*H2487)+H2486*(F2487*G2489-F2489*G2487))</f>
        <v>1506.3564713566998</v>
      </c>
      <c r="O2489">
        <f t="shared" ref="O2489" si="4588">F2486*(G2487*H2488-G2488*H2487)-G2486*(F2487*H2488-F2488*H2487)+H2486*(F2487*G2488-F2488*G2487)</f>
        <v>72.122175699650043</v>
      </c>
    </row>
    <row r="2490" spans="5:15" x14ac:dyDescent="0.35">
      <c r="E2490" s="4"/>
      <c r="I2490" s="5"/>
    </row>
    <row r="2491" spans="5:15" x14ac:dyDescent="0.35">
      <c r="E2491" s="4" t="s">
        <v>6</v>
      </c>
      <c r="F2491">
        <f t="shared" ref="F2491" si="4589">MDETERM(F2486:I2489)</f>
        <v>-461664.21859368775</v>
      </c>
      <c r="G2491" t="str">
        <f t="shared" ref="G2491" si="4590">IF(F2491&lt;&gt;0,"Continuar", "Agregar otros valores")</f>
        <v>Continuar</v>
      </c>
      <c r="I2491" s="5"/>
      <c r="J2491">
        <f t="shared" ref="J2491" si="4591">MDETERM(F2486:I2489)</f>
        <v>-461664.21859368775</v>
      </c>
    </row>
    <row r="2492" spans="5:15" x14ac:dyDescent="0.35">
      <c r="E2492" s="4"/>
      <c r="I2492" s="5"/>
    </row>
    <row r="2493" spans="5:15" x14ac:dyDescent="0.35">
      <c r="E2493" s="4"/>
      <c r="F2493" cm="1">
        <f t="array" ref="F2493:I2496">MINVERSE(F2486:I2489)</f>
        <v>-3.5856891941897636E-4</v>
      </c>
      <c r="G2493">
        <v>9.466528952016778E-3</v>
      </c>
      <c r="H2493">
        <v>4.7124943944551738E-2</v>
      </c>
      <c r="I2493" s="5">
        <v>7.21922196620755E-4</v>
      </c>
      <c r="L2493">
        <f t="shared" ref="L2493" si="4592">L2486/J2491</f>
        <v>-3.5856891941897414E-4</v>
      </c>
      <c r="M2493">
        <f t="shared" ref="M2493" si="4593">M2486/J2491</f>
        <v>9.4665289520167815E-3</v>
      </c>
      <c r="N2493">
        <f t="shared" ref="N2493" si="4594">N2486/J2491</f>
        <v>4.7124943944551745E-2</v>
      </c>
      <c r="O2493">
        <f t="shared" ref="O2493" si="4595">O2486/J2491</f>
        <v>7.2192219662075392E-4</v>
      </c>
    </row>
    <row r="2494" spans="5:15" x14ac:dyDescent="0.35">
      <c r="E2494" s="4" t="s">
        <v>9</v>
      </c>
      <c r="F2494">
        <v>-8.9194703030208738E-2</v>
      </c>
      <c r="G2494">
        <v>-0.34394535923318087</v>
      </c>
      <c r="H2494">
        <v>6.9472058018245084</v>
      </c>
      <c r="I2494" s="5">
        <v>0.16922955498215461</v>
      </c>
      <c r="L2494">
        <f t="shared" ref="L2494" si="4596">L2487/J2491</f>
        <v>-8.9194703030208392E-2</v>
      </c>
      <c r="M2494">
        <f t="shared" ref="M2494" si="4597">M2487/J2491</f>
        <v>-0.34394535923318037</v>
      </c>
      <c r="N2494">
        <f t="shared" ref="N2494" si="4598">N2487/J2491</f>
        <v>6.9472058018245102</v>
      </c>
      <c r="O2494">
        <f t="shared" ref="O2494" si="4599">O2487/J2491</f>
        <v>0.16922955498215456</v>
      </c>
    </row>
    <row r="2495" spans="5:15" x14ac:dyDescent="0.35">
      <c r="E2495" s="4"/>
      <c r="F2495">
        <v>-7.5379520942334983E-3</v>
      </c>
      <c r="G2495">
        <v>-5.660721513468988E-2</v>
      </c>
      <c r="H2495">
        <v>8.6783582687557287E-2</v>
      </c>
      <c r="I2495" s="5">
        <v>1.3961576578240174E-2</v>
      </c>
      <c r="L2495">
        <f t="shared" ref="L2495" si="4600">L2488/J2491</f>
        <v>-7.5379520942334939E-3</v>
      </c>
      <c r="M2495">
        <f t="shared" ref="M2495" si="4601">M2488/J2491</f>
        <v>-5.660721513468988E-2</v>
      </c>
      <c r="N2495">
        <f t="shared" ref="N2495" si="4602">N2488/J2491</f>
        <v>8.6783582687557259E-2</v>
      </c>
      <c r="O2495">
        <f t="shared" ref="O2495" si="4603">O2488/J2491</f>
        <v>1.3961576578240174E-2</v>
      </c>
    </row>
    <row r="2496" spans="5:15" x14ac:dyDescent="0.35">
      <c r="E2496" s="4"/>
      <c r="F2496">
        <v>2.7396841831734335E-3</v>
      </c>
      <c r="G2496">
        <v>2.3659474543884481E-3</v>
      </c>
      <c r="H2496">
        <v>-3.2628833049815585E-3</v>
      </c>
      <c r="I2496" s="5">
        <v>-1.562221476018808E-4</v>
      </c>
      <c r="L2496">
        <f t="shared" ref="L2496" si="4604">L2489/J2491</f>
        <v>2.7396841831734335E-3</v>
      </c>
      <c r="M2496">
        <f t="shared" ref="M2496" si="4605">M2489/J2491</f>
        <v>2.3659474543884481E-3</v>
      </c>
      <c r="N2496">
        <f t="shared" ref="N2496" si="4606">N2489/J2491</f>
        <v>-3.2628833049815568E-3</v>
      </c>
      <c r="O2496">
        <f t="shared" ref="O2496" si="4607">O2489/J2491</f>
        <v>-1.5622214760188077E-4</v>
      </c>
    </row>
    <row r="2497" spans="5:10" x14ac:dyDescent="0.35">
      <c r="E2497" s="4"/>
      <c r="I2497" s="5"/>
    </row>
    <row r="2498" spans="5:10" x14ac:dyDescent="0.35">
      <c r="E2498" s="4" t="s">
        <v>303</v>
      </c>
      <c r="F2498">
        <f t="shared" ref="F2498" si="4608">F2481^2*F2482*F2483-3*F2481^2*F2482^2+4*F2484^3-1401/2</f>
        <v>0</v>
      </c>
      <c r="I2498" s="5"/>
    </row>
    <row r="2499" spans="5:10" x14ac:dyDescent="0.35">
      <c r="E2499" s="4" t="s">
        <v>304</v>
      </c>
      <c r="F2499">
        <f t="shared" ref="F2499" si="4609">-72*F2481^2*F2482-576*F2481^3*F2484+36*F2481*F2483-9</f>
        <v>0</v>
      </c>
      <c r="I2499" s="5"/>
    </row>
    <row r="2500" spans="5:10" x14ac:dyDescent="0.35">
      <c r="E2500" s="4" t="s">
        <v>305</v>
      </c>
      <c r="F2500">
        <f t="shared" ref="F2500" si="4610">((F2481*F2482*(F2483^2)*F2484)/16)+((F2482*F2483)/8)+9/4</f>
        <v>0</v>
      </c>
      <c r="I2500" s="5"/>
    </row>
    <row r="2501" spans="5:10" x14ac:dyDescent="0.35">
      <c r="E2501" s="4" t="s">
        <v>306</v>
      </c>
      <c r="F2501">
        <f t="shared" ref="F2501" si="4611">24*F2481^3*F2482*F2483-20*F2481*F2482*F2483^3+18*F2484^2-607</f>
        <v>0</v>
      </c>
      <c r="I2501" s="5"/>
    </row>
    <row r="2502" spans="5:10" x14ac:dyDescent="0.35">
      <c r="E2502" s="4"/>
      <c r="I2502" s="5"/>
    </row>
    <row r="2503" spans="5:10" x14ac:dyDescent="0.35">
      <c r="E2503" s="4"/>
      <c r="F2503">
        <f t="shared" ref="F2503:F2506" si="4612">F2481</f>
        <v>0.10070645885277868</v>
      </c>
      <c r="G2503" t="s">
        <v>16</v>
      </c>
      <c r="H2503" cm="1">
        <f t="array" ref="H2503:H2506">MMULT(F2493:I2496,F2498:F2501)</f>
        <v>0</v>
      </c>
      <c r="I2503" s="5"/>
      <c r="J2503">
        <f t="shared" ref="J2503" si="4613">F2493*F2498+G2493*F2499+H2493*F2500+I2493*F2501</f>
        <v>0</v>
      </c>
    </row>
    <row r="2504" spans="5:10" x14ac:dyDescent="0.35">
      <c r="E2504" s="4"/>
      <c r="F2504">
        <f t="shared" si="4612"/>
        <v>-10.624774595708859</v>
      </c>
      <c r="G2504" t="s">
        <v>16</v>
      </c>
      <c r="H2504">
        <v>0</v>
      </c>
      <c r="I2504" s="5"/>
      <c r="J2504">
        <f t="shared" ref="J2504" si="4614">F2494*F2498+G2494*F2499+H2494*F2500+I2494*F2501</f>
        <v>0</v>
      </c>
    </row>
    <row r="2505" spans="5:10" x14ac:dyDescent="0.35">
      <c r="E2505" s="4"/>
      <c r="F2505">
        <f t="shared" si="4612"/>
        <v>1.251891792118899</v>
      </c>
      <c r="G2505" t="s">
        <v>16</v>
      </c>
      <c r="H2505">
        <v>0</v>
      </c>
      <c r="I2505" s="5"/>
      <c r="J2505">
        <f t="shared" ref="J2505" si="4615">F2495*F2498+G2495*F2499+H2495*F2500+I2495*F2501</f>
        <v>0</v>
      </c>
    </row>
    <row r="2506" spans="5:10" x14ac:dyDescent="0.35">
      <c r="E2506" s="4"/>
      <c r="F2506">
        <f t="shared" si="4612"/>
        <v>5.6042630438785226</v>
      </c>
      <c r="G2506" t="s">
        <v>16</v>
      </c>
      <c r="H2506">
        <v>0</v>
      </c>
      <c r="I2506" s="5"/>
      <c r="J2506">
        <f t="shared" ref="J2506" si="4616">F2496*F2498+G2496*F2499+H2496*F2500+I2496*F2501</f>
        <v>0</v>
      </c>
    </row>
    <row r="2507" spans="5:10" x14ac:dyDescent="0.35">
      <c r="E2507" s="4" t="s">
        <v>844</v>
      </c>
      <c r="F2507">
        <f t="shared" ref="F2507:F2510" si="4617">F2503-H2503</f>
        <v>0.10070645885277868</v>
      </c>
      <c r="I2507" s="5"/>
    </row>
    <row r="2508" spans="5:10" x14ac:dyDescent="0.35">
      <c r="E2508" s="4" t="s">
        <v>99</v>
      </c>
      <c r="F2508">
        <f t="shared" si="4617"/>
        <v>-10.624774595708859</v>
      </c>
      <c r="I2508" s="5"/>
    </row>
    <row r="2509" spans="5:10" x14ac:dyDescent="0.35">
      <c r="E2509" s="4" t="s">
        <v>100</v>
      </c>
      <c r="F2509">
        <f t="shared" si="4617"/>
        <v>1.251891792118899</v>
      </c>
      <c r="I2509" s="5"/>
    </row>
    <row r="2510" spans="5:10" x14ac:dyDescent="0.35">
      <c r="E2510" s="4" t="s">
        <v>101</v>
      </c>
      <c r="F2510">
        <f t="shared" si="4617"/>
        <v>5.6042630438785226</v>
      </c>
      <c r="I2510" s="5"/>
    </row>
    <row r="2511" spans="5:10" x14ac:dyDescent="0.35">
      <c r="E2511" s="4"/>
      <c r="I2511" s="5"/>
    </row>
    <row r="2512" spans="5:10" x14ac:dyDescent="0.35">
      <c r="E2512" s="4" t="s">
        <v>846</v>
      </c>
      <c r="F2512">
        <f t="shared" ref="F2512:F2515" si="4618">ABS(F2507-F2481)</f>
        <v>0</v>
      </c>
      <c r="I2512" s="5"/>
    </row>
    <row r="2513" spans="5:15" x14ac:dyDescent="0.35">
      <c r="E2513" s="4" t="s">
        <v>847</v>
      </c>
      <c r="F2513">
        <f t="shared" si="4618"/>
        <v>0</v>
      </c>
      <c r="I2513" s="5"/>
    </row>
    <row r="2514" spans="5:15" x14ac:dyDescent="0.35">
      <c r="E2514" s="4" t="s">
        <v>848</v>
      </c>
      <c r="F2514">
        <f t="shared" si="4618"/>
        <v>0</v>
      </c>
      <c r="I2514" s="5"/>
    </row>
    <row r="2515" spans="5:15" x14ac:dyDescent="0.35">
      <c r="E2515" s="7" t="s">
        <v>849</v>
      </c>
      <c r="F2515" s="8">
        <f t="shared" si="4618"/>
        <v>0</v>
      </c>
      <c r="G2515" s="8" t="s">
        <v>25</v>
      </c>
      <c r="H2515" s="8">
        <f t="shared" ref="H2515" si="4619">MAX(F2512:F2515)</f>
        <v>0</v>
      </c>
      <c r="I2515" s="9"/>
      <c r="J2515" t="str">
        <f t="shared" ref="J2515" si="4620">IF(H2515&gt;$D$14, "Continúa iterando","Listo. Aquí está la solución")</f>
        <v>Listo. Aquí está la solución</v>
      </c>
    </row>
    <row r="2517" spans="5:15" x14ac:dyDescent="0.35">
      <c r="E2517" s="1"/>
      <c r="F2517" s="2" t="s">
        <v>0</v>
      </c>
      <c r="G2517" s="2">
        <f t="shared" ref="G2517" si="4621">G2480+1</f>
        <v>69</v>
      </c>
      <c r="H2517" s="2"/>
      <c r="I2517" s="3"/>
    </row>
    <row r="2518" spans="5:15" x14ac:dyDescent="0.35">
      <c r="E2518" s="4" t="s">
        <v>840</v>
      </c>
      <c r="F2518" s="6">
        <f t="shared" ref="F2518:F2521" si="4622">F2507</f>
        <v>0.10070645885277868</v>
      </c>
      <c r="I2518" s="5"/>
    </row>
    <row r="2519" spans="5:15" x14ac:dyDescent="0.35">
      <c r="E2519" s="4" t="s">
        <v>1</v>
      </c>
      <c r="F2519" s="6">
        <f t="shared" si="4622"/>
        <v>-10.624774595708859</v>
      </c>
      <c r="I2519" s="5"/>
    </row>
    <row r="2520" spans="5:15" x14ac:dyDescent="0.35">
      <c r="E2520" s="4" t="s">
        <v>93</v>
      </c>
      <c r="F2520" s="6">
        <f t="shared" si="4622"/>
        <v>1.251891792118899</v>
      </c>
      <c r="I2520" s="5"/>
    </row>
    <row r="2521" spans="5:15" x14ac:dyDescent="0.35">
      <c r="E2521" s="4" t="s">
        <v>2</v>
      </c>
      <c r="F2521" s="6">
        <f t="shared" si="4622"/>
        <v>5.6042630438785226</v>
      </c>
      <c r="I2521" s="5"/>
    </row>
    <row r="2522" spans="5:15" x14ac:dyDescent="0.35">
      <c r="E2522" s="4"/>
      <c r="I2522" s="5"/>
    </row>
    <row r="2523" spans="5:15" x14ac:dyDescent="0.35">
      <c r="E2523" s="4"/>
      <c r="F2523">
        <f t="shared" ref="F2523" si="4623">2*F2518*F2519*F2520-6*F2518*F2519^2</f>
        <v>-70.889003248126073</v>
      </c>
      <c r="G2523">
        <f t="shared" ref="G2523" si="4624">F2518^2*F2520-6*F2518^2*F2519</f>
        <v>0.65922187569425572</v>
      </c>
      <c r="H2523">
        <f t="shared" ref="H2523" si="4625">F2518^2*F2519</f>
        <v>-0.10775424182765204</v>
      </c>
      <c r="I2523" s="5">
        <f t="shared" ref="I2523" si="4626">12*F2521^2</f>
        <v>376.89317117979078</v>
      </c>
      <c r="J2523">
        <f t="shared" ref="J2523" si="4627">F2523*(G2524*(H2525*I2526-H2526*I2525)-H2524*(G2525*I2526-G2526*I2525)+I2524*(G2525*H2526-G2526*H2525))</f>
        <v>-11734.85501053382</v>
      </c>
      <c r="L2523">
        <f t="shared" ref="L2523" si="4628">G2524*(H2525*I2526-H2526*I2525)-H2524*(G2525*I2526-G2526*I2525)+I2524*(G2525*H2526-G2526*H2525)</f>
        <v>165.53843999554368</v>
      </c>
      <c r="M2523">
        <f t="shared" ref="M2523" si="4629">-(G2523*(H2525*I2526-H2526*I2525)-H2523*(G2525*I2526-G2526*I2525)+I2523*(G2525*H2526-G2526*H2525))</f>
        <v>-4370.357691427349</v>
      </c>
      <c r="N2523">
        <f t="shared" ref="N2523" si="4630">G2523*(H2524*I2526-H2526*I2524)-H2523*(G2524*I2526-G2526*I2524)+I2523*(G2524*H2526-G2526*H2524)</f>
        <v>-21755.90042243282</v>
      </c>
      <c r="O2523">
        <f t="shared" ref="O2523" si="4631">-(G2523*(H2524*I2525-H2525*I2524)-H2523*(G2524*I2525-G2525*I2524)+I2523*(G2524*H2525-G2525*H2524))</f>
        <v>-333.28564678835897</v>
      </c>
    </row>
    <row r="2524" spans="5:15" x14ac:dyDescent="0.35">
      <c r="E2524" s="4" t="s">
        <v>26</v>
      </c>
      <c r="F2524">
        <f t="shared" ref="F2524" si="4632">-1728*F2521*F2518^2-144*F2519*F2518+36*F2520</f>
        <v>100.93092616020988</v>
      </c>
      <c r="G2524">
        <f t="shared" ref="G2524" si="4633">-72*F2518^2</f>
        <v>-0.73020894153598115</v>
      </c>
      <c r="H2524">
        <f t="shared" ref="H2524" si="4634">36*F2518</f>
        <v>3.6254325187000322</v>
      </c>
      <c r="I2524" s="5">
        <f t="shared" ref="I2524" si="4635">-576*F2518^3</f>
        <v>-0.58829405379779487</v>
      </c>
      <c r="J2524">
        <f t="shared" ref="J2524" si="4636">-G2523*(F2524*(H2525*I2526-H2526*I2525)-H2524*(F2525*I2526-F2526*I2525)+I2524*(F2525*H2526-F2526*H2525))</f>
        <v>27145.440294009833</v>
      </c>
      <c r="L2524">
        <f t="shared" ref="L2524" si="4637">-(F2524*(H2525*I2526-H2526*I2525)-H2524*(F2525*I2526-F2526*I2525)+I2524*(F2525*H2526-F2526*H2525))</f>
        <v>41178.002877137187</v>
      </c>
      <c r="M2524">
        <f t="shared" ref="M2524" si="4638">F2523*(H2525*I2526-H2526*I2525)-H2523*(F2525*I2526-F2526*I2525)+I2523*(F2525*H2526-F2526*H2525)</f>
        <v>158787.26550931143</v>
      </c>
      <c r="N2524">
        <f t="shared" ref="N2524" si="4639">-(F2523*(H2524*I2526-H2526*I2524)-H2523*(F2524*I2526-F2526*I2524)+I2523*(F2524*H2526-F2526*H2524))</f>
        <v>-3207276.3379088463</v>
      </c>
      <c r="O2524">
        <f t="shared" ref="O2524" si="4640">F2523*(H2524*I2525-H2525*I2524)-H2523*(F2524*I2525-F2525*I2524)+I2523*(F2524*H2525-F2525*H2524)</f>
        <v>-78127.230263793899</v>
      </c>
    </row>
    <row r="2525" spans="5:15" x14ac:dyDescent="0.35">
      <c r="E2525" s="4"/>
      <c r="F2525">
        <f t="shared" ref="F2525" si="4641">0.0625*F2519*F2520^2*F2521</f>
        <v>-5.8324609265975536</v>
      </c>
      <c r="G2525">
        <f t="shared" ref="G2525" si="4642">0.0625*F2518*F2520^2*F2521+0.125*F2520</f>
        <v>0.21176919846457087</v>
      </c>
      <c r="H2525">
        <f t="shared" ref="H2525" si="4643">0.125*F2518*F2519*F2520*F2521+0.125*F2519</f>
        <v>-2.2664630475070293</v>
      </c>
      <c r="I2525" s="5">
        <f t="shared" ref="I2525" si="4644">0.0625*F2518*F2519*F2520^2</f>
        <v>-0.10480708733977255</v>
      </c>
      <c r="J2525">
        <f t="shared" ref="J2525" si="4645">H2523*(F2524*(G2525*I2526-G2526*I2525)-G2524*(F2525*I2526-F2526*I2525)+I2524*(F2525*G2526-F2526*G2525))</f>
        <v>-374.98505932624914</v>
      </c>
      <c r="L2525">
        <f t="shared" ref="L2525" si="4646">F2524*(G2525*I2526-G2526*I2525)-G2524*(F2525*I2526-F2526*I2525)+I2524*(F2525*G2526-F2526*G2525)</f>
        <v>3480.0027633809582</v>
      </c>
      <c r="M2525">
        <f t="shared" ref="M2525" si="4647">-(F2523*(G2525*I2526-G2526*I2525)-G2523*(F2525*I2526-F2526*I2525)+I2523*(F2525*G2526-F2526*G2525))</f>
        <v>26133.525741921378</v>
      </c>
      <c r="N2525">
        <f t="shared" ref="N2525" si="4648">F2523*(G2524*I2526-G2526*I2524)-G2523*(F2524*I2526-F2526*I2524)+I2523*(F2524*G2526-F2526*G2524)</f>
        <v>-40064.874888211809</v>
      </c>
      <c r="O2525">
        <f t="shared" ref="O2525" si="4649">-(F2523*(G2524*I2525-G2525*I2524)-G2523*(F2524*I2525-F2525*I2524)+I2523*(F2524*G2525-F2525*G2524))</f>
        <v>-6445.5603413291828</v>
      </c>
    </row>
    <row r="2526" spans="5:15" x14ac:dyDescent="0.35">
      <c r="E2526" s="4"/>
      <c r="F2526">
        <f t="shared" ref="F2526" si="4650">72*F2519*F2520*F2518^2-20*F2519*F2520^3</f>
        <v>407.20491440473813</v>
      </c>
      <c r="G2526">
        <f t="shared" ref="G2526" si="4651">24*F2518^3*F2520-20*F2518*F2520^3</f>
        <v>-3.9210472518767352</v>
      </c>
      <c r="H2526">
        <f t="shared" ref="H2526" si="4652">24*F2518^3*F2519-60*F2518*F2519*F2520^2</f>
        <v>100.35436669128175</v>
      </c>
      <c r="I2526" s="5">
        <f t="shared" ref="I2526" si="4653">36*F2521</f>
        <v>201.75346957962682</v>
      </c>
      <c r="J2526">
        <f t="shared" ref="J2526" si="4654">-I2523*(F2524*(G2525*H2526-G2526*H2525)-G2524*(F2525*H2526-F2526*H2525)+H2524*(F2525*G2526-F2526*G2525))</f>
        <v>-476699.81881783751</v>
      </c>
      <c r="L2526">
        <f t="shared" ref="L2526" si="4655">-(F2524*(G2525*H2526-G2526*H2525)-G2524*(F2525*H2526-F2526*H2525)+H2524*(F2525*G2526-F2526*G2525))</f>
        <v>-1264.8141576182488</v>
      </c>
      <c r="M2526">
        <f t="shared" ref="M2526" si="4656">F2523*(G2525*H2526-G2526*H2525)-G2523*(F2525*H2526-F2526*H2525)+H2523*(F2525*G2526-F2526*G2525)</f>
        <v>-1092.2732827639675</v>
      </c>
      <c r="N2526">
        <f t="shared" ref="N2526" si="4657">-(F2523*(G2524*H2526-G2526*H2524)-G2523*(F2524*H2526-F2526*H2524)+H2523*(F2524*G2526-F2526*G2524))</f>
        <v>1506.3564713566998</v>
      </c>
      <c r="O2526">
        <f t="shared" ref="O2526" si="4658">F2523*(G2524*H2525-G2525*H2524)-G2523*(F2524*H2525-F2525*H2524)+H2523*(F2524*G2525-F2525*G2524)</f>
        <v>72.122175699650043</v>
      </c>
    </row>
    <row r="2527" spans="5:15" x14ac:dyDescent="0.35">
      <c r="E2527" s="4"/>
      <c r="I2527" s="5"/>
    </row>
    <row r="2528" spans="5:15" x14ac:dyDescent="0.35">
      <c r="E2528" s="4" t="s">
        <v>6</v>
      </c>
      <c r="F2528">
        <f t="shared" ref="F2528" si="4659">MDETERM(F2523:I2526)</f>
        <v>-461664.21859368775</v>
      </c>
      <c r="G2528" t="str">
        <f t="shared" ref="G2528" si="4660">IF(F2528&lt;&gt;0,"Continuar", "Agregar otros valores")</f>
        <v>Continuar</v>
      </c>
      <c r="I2528" s="5"/>
      <c r="J2528">
        <f t="shared" ref="J2528" si="4661">MDETERM(F2523:I2526)</f>
        <v>-461664.21859368775</v>
      </c>
    </row>
    <row r="2529" spans="5:15" x14ac:dyDescent="0.35">
      <c r="E2529" s="4"/>
      <c r="I2529" s="5"/>
    </row>
    <row r="2530" spans="5:15" x14ac:dyDescent="0.35">
      <c r="E2530" s="4"/>
      <c r="F2530" cm="1">
        <f t="array" ref="F2530:I2533">MINVERSE(F2523:I2526)</f>
        <v>-3.5856891941897636E-4</v>
      </c>
      <c r="G2530">
        <v>9.466528952016778E-3</v>
      </c>
      <c r="H2530">
        <v>4.7124943944551738E-2</v>
      </c>
      <c r="I2530" s="5">
        <v>7.21922196620755E-4</v>
      </c>
      <c r="L2530">
        <f t="shared" ref="L2530" si="4662">L2523/J2528</f>
        <v>-3.5856891941897414E-4</v>
      </c>
      <c r="M2530">
        <f t="shared" ref="M2530" si="4663">M2523/J2528</f>
        <v>9.4665289520167815E-3</v>
      </c>
      <c r="N2530">
        <f t="shared" ref="N2530" si="4664">N2523/J2528</f>
        <v>4.7124943944551745E-2</v>
      </c>
      <c r="O2530">
        <f t="shared" ref="O2530" si="4665">O2523/J2528</f>
        <v>7.2192219662075392E-4</v>
      </c>
    </row>
    <row r="2531" spans="5:15" x14ac:dyDescent="0.35">
      <c r="E2531" s="4" t="s">
        <v>9</v>
      </c>
      <c r="F2531">
        <v>-8.9194703030208738E-2</v>
      </c>
      <c r="G2531">
        <v>-0.34394535923318087</v>
      </c>
      <c r="H2531">
        <v>6.9472058018245084</v>
      </c>
      <c r="I2531" s="5">
        <v>0.16922955498215461</v>
      </c>
      <c r="L2531">
        <f t="shared" ref="L2531" si="4666">L2524/J2528</f>
        <v>-8.9194703030208392E-2</v>
      </c>
      <c r="M2531">
        <f t="shared" ref="M2531" si="4667">M2524/J2528</f>
        <v>-0.34394535923318037</v>
      </c>
      <c r="N2531">
        <f t="shared" ref="N2531" si="4668">N2524/J2528</f>
        <v>6.9472058018245102</v>
      </c>
      <c r="O2531">
        <f t="shared" ref="O2531" si="4669">O2524/J2528</f>
        <v>0.16922955498215456</v>
      </c>
    </row>
    <row r="2532" spans="5:15" x14ac:dyDescent="0.35">
      <c r="E2532" s="4"/>
      <c r="F2532">
        <v>-7.5379520942334983E-3</v>
      </c>
      <c r="G2532">
        <v>-5.660721513468988E-2</v>
      </c>
      <c r="H2532">
        <v>8.6783582687557287E-2</v>
      </c>
      <c r="I2532" s="5">
        <v>1.3961576578240174E-2</v>
      </c>
      <c r="L2532">
        <f t="shared" ref="L2532" si="4670">L2525/J2528</f>
        <v>-7.5379520942334939E-3</v>
      </c>
      <c r="M2532">
        <f t="shared" ref="M2532" si="4671">M2525/J2528</f>
        <v>-5.660721513468988E-2</v>
      </c>
      <c r="N2532">
        <f t="shared" ref="N2532" si="4672">N2525/J2528</f>
        <v>8.6783582687557259E-2</v>
      </c>
      <c r="O2532">
        <f t="shared" ref="O2532" si="4673">O2525/J2528</f>
        <v>1.3961576578240174E-2</v>
      </c>
    </row>
    <row r="2533" spans="5:15" x14ac:dyDescent="0.35">
      <c r="E2533" s="4"/>
      <c r="F2533">
        <v>2.7396841831734335E-3</v>
      </c>
      <c r="G2533">
        <v>2.3659474543884481E-3</v>
      </c>
      <c r="H2533">
        <v>-3.2628833049815585E-3</v>
      </c>
      <c r="I2533" s="5">
        <v>-1.562221476018808E-4</v>
      </c>
      <c r="L2533">
        <f t="shared" ref="L2533" si="4674">L2526/J2528</f>
        <v>2.7396841831734335E-3</v>
      </c>
      <c r="M2533">
        <f t="shared" ref="M2533" si="4675">M2526/J2528</f>
        <v>2.3659474543884481E-3</v>
      </c>
      <c r="N2533">
        <f t="shared" ref="N2533" si="4676">N2526/J2528</f>
        <v>-3.2628833049815568E-3</v>
      </c>
      <c r="O2533">
        <f t="shared" ref="O2533" si="4677">O2526/J2528</f>
        <v>-1.5622214760188077E-4</v>
      </c>
    </row>
    <row r="2534" spans="5:15" x14ac:dyDescent="0.35">
      <c r="E2534" s="4"/>
      <c r="I2534" s="5"/>
    </row>
    <row r="2535" spans="5:15" x14ac:dyDescent="0.35">
      <c r="E2535" s="4" t="s">
        <v>307</v>
      </c>
      <c r="F2535">
        <f t="shared" ref="F2535" si="4678">F2518^2*F2519*F2520-3*F2518^2*F2519^2+4*F2521^3-1401/2</f>
        <v>0</v>
      </c>
      <c r="I2535" s="5"/>
    </row>
    <row r="2536" spans="5:15" x14ac:dyDescent="0.35">
      <c r="E2536" s="4" t="s">
        <v>308</v>
      </c>
      <c r="F2536">
        <f t="shared" ref="F2536" si="4679">-72*F2518^2*F2519-576*F2518^3*F2521+36*F2518*F2520-9</f>
        <v>0</v>
      </c>
      <c r="I2536" s="5"/>
    </row>
    <row r="2537" spans="5:15" x14ac:dyDescent="0.35">
      <c r="E2537" s="4" t="s">
        <v>309</v>
      </c>
      <c r="F2537">
        <f t="shared" ref="F2537" si="4680">((F2518*F2519*(F2520^2)*F2521)/16)+((F2519*F2520)/8)+9/4</f>
        <v>0</v>
      </c>
      <c r="I2537" s="5"/>
    </row>
    <row r="2538" spans="5:15" x14ac:dyDescent="0.35">
      <c r="E2538" s="4" t="s">
        <v>310</v>
      </c>
      <c r="F2538">
        <f t="shared" ref="F2538" si="4681">24*F2518^3*F2519*F2520-20*F2518*F2519*F2520^3+18*F2521^2-607</f>
        <v>0</v>
      </c>
      <c r="I2538" s="5"/>
    </row>
    <row r="2539" spans="5:15" x14ac:dyDescent="0.35">
      <c r="E2539" s="4"/>
      <c r="I2539" s="5"/>
    </row>
    <row r="2540" spans="5:15" x14ac:dyDescent="0.35">
      <c r="E2540" s="4"/>
      <c r="F2540">
        <f t="shared" ref="F2540:F2543" si="4682">F2518</f>
        <v>0.10070645885277868</v>
      </c>
      <c r="G2540" t="s">
        <v>16</v>
      </c>
      <c r="H2540" cm="1">
        <f t="array" ref="H2540:H2543">MMULT(F2530:I2533,F2535:F2538)</f>
        <v>0</v>
      </c>
      <c r="I2540" s="5"/>
      <c r="J2540">
        <f t="shared" ref="J2540" si="4683">F2530*F2535+G2530*F2536+H2530*F2537+I2530*F2538</f>
        <v>0</v>
      </c>
    </row>
    <row r="2541" spans="5:15" x14ac:dyDescent="0.35">
      <c r="E2541" s="4"/>
      <c r="F2541">
        <f t="shared" si="4682"/>
        <v>-10.624774595708859</v>
      </c>
      <c r="G2541" t="s">
        <v>16</v>
      </c>
      <c r="H2541">
        <v>0</v>
      </c>
      <c r="I2541" s="5"/>
      <c r="J2541">
        <f t="shared" ref="J2541" si="4684">F2531*F2535+G2531*F2536+H2531*F2537+I2531*F2538</f>
        <v>0</v>
      </c>
    </row>
    <row r="2542" spans="5:15" x14ac:dyDescent="0.35">
      <c r="E2542" s="4"/>
      <c r="F2542">
        <f t="shared" si="4682"/>
        <v>1.251891792118899</v>
      </c>
      <c r="G2542" t="s">
        <v>16</v>
      </c>
      <c r="H2542">
        <v>0</v>
      </c>
      <c r="I2542" s="5"/>
      <c r="J2542">
        <f t="shared" ref="J2542" si="4685">F2532*F2535+G2532*F2536+H2532*F2537+I2532*F2538</f>
        <v>0</v>
      </c>
    </row>
    <row r="2543" spans="5:15" x14ac:dyDescent="0.35">
      <c r="E2543" s="4"/>
      <c r="F2543">
        <f t="shared" si="4682"/>
        <v>5.6042630438785226</v>
      </c>
      <c r="G2543" t="s">
        <v>16</v>
      </c>
      <c r="H2543">
        <v>0</v>
      </c>
      <c r="I2543" s="5"/>
      <c r="J2543">
        <f t="shared" ref="J2543" si="4686">F2533*F2535+G2533*F2536+H2533*F2537+I2533*F2538</f>
        <v>0</v>
      </c>
    </row>
    <row r="2544" spans="5:15" x14ac:dyDescent="0.35">
      <c r="E2544" s="4" t="s">
        <v>844</v>
      </c>
      <c r="F2544">
        <f t="shared" ref="F2544:F2547" si="4687">F2540-H2540</f>
        <v>0.10070645885277868</v>
      </c>
      <c r="I2544" s="5"/>
    </row>
    <row r="2545" spans="5:15" x14ac:dyDescent="0.35">
      <c r="E2545" s="4" t="s">
        <v>99</v>
      </c>
      <c r="F2545">
        <f t="shared" si="4687"/>
        <v>-10.624774595708859</v>
      </c>
      <c r="I2545" s="5"/>
    </row>
    <row r="2546" spans="5:15" x14ac:dyDescent="0.35">
      <c r="E2546" s="4" t="s">
        <v>100</v>
      </c>
      <c r="F2546">
        <f t="shared" si="4687"/>
        <v>1.251891792118899</v>
      </c>
      <c r="I2546" s="5"/>
    </row>
    <row r="2547" spans="5:15" x14ac:dyDescent="0.35">
      <c r="E2547" s="4" t="s">
        <v>101</v>
      </c>
      <c r="F2547">
        <f t="shared" si="4687"/>
        <v>5.6042630438785226</v>
      </c>
      <c r="I2547" s="5"/>
    </row>
    <row r="2548" spans="5:15" x14ac:dyDescent="0.35">
      <c r="E2548" s="4"/>
      <c r="I2548" s="5"/>
    </row>
    <row r="2549" spans="5:15" x14ac:dyDescent="0.35">
      <c r="E2549" s="4" t="s">
        <v>846</v>
      </c>
      <c r="F2549">
        <f t="shared" ref="F2549:F2552" si="4688">ABS(F2544-F2518)</f>
        <v>0</v>
      </c>
      <c r="I2549" s="5"/>
    </row>
    <row r="2550" spans="5:15" x14ac:dyDescent="0.35">
      <c r="E2550" s="4" t="s">
        <v>847</v>
      </c>
      <c r="F2550">
        <f t="shared" si="4688"/>
        <v>0</v>
      </c>
      <c r="I2550" s="5"/>
    </row>
    <row r="2551" spans="5:15" x14ac:dyDescent="0.35">
      <c r="E2551" s="4" t="s">
        <v>848</v>
      </c>
      <c r="F2551">
        <f t="shared" si="4688"/>
        <v>0</v>
      </c>
      <c r="I2551" s="5"/>
    </row>
    <row r="2552" spans="5:15" x14ac:dyDescent="0.35">
      <c r="E2552" s="7" t="s">
        <v>849</v>
      </c>
      <c r="F2552" s="8">
        <f t="shared" si="4688"/>
        <v>0</v>
      </c>
      <c r="G2552" s="8" t="s">
        <v>25</v>
      </c>
      <c r="H2552" s="8">
        <f t="shared" ref="H2552" si="4689">MAX(F2549:F2552)</f>
        <v>0</v>
      </c>
      <c r="I2552" s="9"/>
      <c r="J2552" t="str">
        <f t="shared" ref="J2552" si="4690">IF(H2552&gt;$D$14, "Continúa iterando","Listo. Aquí está la solución")</f>
        <v>Listo. Aquí está la solución</v>
      </c>
    </row>
    <row r="2554" spans="5:15" x14ac:dyDescent="0.35">
      <c r="E2554" s="1"/>
      <c r="F2554" s="2" t="s">
        <v>0</v>
      </c>
      <c r="G2554" s="2">
        <f t="shared" ref="G2554" si="4691">G2517+1</f>
        <v>70</v>
      </c>
      <c r="H2554" s="2"/>
      <c r="I2554" s="3"/>
    </row>
    <row r="2555" spans="5:15" x14ac:dyDescent="0.35">
      <c r="E2555" s="4" t="s">
        <v>840</v>
      </c>
      <c r="F2555" s="6">
        <f t="shared" ref="F2555:F2558" si="4692">F2544</f>
        <v>0.10070645885277868</v>
      </c>
      <c r="I2555" s="5"/>
    </row>
    <row r="2556" spans="5:15" x14ac:dyDescent="0.35">
      <c r="E2556" s="4" t="s">
        <v>1</v>
      </c>
      <c r="F2556" s="6">
        <f t="shared" si="4692"/>
        <v>-10.624774595708859</v>
      </c>
      <c r="I2556" s="5"/>
    </row>
    <row r="2557" spans="5:15" x14ac:dyDescent="0.35">
      <c r="E2557" s="4" t="s">
        <v>93</v>
      </c>
      <c r="F2557" s="6">
        <f t="shared" si="4692"/>
        <v>1.251891792118899</v>
      </c>
      <c r="I2557" s="5"/>
    </row>
    <row r="2558" spans="5:15" x14ac:dyDescent="0.35">
      <c r="E2558" s="4" t="s">
        <v>2</v>
      </c>
      <c r="F2558" s="6">
        <f t="shared" si="4692"/>
        <v>5.6042630438785226</v>
      </c>
      <c r="I2558" s="5"/>
    </row>
    <row r="2559" spans="5:15" x14ac:dyDescent="0.35">
      <c r="E2559" s="4"/>
      <c r="I2559" s="5"/>
    </row>
    <row r="2560" spans="5:15" x14ac:dyDescent="0.35">
      <c r="E2560" s="4"/>
      <c r="F2560">
        <f t="shared" ref="F2560" si="4693">2*F2555*F2556*F2557-6*F2555*F2556^2</f>
        <v>-70.889003248126073</v>
      </c>
      <c r="G2560">
        <f t="shared" ref="G2560" si="4694">F2555^2*F2557-6*F2555^2*F2556</f>
        <v>0.65922187569425572</v>
      </c>
      <c r="H2560">
        <f t="shared" ref="H2560" si="4695">F2555^2*F2556</f>
        <v>-0.10775424182765204</v>
      </c>
      <c r="I2560" s="5">
        <f t="shared" ref="I2560" si="4696">12*F2558^2</f>
        <v>376.89317117979078</v>
      </c>
      <c r="J2560">
        <f t="shared" ref="J2560" si="4697">F2560*(G2561*(H2562*I2563-H2563*I2562)-H2561*(G2562*I2563-G2563*I2562)+I2561*(G2562*H2563-G2563*H2562))</f>
        <v>-11734.85501053382</v>
      </c>
      <c r="L2560">
        <f t="shared" ref="L2560" si="4698">G2561*(H2562*I2563-H2563*I2562)-H2561*(G2562*I2563-G2563*I2562)+I2561*(G2562*H2563-G2563*H2562)</f>
        <v>165.53843999554368</v>
      </c>
      <c r="M2560">
        <f t="shared" ref="M2560" si="4699">-(G2560*(H2562*I2563-H2563*I2562)-H2560*(G2562*I2563-G2563*I2562)+I2560*(G2562*H2563-G2563*H2562))</f>
        <v>-4370.357691427349</v>
      </c>
      <c r="N2560">
        <f t="shared" ref="N2560" si="4700">G2560*(H2561*I2563-H2563*I2561)-H2560*(G2561*I2563-G2563*I2561)+I2560*(G2561*H2563-G2563*H2561)</f>
        <v>-21755.90042243282</v>
      </c>
      <c r="O2560">
        <f t="shared" ref="O2560" si="4701">-(G2560*(H2561*I2562-H2562*I2561)-H2560*(G2561*I2562-G2562*I2561)+I2560*(G2561*H2562-G2562*H2561))</f>
        <v>-333.28564678835897</v>
      </c>
    </row>
    <row r="2561" spans="5:15" x14ac:dyDescent="0.35">
      <c r="E2561" s="4" t="s">
        <v>26</v>
      </c>
      <c r="F2561">
        <f t="shared" ref="F2561" si="4702">-1728*F2558*F2555^2-144*F2556*F2555+36*F2557</f>
        <v>100.93092616020988</v>
      </c>
      <c r="G2561">
        <f t="shared" ref="G2561" si="4703">-72*F2555^2</f>
        <v>-0.73020894153598115</v>
      </c>
      <c r="H2561">
        <f t="shared" ref="H2561" si="4704">36*F2555</f>
        <v>3.6254325187000322</v>
      </c>
      <c r="I2561" s="5">
        <f t="shared" ref="I2561" si="4705">-576*F2555^3</f>
        <v>-0.58829405379779487</v>
      </c>
      <c r="J2561">
        <f t="shared" ref="J2561" si="4706">-G2560*(F2561*(H2562*I2563-H2563*I2562)-H2561*(F2562*I2563-F2563*I2562)+I2561*(F2562*H2563-F2563*H2562))</f>
        <v>27145.440294009833</v>
      </c>
      <c r="L2561">
        <f t="shared" ref="L2561" si="4707">-(F2561*(H2562*I2563-H2563*I2562)-H2561*(F2562*I2563-F2563*I2562)+I2561*(F2562*H2563-F2563*H2562))</f>
        <v>41178.002877137187</v>
      </c>
      <c r="M2561">
        <f t="shared" ref="M2561" si="4708">F2560*(H2562*I2563-H2563*I2562)-H2560*(F2562*I2563-F2563*I2562)+I2560*(F2562*H2563-F2563*H2562)</f>
        <v>158787.26550931143</v>
      </c>
      <c r="N2561">
        <f t="shared" ref="N2561" si="4709">-(F2560*(H2561*I2563-H2563*I2561)-H2560*(F2561*I2563-F2563*I2561)+I2560*(F2561*H2563-F2563*H2561))</f>
        <v>-3207276.3379088463</v>
      </c>
      <c r="O2561">
        <f t="shared" ref="O2561" si="4710">F2560*(H2561*I2562-H2562*I2561)-H2560*(F2561*I2562-F2562*I2561)+I2560*(F2561*H2562-F2562*H2561)</f>
        <v>-78127.230263793899</v>
      </c>
    </row>
    <row r="2562" spans="5:15" x14ac:dyDescent="0.35">
      <c r="E2562" s="4"/>
      <c r="F2562">
        <f t="shared" ref="F2562" si="4711">0.0625*F2556*F2557^2*F2558</f>
        <v>-5.8324609265975536</v>
      </c>
      <c r="G2562">
        <f t="shared" ref="G2562" si="4712">0.0625*F2555*F2557^2*F2558+0.125*F2557</f>
        <v>0.21176919846457087</v>
      </c>
      <c r="H2562">
        <f t="shared" ref="H2562" si="4713">0.125*F2555*F2556*F2557*F2558+0.125*F2556</f>
        <v>-2.2664630475070293</v>
      </c>
      <c r="I2562" s="5">
        <f t="shared" ref="I2562" si="4714">0.0625*F2555*F2556*F2557^2</f>
        <v>-0.10480708733977255</v>
      </c>
      <c r="J2562">
        <f t="shared" ref="J2562" si="4715">H2560*(F2561*(G2562*I2563-G2563*I2562)-G2561*(F2562*I2563-F2563*I2562)+I2561*(F2562*G2563-F2563*G2562))</f>
        <v>-374.98505932624914</v>
      </c>
      <c r="L2562">
        <f t="shared" ref="L2562" si="4716">F2561*(G2562*I2563-G2563*I2562)-G2561*(F2562*I2563-F2563*I2562)+I2561*(F2562*G2563-F2563*G2562)</f>
        <v>3480.0027633809582</v>
      </c>
      <c r="M2562">
        <f t="shared" ref="M2562" si="4717">-(F2560*(G2562*I2563-G2563*I2562)-G2560*(F2562*I2563-F2563*I2562)+I2560*(F2562*G2563-F2563*G2562))</f>
        <v>26133.525741921378</v>
      </c>
      <c r="N2562">
        <f t="shared" ref="N2562" si="4718">F2560*(G2561*I2563-G2563*I2561)-G2560*(F2561*I2563-F2563*I2561)+I2560*(F2561*G2563-F2563*G2561)</f>
        <v>-40064.874888211809</v>
      </c>
      <c r="O2562">
        <f t="shared" ref="O2562" si="4719">-(F2560*(G2561*I2562-G2562*I2561)-G2560*(F2561*I2562-F2562*I2561)+I2560*(F2561*G2562-F2562*G2561))</f>
        <v>-6445.5603413291828</v>
      </c>
    </row>
    <row r="2563" spans="5:15" x14ac:dyDescent="0.35">
      <c r="E2563" s="4"/>
      <c r="F2563">
        <f t="shared" ref="F2563" si="4720">72*F2556*F2557*F2555^2-20*F2556*F2557^3</f>
        <v>407.20491440473813</v>
      </c>
      <c r="G2563">
        <f t="shared" ref="G2563" si="4721">24*F2555^3*F2557-20*F2555*F2557^3</f>
        <v>-3.9210472518767352</v>
      </c>
      <c r="H2563">
        <f t="shared" ref="H2563" si="4722">24*F2555^3*F2556-60*F2555*F2556*F2557^2</f>
        <v>100.35436669128175</v>
      </c>
      <c r="I2563" s="5">
        <f t="shared" ref="I2563" si="4723">36*F2558</f>
        <v>201.75346957962682</v>
      </c>
      <c r="J2563">
        <f t="shared" ref="J2563" si="4724">-I2560*(F2561*(G2562*H2563-G2563*H2562)-G2561*(F2562*H2563-F2563*H2562)+H2561*(F2562*G2563-F2563*G2562))</f>
        <v>-476699.81881783751</v>
      </c>
      <c r="L2563">
        <f t="shared" ref="L2563" si="4725">-(F2561*(G2562*H2563-G2563*H2562)-G2561*(F2562*H2563-F2563*H2562)+H2561*(F2562*G2563-F2563*G2562))</f>
        <v>-1264.8141576182488</v>
      </c>
      <c r="M2563">
        <f t="shared" ref="M2563" si="4726">F2560*(G2562*H2563-G2563*H2562)-G2560*(F2562*H2563-F2563*H2562)+H2560*(F2562*G2563-F2563*G2562)</f>
        <v>-1092.2732827639675</v>
      </c>
      <c r="N2563">
        <f t="shared" ref="N2563" si="4727">-(F2560*(G2561*H2563-G2563*H2561)-G2560*(F2561*H2563-F2563*H2561)+H2560*(F2561*G2563-F2563*G2561))</f>
        <v>1506.3564713566998</v>
      </c>
      <c r="O2563">
        <f t="shared" ref="O2563" si="4728">F2560*(G2561*H2562-G2562*H2561)-G2560*(F2561*H2562-F2562*H2561)+H2560*(F2561*G2562-F2562*G2561)</f>
        <v>72.122175699650043</v>
      </c>
    </row>
    <row r="2564" spans="5:15" x14ac:dyDescent="0.35">
      <c r="E2564" s="4"/>
      <c r="I2564" s="5"/>
    </row>
    <row r="2565" spans="5:15" x14ac:dyDescent="0.35">
      <c r="E2565" s="4" t="s">
        <v>6</v>
      </c>
      <c r="F2565">
        <f t="shared" ref="F2565" si="4729">MDETERM(F2560:I2563)</f>
        <v>-461664.21859368775</v>
      </c>
      <c r="G2565" t="str">
        <f t="shared" ref="G2565" si="4730">IF(F2565&lt;&gt;0,"Continuar", "Agregar otros valores")</f>
        <v>Continuar</v>
      </c>
      <c r="I2565" s="5"/>
      <c r="J2565">
        <f t="shared" ref="J2565" si="4731">MDETERM(F2560:I2563)</f>
        <v>-461664.21859368775</v>
      </c>
    </row>
    <row r="2566" spans="5:15" x14ac:dyDescent="0.35">
      <c r="E2566" s="4"/>
      <c r="I2566" s="5"/>
    </row>
    <row r="2567" spans="5:15" x14ac:dyDescent="0.35">
      <c r="E2567" s="4"/>
      <c r="F2567" cm="1">
        <f t="array" ref="F2567:I2570">MINVERSE(F2560:I2563)</f>
        <v>-3.5856891941897636E-4</v>
      </c>
      <c r="G2567">
        <v>9.466528952016778E-3</v>
      </c>
      <c r="H2567">
        <v>4.7124943944551738E-2</v>
      </c>
      <c r="I2567" s="5">
        <v>7.21922196620755E-4</v>
      </c>
      <c r="L2567">
        <f t="shared" ref="L2567" si="4732">L2560/J2565</f>
        <v>-3.5856891941897414E-4</v>
      </c>
      <c r="M2567">
        <f t="shared" ref="M2567" si="4733">M2560/J2565</f>
        <v>9.4665289520167815E-3</v>
      </c>
      <c r="N2567">
        <f t="shared" ref="N2567" si="4734">N2560/J2565</f>
        <v>4.7124943944551745E-2</v>
      </c>
      <c r="O2567">
        <f t="shared" ref="O2567" si="4735">O2560/J2565</f>
        <v>7.2192219662075392E-4</v>
      </c>
    </row>
    <row r="2568" spans="5:15" x14ac:dyDescent="0.35">
      <c r="E2568" s="4" t="s">
        <v>9</v>
      </c>
      <c r="F2568">
        <v>-8.9194703030208738E-2</v>
      </c>
      <c r="G2568">
        <v>-0.34394535923318087</v>
      </c>
      <c r="H2568">
        <v>6.9472058018245084</v>
      </c>
      <c r="I2568" s="5">
        <v>0.16922955498215461</v>
      </c>
      <c r="L2568">
        <f t="shared" ref="L2568" si="4736">L2561/J2565</f>
        <v>-8.9194703030208392E-2</v>
      </c>
      <c r="M2568">
        <f t="shared" ref="M2568" si="4737">M2561/J2565</f>
        <v>-0.34394535923318037</v>
      </c>
      <c r="N2568">
        <f t="shared" ref="N2568" si="4738">N2561/J2565</f>
        <v>6.9472058018245102</v>
      </c>
      <c r="O2568">
        <f t="shared" ref="O2568" si="4739">O2561/J2565</f>
        <v>0.16922955498215456</v>
      </c>
    </row>
    <row r="2569" spans="5:15" x14ac:dyDescent="0.35">
      <c r="E2569" s="4"/>
      <c r="F2569">
        <v>-7.5379520942334983E-3</v>
      </c>
      <c r="G2569">
        <v>-5.660721513468988E-2</v>
      </c>
      <c r="H2569">
        <v>8.6783582687557287E-2</v>
      </c>
      <c r="I2569" s="5">
        <v>1.3961576578240174E-2</v>
      </c>
      <c r="L2569">
        <f t="shared" ref="L2569" si="4740">L2562/J2565</f>
        <v>-7.5379520942334939E-3</v>
      </c>
      <c r="M2569">
        <f t="shared" ref="M2569" si="4741">M2562/J2565</f>
        <v>-5.660721513468988E-2</v>
      </c>
      <c r="N2569">
        <f t="shared" ref="N2569" si="4742">N2562/J2565</f>
        <v>8.6783582687557259E-2</v>
      </c>
      <c r="O2569">
        <f t="shared" ref="O2569" si="4743">O2562/J2565</f>
        <v>1.3961576578240174E-2</v>
      </c>
    </row>
    <row r="2570" spans="5:15" x14ac:dyDescent="0.35">
      <c r="E2570" s="4"/>
      <c r="F2570">
        <v>2.7396841831734335E-3</v>
      </c>
      <c r="G2570">
        <v>2.3659474543884481E-3</v>
      </c>
      <c r="H2570">
        <v>-3.2628833049815585E-3</v>
      </c>
      <c r="I2570" s="5">
        <v>-1.562221476018808E-4</v>
      </c>
      <c r="L2570">
        <f t="shared" ref="L2570" si="4744">L2563/J2565</f>
        <v>2.7396841831734335E-3</v>
      </c>
      <c r="M2570">
        <f t="shared" ref="M2570" si="4745">M2563/J2565</f>
        <v>2.3659474543884481E-3</v>
      </c>
      <c r="N2570">
        <f t="shared" ref="N2570" si="4746">N2563/J2565</f>
        <v>-3.2628833049815568E-3</v>
      </c>
      <c r="O2570">
        <f t="shared" ref="O2570" si="4747">O2563/J2565</f>
        <v>-1.5622214760188077E-4</v>
      </c>
    </row>
    <row r="2571" spans="5:15" x14ac:dyDescent="0.35">
      <c r="E2571" s="4"/>
      <c r="I2571" s="5"/>
    </row>
    <row r="2572" spans="5:15" x14ac:dyDescent="0.35">
      <c r="E2572" s="4" t="s">
        <v>311</v>
      </c>
      <c r="F2572">
        <f t="shared" ref="F2572" si="4748">F2555^2*F2556*F2557-3*F2555^2*F2556^2+4*F2558^3-1401/2</f>
        <v>0</v>
      </c>
      <c r="I2572" s="5"/>
    </row>
    <row r="2573" spans="5:15" x14ac:dyDescent="0.35">
      <c r="E2573" s="4" t="s">
        <v>312</v>
      </c>
      <c r="F2573">
        <f t="shared" ref="F2573" si="4749">-72*F2555^2*F2556-576*F2555^3*F2558+36*F2555*F2557-9</f>
        <v>0</v>
      </c>
      <c r="I2573" s="5"/>
    </row>
    <row r="2574" spans="5:15" x14ac:dyDescent="0.35">
      <c r="E2574" s="4" t="s">
        <v>313</v>
      </c>
      <c r="F2574">
        <f t="shared" ref="F2574" si="4750">((F2555*F2556*(F2557^2)*F2558)/16)+((F2556*F2557)/8)+9/4</f>
        <v>0</v>
      </c>
      <c r="I2574" s="5"/>
    </row>
    <row r="2575" spans="5:15" x14ac:dyDescent="0.35">
      <c r="E2575" s="4" t="s">
        <v>314</v>
      </c>
      <c r="F2575">
        <f t="shared" ref="F2575" si="4751">24*F2555^3*F2556*F2557-20*F2555*F2556*F2557^3+18*F2558^2-607</f>
        <v>0</v>
      </c>
      <c r="I2575" s="5"/>
    </row>
    <row r="2576" spans="5:15" x14ac:dyDescent="0.35">
      <c r="E2576" s="4"/>
      <c r="I2576" s="5"/>
    </row>
    <row r="2577" spans="5:10" x14ac:dyDescent="0.35">
      <c r="E2577" s="4"/>
      <c r="F2577">
        <f t="shared" ref="F2577:F2580" si="4752">F2555</f>
        <v>0.10070645885277868</v>
      </c>
      <c r="G2577" t="s">
        <v>16</v>
      </c>
      <c r="H2577" cm="1">
        <f t="array" ref="H2577:H2580">MMULT(F2567:I2570,F2572:F2575)</f>
        <v>0</v>
      </c>
      <c r="I2577" s="5"/>
      <c r="J2577">
        <f t="shared" ref="J2577" si="4753">F2567*F2572+G2567*F2573+H2567*F2574+I2567*F2575</f>
        <v>0</v>
      </c>
    </row>
    <row r="2578" spans="5:10" x14ac:dyDescent="0.35">
      <c r="E2578" s="4"/>
      <c r="F2578">
        <f t="shared" si="4752"/>
        <v>-10.624774595708859</v>
      </c>
      <c r="G2578" t="s">
        <v>16</v>
      </c>
      <c r="H2578">
        <v>0</v>
      </c>
      <c r="I2578" s="5"/>
      <c r="J2578">
        <f t="shared" ref="J2578" si="4754">F2568*F2572+G2568*F2573+H2568*F2574+I2568*F2575</f>
        <v>0</v>
      </c>
    </row>
    <row r="2579" spans="5:10" x14ac:dyDescent="0.35">
      <c r="E2579" s="4"/>
      <c r="F2579">
        <f t="shared" si="4752"/>
        <v>1.251891792118899</v>
      </c>
      <c r="G2579" t="s">
        <v>16</v>
      </c>
      <c r="H2579">
        <v>0</v>
      </c>
      <c r="I2579" s="5"/>
      <c r="J2579">
        <f t="shared" ref="J2579" si="4755">F2569*F2572+G2569*F2573+H2569*F2574+I2569*F2575</f>
        <v>0</v>
      </c>
    </row>
    <row r="2580" spans="5:10" x14ac:dyDescent="0.35">
      <c r="E2580" s="4"/>
      <c r="F2580">
        <f t="shared" si="4752"/>
        <v>5.6042630438785226</v>
      </c>
      <c r="G2580" t="s">
        <v>16</v>
      </c>
      <c r="H2580">
        <v>0</v>
      </c>
      <c r="I2580" s="5"/>
      <c r="J2580">
        <f t="shared" ref="J2580" si="4756">F2570*F2572+G2570*F2573+H2570*F2574+I2570*F2575</f>
        <v>0</v>
      </c>
    </row>
    <row r="2581" spans="5:10" x14ac:dyDescent="0.35">
      <c r="E2581" s="4" t="s">
        <v>844</v>
      </c>
      <c r="F2581">
        <f t="shared" ref="F2581:F2584" si="4757">F2577-H2577</f>
        <v>0.10070645885277868</v>
      </c>
      <c r="I2581" s="5"/>
    </row>
    <row r="2582" spans="5:10" x14ac:dyDescent="0.35">
      <c r="E2582" s="4" t="s">
        <v>99</v>
      </c>
      <c r="F2582">
        <f t="shared" si="4757"/>
        <v>-10.624774595708859</v>
      </c>
      <c r="I2582" s="5"/>
    </row>
    <row r="2583" spans="5:10" x14ac:dyDescent="0.35">
      <c r="E2583" s="4" t="s">
        <v>100</v>
      </c>
      <c r="F2583">
        <f t="shared" si="4757"/>
        <v>1.251891792118899</v>
      </c>
      <c r="I2583" s="5"/>
    </row>
    <row r="2584" spans="5:10" x14ac:dyDescent="0.35">
      <c r="E2584" s="4" t="s">
        <v>101</v>
      </c>
      <c r="F2584">
        <f t="shared" si="4757"/>
        <v>5.6042630438785226</v>
      </c>
      <c r="I2584" s="5"/>
    </row>
    <row r="2585" spans="5:10" x14ac:dyDescent="0.35">
      <c r="E2585" s="4"/>
      <c r="I2585" s="5"/>
    </row>
    <row r="2586" spans="5:10" x14ac:dyDescent="0.35">
      <c r="E2586" s="4" t="s">
        <v>846</v>
      </c>
      <c r="F2586">
        <f t="shared" ref="F2586:F2589" si="4758">ABS(F2581-F2555)</f>
        <v>0</v>
      </c>
      <c r="I2586" s="5"/>
    </row>
    <row r="2587" spans="5:10" x14ac:dyDescent="0.35">
      <c r="E2587" s="4" t="s">
        <v>847</v>
      </c>
      <c r="F2587">
        <f t="shared" si="4758"/>
        <v>0</v>
      </c>
      <c r="I2587" s="5"/>
    </row>
    <row r="2588" spans="5:10" x14ac:dyDescent="0.35">
      <c r="E2588" s="4" t="s">
        <v>848</v>
      </c>
      <c r="F2588">
        <f t="shared" si="4758"/>
        <v>0</v>
      </c>
      <c r="I2588" s="5"/>
    </row>
    <row r="2589" spans="5:10" x14ac:dyDescent="0.35">
      <c r="E2589" s="7" t="s">
        <v>849</v>
      </c>
      <c r="F2589" s="8">
        <f t="shared" si="4758"/>
        <v>0</v>
      </c>
      <c r="G2589" s="8" t="s">
        <v>25</v>
      </c>
      <c r="H2589" s="8">
        <f t="shared" ref="H2589" si="4759">MAX(F2586:F2589)</f>
        <v>0</v>
      </c>
      <c r="I2589" s="9"/>
      <c r="J2589" t="str">
        <f t="shared" ref="J2589" si="4760">IF(H2589&gt;$D$14, "Continúa iterando","Listo. Aquí está la solución")</f>
        <v>Listo. Aquí está la solución</v>
      </c>
    </row>
    <row r="2591" spans="5:10" x14ac:dyDescent="0.35">
      <c r="E2591" s="1"/>
      <c r="F2591" s="2" t="s">
        <v>0</v>
      </c>
      <c r="G2591" s="2">
        <f t="shared" ref="G2591" si="4761">G2554+1</f>
        <v>71</v>
      </c>
      <c r="H2591" s="2"/>
      <c r="I2591" s="3"/>
    </row>
    <row r="2592" spans="5:10" x14ac:dyDescent="0.35">
      <c r="E2592" s="4" t="s">
        <v>840</v>
      </c>
      <c r="F2592" s="6">
        <f t="shared" ref="F2592:F2595" si="4762">F2581</f>
        <v>0.10070645885277868</v>
      </c>
      <c r="I2592" s="5"/>
    </row>
    <row r="2593" spans="5:15" x14ac:dyDescent="0.35">
      <c r="E2593" s="4" t="s">
        <v>1</v>
      </c>
      <c r="F2593" s="6">
        <f t="shared" si="4762"/>
        <v>-10.624774595708859</v>
      </c>
      <c r="I2593" s="5"/>
    </row>
    <row r="2594" spans="5:15" x14ac:dyDescent="0.35">
      <c r="E2594" s="4" t="s">
        <v>93</v>
      </c>
      <c r="F2594" s="6">
        <f t="shared" si="4762"/>
        <v>1.251891792118899</v>
      </c>
      <c r="I2594" s="5"/>
    </row>
    <row r="2595" spans="5:15" x14ac:dyDescent="0.35">
      <c r="E2595" s="4" t="s">
        <v>2</v>
      </c>
      <c r="F2595" s="6">
        <f t="shared" si="4762"/>
        <v>5.6042630438785226</v>
      </c>
      <c r="I2595" s="5"/>
    </row>
    <row r="2596" spans="5:15" x14ac:dyDescent="0.35">
      <c r="E2596" s="4"/>
      <c r="I2596" s="5"/>
    </row>
    <row r="2597" spans="5:15" x14ac:dyDescent="0.35">
      <c r="E2597" s="4"/>
      <c r="F2597">
        <f t="shared" ref="F2597" si="4763">2*F2592*F2593*F2594-6*F2592*F2593^2</f>
        <v>-70.889003248126073</v>
      </c>
      <c r="G2597">
        <f t="shared" ref="G2597" si="4764">F2592^2*F2594-6*F2592^2*F2593</f>
        <v>0.65922187569425572</v>
      </c>
      <c r="H2597">
        <f t="shared" ref="H2597" si="4765">F2592^2*F2593</f>
        <v>-0.10775424182765204</v>
      </c>
      <c r="I2597" s="5">
        <f t="shared" ref="I2597" si="4766">12*F2595^2</f>
        <v>376.89317117979078</v>
      </c>
      <c r="J2597">
        <f t="shared" ref="J2597" si="4767">F2597*(G2598*(H2599*I2600-H2600*I2599)-H2598*(G2599*I2600-G2600*I2599)+I2598*(G2599*H2600-G2600*H2599))</f>
        <v>-11734.85501053382</v>
      </c>
      <c r="L2597">
        <f t="shared" ref="L2597" si="4768">G2598*(H2599*I2600-H2600*I2599)-H2598*(G2599*I2600-G2600*I2599)+I2598*(G2599*H2600-G2600*H2599)</f>
        <v>165.53843999554368</v>
      </c>
      <c r="M2597">
        <f t="shared" ref="M2597" si="4769">-(G2597*(H2599*I2600-H2600*I2599)-H2597*(G2599*I2600-G2600*I2599)+I2597*(G2599*H2600-G2600*H2599))</f>
        <v>-4370.357691427349</v>
      </c>
      <c r="N2597">
        <f t="shared" ref="N2597" si="4770">G2597*(H2598*I2600-H2600*I2598)-H2597*(G2598*I2600-G2600*I2598)+I2597*(G2598*H2600-G2600*H2598)</f>
        <v>-21755.90042243282</v>
      </c>
      <c r="O2597">
        <f t="shared" ref="O2597" si="4771">-(G2597*(H2598*I2599-H2599*I2598)-H2597*(G2598*I2599-G2599*I2598)+I2597*(G2598*H2599-G2599*H2598))</f>
        <v>-333.28564678835897</v>
      </c>
    </row>
    <row r="2598" spans="5:15" x14ac:dyDescent="0.35">
      <c r="E2598" s="4" t="s">
        <v>26</v>
      </c>
      <c r="F2598">
        <f t="shared" ref="F2598" si="4772">-1728*F2595*F2592^2-144*F2593*F2592+36*F2594</f>
        <v>100.93092616020988</v>
      </c>
      <c r="G2598">
        <f t="shared" ref="G2598" si="4773">-72*F2592^2</f>
        <v>-0.73020894153598115</v>
      </c>
      <c r="H2598">
        <f t="shared" ref="H2598" si="4774">36*F2592</f>
        <v>3.6254325187000322</v>
      </c>
      <c r="I2598" s="5">
        <f t="shared" ref="I2598" si="4775">-576*F2592^3</f>
        <v>-0.58829405379779487</v>
      </c>
      <c r="J2598">
        <f t="shared" ref="J2598" si="4776">-G2597*(F2598*(H2599*I2600-H2600*I2599)-H2598*(F2599*I2600-F2600*I2599)+I2598*(F2599*H2600-F2600*H2599))</f>
        <v>27145.440294009833</v>
      </c>
      <c r="L2598">
        <f t="shared" ref="L2598" si="4777">-(F2598*(H2599*I2600-H2600*I2599)-H2598*(F2599*I2600-F2600*I2599)+I2598*(F2599*H2600-F2600*H2599))</f>
        <v>41178.002877137187</v>
      </c>
      <c r="M2598">
        <f t="shared" ref="M2598" si="4778">F2597*(H2599*I2600-H2600*I2599)-H2597*(F2599*I2600-F2600*I2599)+I2597*(F2599*H2600-F2600*H2599)</f>
        <v>158787.26550931143</v>
      </c>
      <c r="N2598">
        <f t="shared" ref="N2598" si="4779">-(F2597*(H2598*I2600-H2600*I2598)-H2597*(F2598*I2600-F2600*I2598)+I2597*(F2598*H2600-F2600*H2598))</f>
        <v>-3207276.3379088463</v>
      </c>
      <c r="O2598">
        <f t="shared" ref="O2598" si="4780">F2597*(H2598*I2599-H2599*I2598)-H2597*(F2598*I2599-F2599*I2598)+I2597*(F2598*H2599-F2599*H2598)</f>
        <v>-78127.230263793899</v>
      </c>
    </row>
    <row r="2599" spans="5:15" x14ac:dyDescent="0.35">
      <c r="E2599" s="4"/>
      <c r="F2599">
        <f t="shared" ref="F2599" si="4781">0.0625*F2593*F2594^2*F2595</f>
        <v>-5.8324609265975536</v>
      </c>
      <c r="G2599">
        <f t="shared" ref="G2599" si="4782">0.0625*F2592*F2594^2*F2595+0.125*F2594</f>
        <v>0.21176919846457087</v>
      </c>
      <c r="H2599">
        <f t="shared" ref="H2599" si="4783">0.125*F2592*F2593*F2594*F2595+0.125*F2593</f>
        <v>-2.2664630475070293</v>
      </c>
      <c r="I2599" s="5">
        <f t="shared" ref="I2599" si="4784">0.0625*F2592*F2593*F2594^2</f>
        <v>-0.10480708733977255</v>
      </c>
      <c r="J2599">
        <f t="shared" ref="J2599" si="4785">H2597*(F2598*(G2599*I2600-G2600*I2599)-G2598*(F2599*I2600-F2600*I2599)+I2598*(F2599*G2600-F2600*G2599))</f>
        <v>-374.98505932624914</v>
      </c>
      <c r="L2599">
        <f t="shared" ref="L2599" si="4786">F2598*(G2599*I2600-G2600*I2599)-G2598*(F2599*I2600-F2600*I2599)+I2598*(F2599*G2600-F2600*G2599)</f>
        <v>3480.0027633809582</v>
      </c>
      <c r="M2599">
        <f t="shared" ref="M2599" si="4787">-(F2597*(G2599*I2600-G2600*I2599)-G2597*(F2599*I2600-F2600*I2599)+I2597*(F2599*G2600-F2600*G2599))</f>
        <v>26133.525741921378</v>
      </c>
      <c r="N2599">
        <f t="shared" ref="N2599" si="4788">F2597*(G2598*I2600-G2600*I2598)-G2597*(F2598*I2600-F2600*I2598)+I2597*(F2598*G2600-F2600*G2598)</f>
        <v>-40064.874888211809</v>
      </c>
      <c r="O2599">
        <f t="shared" ref="O2599" si="4789">-(F2597*(G2598*I2599-G2599*I2598)-G2597*(F2598*I2599-F2599*I2598)+I2597*(F2598*G2599-F2599*G2598))</f>
        <v>-6445.5603413291828</v>
      </c>
    </row>
    <row r="2600" spans="5:15" x14ac:dyDescent="0.35">
      <c r="E2600" s="4"/>
      <c r="F2600">
        <f t="shared" ref="F2600" si="4790">72*F2593*F2594*F2592^2-20*F2593*F2594^3</f>
        <v>407.20491440473813</v>
      </c>
      <c r="G2600">
        <f t="shared" ref="G2600" si="4791">24*F2592^3*F2594-20*F2592*F2594^3</f>
        <v>-3.9210472518767352</v>
      </c>
      <c r="H2600">
        <f t="shared" ref="H2600" si="4792">24*F2592^3*F2593-60*F2592*F2593*F2594^2</f>
        <v>100.35436669128175</v>
      </c>
      <c r="I2600" s="5">
        <f t="shared" ref="I2600" si="4793">36*F2595</f>
        <v>201.75346957962682</v>
      </c>
      <c r="J2600">
        <f t="shared" ref="J2600" si="4794">-I2597*(F2598*(G2599*H2600-G2600*H2599)-G2598*(F2599*H2600-F2600*H2599)+H2598*(F2599*G2600-F2600*G2599))</f>
        <v>-476699.81881783751</v>
      </c>
      <c r="L2600">
        <f t="shared" ref="L2600" si="4795">-(F2598*(G2599*H2600-G2600*H2599)-G2598*(F2599*H2600-F2600*H2599)+H2598*(F2599*G2600-F2600*G2599))</f>
        <v>-1264.8141576182488</v>
      </c>
      <c r="M2600">
        <f t="shared" ref="M2600" si="4796">F2597*(G2599*H2600-G2600*H2599)-G2597*(F2599*H2600-F2600*H2599)+H2597*(F2599*G2600-F2600*G2599)</f>
        <v>-1092.2732827639675</v>
      </c>
      <c r="N2600">
        <f t="shared" ref="N2600" si="4797">-(F2597*(G2598*H2600-G2600*H2598)-G2597*(F2598*H2600-F2600*H2598)+H2597*(F2598*G2600-F2600*G2598))</f>
        <v>1506.3564713566998</v>
      </c>
      <c r="O2600">
        <f t="shared" ref="O2600" si="4798">F2597*(G2598*H2599-G2599*H2598)-G2597*(F2598*H2599-F2599*H2598)+H2597*(F2598*G2599-F2599*G2598)</f>
        <v>72.122175699650043</v>
      </c>
    </row>
    <row r="2601" spans="5:15" x14ac:dyDescent="0.35">
      <c r="E2601" s="4"/>
      <c r="I2601" s="5"/>
    </row>
    <row r="2602" spans="5:15" x14ac:dyDescent="0.35">
      <c r="E2602" s="4" t="s">
        <v>6</v>
      </c>
      <c r="F2602">
        <f t="shared" ref="F2602" si="4799">MDETERM(F2597:I2600)</f>
        <v>-461664.21859368775</v>
      </c>
      <c r="G2602" t="str">
        <f t="shared" ref="G2602" si="4800">IF(F2602&lt;&gt;0,"Continuar", "Agregar otros valores")</f>
        <v>Continuar</v>
      </c>
      <c r="I2602" s="5"/>
      <c r="J2602">
        <f t="shared" ref="J2602" si="4801">MDETERM(F2597:I2600)</f>
        <v>-461664.21859368775</v>
      </c>
    </row>
    <row r="2603" spans="5:15" x14ac:dyDescent="0.35">
      <c r="E2603" s="4"/>
      <c r="I2603" s="5"/>
    </row>
    <row r="2604" spans="5:15" x14ac:dyDescent="0.35">
      <c r="E2604" s="4"/>
      <c r="F2604" cm="1">
        <f t="array" ref="F2604:I2607">MINVERSE(F2597:I2600)</f>
        <v>-3.5856891941897636E-4</v>
      </c>
      <c r="G2604">
        <v>9.466528952016778E-3</v>
      </c>
      <c r="H2604">
        <v>4.7124943944551738E-2</v>
      </c>
      <c r="I2604" s="5">
        <v>7.21922196620755E-4</v>
      </c>
      <c r="L2604">
        <f t="shared" ref="L2604" si="4802">L2597/J2602</f>
        <v>-3.5856891941897414E-4</v>
      </c>
      <c r="M2604">
        <f t="shared" ref="M2604" si="4803">M2597/J2602</f>
        <v>9.4665289520167815E-3</v>
      </c>
      <c r="N2604">
        <f t="shared" ref="N2604" si="4804">N2597/J2602</f>
        <v>4.7124943944551745E-2</v>
      </c>
      <c r="O2604">
        <f t="shared" ref="O2604" si="4805">O2597/J2602</f>
        <v>7.2192219662075392E-4</v>
      </c>
    </row>
    <row r="2605" spans="5:15" x14ac:dyDescent="0.35">
      <c r="E2605" s="4" t="s">
        <v>9</v>
      </c>
      <c r="F2605">
        <v>-8.9194703030208738E-2</v>
      </c>
      <c r="G2605">
        <v>-0.34394535923318087</v>
      </c>
      <c r="H2605">
        <v>6.9472058018245084</v>
      </c>
      <c r="I2605" s="5">
        <v>0.16922955498215461</v>
      </c>
      <c r="L2605">
        <f t="shared" ref="L2605" si="4806">L2598/J2602</f>
        <v>-8.9194703030208392E-2</v>
      </c>
      <c r="M2605">
        <f t="shared" ref="M2605" si="4807">M2598/J2602</f>
        <v>-0.34394535923318037</v>
      </c>
      <c r="N2605">
        <f t="shared" ref="N2605" si="4808">N2598/J2602</f>
        <v>6.9472058018245102</v>
      </c>
      <c r="O2605">
        <f t="shared" ref="O2605" si="4809">O2598/J2602</f>
        <v>0.16922955498215456</v>
      </c>
    </row>
    <row r="2606" spans="5:15" x14ac:dyDescent="0.35">
      <c r="E2606" s="4"/>
      <c r="F2606">
        <v>-7.5379520942334983E-3</v>
      </c>
      <c r="G2606">
        <v>-5.660721513468988E-2</v>
      </c>
      <c r="H2606">
        <v>8.6783582687557287E-2</v>
      </c>
      <c r="I2606" s="5">
        <v>1.3961576578240174E-2</v>
      </c>
      <c r="L2606">
        <f t="shared" ref="L2606" si="4810">L2599/J2602</f>
        <v>-7.5379520942334939E-3</v>
      </c>
      <c r="M2606">
        <f t="shared" ref="M2606" si="4811">M2599/J2602</f>
        <v>-5.660721513468988E-2</v>
      </c>
      <c r="N2606">
        <f t="shared" ref="N2606" si="4812">N2599/J2602</f>
        <v>8.6783582687557259E-2</v>
      </c>
      <c r="O2606">
        <f t="shared" ref="O2606" si="4813">O2599/J2602</f>
        <v>1.3961576578240174E-2</v>
      </c>
    </row>
    <row r="2607" spans="5:15" x14ac:dyDescent="0.35">
      <c r="E2607" s="4"/>
      <c r="F2607">
        <v>2.7396841831734335E-3</v>
      </c>
      <c r="G2607">
        <v>2.3659474543884481E-3</v>
      </c>
      <c r="H2607">
        <v>-3.2628833049815585E-3</v>
      </c>
      <c r="I2607" s="5">
        <v>-1.562221476018808E-4</v>
      </c>
      <c r="L2607">
        <f t="shared" ref="L2607" si="4814">L2600/J2602</f>
        <v>2.7396841831734335E-3</v>
      </c>
      <c r="M2607">
        <f t="shared" ref="M2607" si="4815">M2600/J2602</f>
        <v>2.3659474543884481E-3</v>
      </c>
      <c r="N2607">
        <f t="shared" ref="N2607" si="4816">N2600/J2602</f>
        <v>-3.2628833049815568E-3</v>
      </c>
      <c r="O2607">
        <f t="shared" ref="O2607" si="4817">O2600/J2602</f>
        <v>-1.5622214760188077E-4</v>
      </c>
    </row>
    <row r="2608" spans="5:15" x14ac:dyDescent="0.35">
      <c r="E2608" s="4"/>
      <c r="I2608" s="5"/>
    </row>
    <row r="2609" spans="5:10" x14ac:dyDescent="0.35">
      <c r="E2609" s="4" t="s">
        <v>315</v>
      </c>
      <c r="F2609">
        <f t="shared" ref="F2609" si="4818">F2592^2*F2593*F2594-3*F2592^2*F2593^2+4*F2595^3-1401/2</f>
        <v>0</v>
      </c>
      <c r="I2609" s="5"/>
    </row>
    <row r="2610" spans="5:10" x14ac:dyDescent="0.35">
      <c r="E2610" s="4" t="s">
        <v>316</v>
      </c>
      <c r="F2610">
        <f t="shared" ref="F2610" si="4819">-72*F2592^2*F2593-576*F2592^3*F2595+36*F2592*F2594-9</f>
        <v>0</v>
      </c>
      <c r="I2610" s="5"/>
    </row>
    <row r="2611" spans="5:10" x14ac:dyDescent="0.35">
      <c r="E2611" s="4" t="s">
        <v>317</v>
      </c>
      <c r="F2611">
        <f t="shared" ref="F2611" si="4820">((F2592*F2593*(F2594^2)*F2595)/16)+((F2593*F2594)/8)+9/4</f>
        <v>0</v>
      </c>
      <c r="I2611" s="5"/>
    </row>
    <row r="2612" spans="5:10" x14ac:dyDescent="0.35">
      <c r="E2612" s="4" t="s">
        <v>318</v>
      </c>
      <c r="F2612">
        <f t="shared" ref="F2612" si="4821">24*F2592^3*F2593*F2594-20*F2592*F2593*F2594^3+18*F2595^2-607</f>
        <v>0</v>
      </c>
      <c r="I2612" s="5"/>
    </row>
    <row r="2613" spans="5:10" x14ac:dyDescent="0.35">
      <c r="E2613" s="4"/>
      <c r="I2613" s="5"/>
    </row>
    <row r="2614" spans="5:10" x14ac:dyDescent="0.35">
      <c r="E2614" s="4"/>
      <c r="F2614">
        <f t="shared" ref="F2614:F2617" si="4822">F2592</f>
        <v>0.10070645885277868</v>
      </c>
      <c r="G2614" t="s">
        <v>16</v>
      </c>
      <c r="H2614" cm="1">
        <f t="array" ref="H2614:H2617">MMULT(F2604:I2607,F2609:F2612)</f>
        <v>0</v>
      </c>
      <c r="I2614" s="5"/>
      <c r="J2614">
        <f t="shared" ref="J2614" si="4823">F2604*F2609+G2604*F2610+H2604*F2611+I2604*F2612</f>
        <v>0</v>
      </c>
    </row>
    <row r="2615" spans="5:10" x14ac:dyDescent="0.35">
      <c r="E2615" s="4"/>
      <c r="F2615">
        <f t="shared" si="4822"/>
        <v>-10.624774595708859</v>
      </c>
      <c r="G2615" t="s">
        <v>16</v>
      </c>
      <c r="H2615">
        <v>0</v>
      </c>
      <c r="I2615" s="5"/>
      <c r="J2615">
        <f t="shared" ref="J2615" si="4824">F2605*F2609+G2605*F2610+H2605*F2611+I2605*F2612</f>
        <v>0</v>
      </c>
    </row>
    <row r="2616" spans="5:10" x14ac:dyDescent="0.35">
      <c r="E2616" s="4"/>
      <c r="F2616">
        <f t="shared" si="4822"/>
        <v>1.251891792118899</v>
      </c>
      <c r="G2616" t="s">
        <v>16</v>
      </c>
      <c r="H2616">
        <v>0</v>
      </c>
      <c r="I2616" s="5"/>
      <c r="J2616">
        <f t="shared" ref="J2616" si="4825">F2606*F2609+G2606*F2610+H2606*F2611+I2606*F2612</f>
        <v>0</v>
      </c>
    </row>
    <row r="2617" spans="5:10" x14ac:dyDescent="0.35">
      <c r="E2617" s="4"/>
      <c r="F2617">
        <f t="shared" si="4822"/>
        <v>5.6042630438785226</v>
      </c>
      <c r="G2617" t="s">
        <v>16</v>
      </c>
      <c r="H2617">
        <v>0</v>
      </c>
      <c r="I2617" s="5"/>
      <c r="J2617">
        <f t="shared" ref="J2617" si="4826">F2607*F2609+G2607*F2610+H2607*F2611+I2607*F2612</f>
        <v>0</v>
      </c>
    </row>
    <row r="2618" spans="5:10" x14ac:dyDescent="0.35">
      <c r="E2618" s="4" t="s">
        <v>844</v>
      </c>
      <c r="F2618">
        <f t="shared" ref="F2618:F2621" si="4827">F2614-H2614</f>
        <v>0.10070645885277868</v>
      </c>
      <c r="I2618" s="5"/>
    </row>
    <row r="2619" spans="5:10" x14ac:dyDescent="0.35">
      <c r="E2619" s="4" t="s">
        <v>99</v>
      </c>
      <c r="F2619">
        <f t="shared" si="4827"/>
        <v>-10.624774595708859</v>
      </c>
      <c r="I2619" s="5"/>
    </row>
    <row r="2620" spans="5:10" x14ac:dyDescent="0.35">
      <c r="E2620" s="4" t="s">
        <v>100</v>
      </c>
      <c r="F2620">
        <f t="shared" si="4827"/>
        <v>1.251891792118899</v>
      </c>
      <c r="I2620" s="5"/>
    </row>
    <row r="2621" spans="5:10" x14ac:dyDescent="0.35">
      <c r="E2621" s="4" t="s">
        <v>101</v>
      </c>
      <c r="F2621">
        <f t="shared" si="4827"/>
        <v>5.6042630438785226</v>
      </c>
      <c r="I2621" s="5"/>
    </row>
    <row r="2622" spans="5:10" x14ac:dyDescent="0.35">
      <c r="E2622" s="4"/>
      <c r="I2622" s="5"/>
    </row>
    <row r="2623" spans="5:10" x14ac:dyDescent="0.35">
      <c r="E2623" s="4" t="s">
        <v>846</v>
      </c>
      <c r="F2623">
        <f t="shared" ref="F2623:F2626" si="4828">ABS(F2618-F2592)</f>
        <v>0</v>
      </c>
      <c r="I2623" s="5"/>
    </row>
    <row r="2624" spans="5:10" x14ac:dyDescent="0.35">
      <c r="E2624" s="4" t="s">
        <v>847</v>
      </c>
      <c r="F2624">
        <f t="shared" si="4828"/>
        <v>0</v>
      </c>
      <c r="I2624" s="5"/>
    </row>
    <row r="2625" spans="5:15" x14ac:dyDescent="0.35">
      <c r="E2625" s="4" t="s">
        <v>848</v>
      </c>
      <c r="F2625">
        <f t="shared" si="4828"/>
        <v>0</v>
      </c>
      <c r="I2625" s="5"/>
    </row>
    <row r="2626" spans="5:15" x14ac:dyDescent="0.35">
      <c r="E2626" s="7" t="s">
        <v>849</v>
      </c>
      <c r="F2626" s="8">
        <f t="shared" si="4828"/>
        <v>0</v>
      </c>
      <c r="G2626" s="8" t="s">
        <v>25</v>
      </c>
      <c r="H2626" s="8">
        <f t="shared" ref="H2626" si="4829">MAX(F2623:F2626)</f>
        <v>0</v>
      </c>
      <c r="I2626" s="9"/>
      <c r="J2626" t="str">
        <f t="shared" ref="J2626" si="4830">IF(H2626&gt;$D$14, "Continúa iterando","Listo. Aquí está la solución")</f>
        <v>Listo. Aquí está la solución</v>
      </c>
    </row>
    <row r="2628" spans="5:15" x14ac:dyDescent="0.35">
      <c r="E2628" s="1"/>
      <c r="F2628" s="2" t="s">
        <v>0</v>
      </c>
      <c r="G2628" s="2">
        <f t="shared" ref="G2628" si="4831">G2591+1</f>
        <v>72</v>
      </c>
      <c r="H2628" s="2"/>
      <c r="I2628" s="3"/>
    </row>
    <row r="2629" spans="5:15" x14ac:dyDescent="0.35">
      <c r="E2629" s="4" t="s">
        <v>840</v>
      </c>
      <c r="F2629" s="6">
        <f t="shared" ref="F2629:F2632" si="4832">F2618</f>
        <v>0.10070645885277868</v>
      </c>
      <c r="I2629" s="5"/>
    </row>
    <row r="2630" spans="5:15" x14ac:dyDescent="0.35">
      <c r="E2630" s="4" t="s">
        <v>1</v>
      </c>
      <c r="F2630" s="6">
        <f t="shared" si="4832"/>
        <v>-10.624774595708859</v>
      </c>
      <c r="I2630" s="5"/>
    </row>
    <row r="2631" spans="5:15" x14ac:dyDescent="0.35">
      <c r="E2631" s="4" t="s">
        <v>93</v>
      </c>
      <c r="F2631" s="6">
        <f t="shared" si="4832"/>
        <v>1.251891792118899</v>
      </c>
      <c r="I2631" s="5"/>
    </row>
    <row r="2632" spans="5:15" x14ac:dyDescent="0.35">
      <c r="E2632" s="4" t="s">
        <v>2</v>
      </c>
      <c r="F2632" s="6">
        <f t="shared" si="4832"/>
        <v>5.6042630438785226</v>
      </c>
      <c r="I2632" s="5"/>
    </row>
    <row r="2633" spans="5:15" x14ac:dyDescent="0.35">
      <c r="E2633" s="4"/>
      <c r="I2633" s="5"/>
    </row>
    <row r="2634" spans="5:15" x14ac:dyDescent="0.35">
      <c r="E2634" s="4"/>
      <c r="F2634">
        <f t="shared" ref="F2634" si="4833">2*F2629*F2630*F2631-6*F2629*F2630^2</f>
        <v>-70.889003248126073</v>
      </c>
      <c r="G2634">
        <f t="shared" ref="G2634" si="4834">F2629^2*F2631-6*F2629^2*F2630</f>
        <v>0.65922187569425572</v>
      </c>
      <c r="H2634">
        <f t="shared" ref="H2634" si="4835">F2629^2*F2630</f>
        <v>-0.10775424182765204</v>
      </c>
      <c r="I2634" s="5">
        <f t="shared" ref="I2634" si="4836">12*F2632^2</f>
        <v>376.89317117979078</v>
      </c>
      <c r="J2634">
        <f t="shared" ref="J2634" si="4837">F2634*(G2635*(H2636*I2637-H2637*I2636)-H2635*(G2636*I2637-G2637*I2636)+I2635*(G2636*H2637-G2637*H2636))</f>
        <v>-11734.85501053382</v>
      </c>
      <c r="L2634">
        <f t="shared" ref="L2634" si="4838">G2635*(H2636*I2637-H2637*I2636)-H2635*(G2636*I2637-G2637*I2636)+I2635*(G2636*H2637-G2637*H2636)</f>
        <v>165.53843999554368</v>
      </c>
      <c r="M2634">
        <f t="shared" ref="M2634" si="4839">-(G2634*(H2636*I2637-H2637*I2636)-H2634*(G2636*I2637-G2637*I2636)+I2634*(G2636*H2637-G2637*H2636))</f>
        <v>-4370.357691427349</v>
      </c>
      <c r="N2634">
        <f t="shared" ref="N2634" si="4840">G2634*(H2635*I2637-H2637*I2635)-H2634*(G2635*I2637-G2637*I2635)+I2634*(G2635*H2637-G2637*H2635)</f>
        <v>-21755.90042243282</v>
      </c>
      <c r="O2634">
        <f t="shared" ref="O2634" si="4841">-(G2634*(H2635*I2636-H2636*I2635)-H2634*(G2635*I2636-G2636*I2635)+I2634*(G2635*H2636-G2636*H2635))</f>
        <v>-333.28564678835897</v>
      </c>
    </row>
    <row r="2635" spans="5:15" x14ac:dyDescent="0.35">
      <c r="E2635" s="4" t="s">
        <v>26</v>
      </c>
      <c r="F2635">
        <f t="shared" ref="F2635" si="4842">-1728*F2632*F2629^2-144*F2630*F2629+36*F2631</f>
        <v>100.93092616020988</v>
      </c>
      <c r="G2635">
        <f t="shared" ref="G2635" si="4843">-72*F2629^2</f>
        <v>-0.73020894153598115</v>
      </c>
      <c r="H2635">
        <f t="shared" ref="H2635" si="4844">36*F2629</f>
        <v>3.6254325187000322</v>
      </c>
      <c r="I2635" s="5">
        <f t="shared" ref="I2635" si="4845">-576*F2629^3</f>
        <v>-0.58829405379779487</v>
      </c>
      <c r="J2635">
        <f t="shared" ref="J2635" si="4846">-G2634*(F2635*(H2636*I2637-H2637*I2636)-H2635*(F2636*I2637-F2637*I2636)+I2635*(F2636*H2637-F2637*H2636))</f>
        <v>27145.440294009833</v>
      </c>
      <c r="L2635">
        <f t="shared" ref="L2635" si="4847">-(F2635*(H2636*I2637-H2637*I2636)-H2635*(F2636*I2637-F2637*I2636)+I2635*(F2636*H2637-F2637*H2636))</f>
        <v>41178.002877137187</v>
      </c>
      <c r="M2635">
        <f t="shared" ref="M2635" si="4848">F2634*(H2636*I2637-H2637*I2636)-H2634*(F2636*I2637-F2637*I2636)+I2634*(F2636*H2637-F2637*H2636)</f>
        <v>158787.26550931143</v>
      </c>
      <c r="N2635">
        <f t="shared" ref="N2635" si="4849">-(F2634*(H2635*I2637-H2637*I2635)-H2634*(F2635*I2637-F2637*I2635)+I2634*(F2635*H2637-F2637*H2635))</f>
        <v>-3207276.3379088463</v>
      </c>
      <c r="O2635">
        <f t="shared" ref="O2635" si="4850">F2634*(H2635*I2636-H2636*I2635)-H2634*(F2635*I2636-F2636*I2635)+I2634*(F2635*H2636-F2636*H2635)</f>
        <v>-78127.230263793899</v>
      </c>
    </row>
    <row r="2636" spans="5:15" x14ac:dyDescent="0.35">
      <c r="E2636" s="4"/>
      <c r="F2636">
        <f t="shared" ref="F2636" si="4851">0.0625*F2630*F2631^2*F2632</f>
        <v>-5.8324609265975536</v>
      </c>
      <c r="G2636">
        <f t="shared" ref="G2636" si="4852">0.0625*F2629*F2631^2*F2632+0.125*F2631</f>
        <v>0.21176919846457087</v>
      </c>
      <c r="H2636">
        <f t="shared" ref="H2636" si="4853">0.125*F2629*F2630*F2631*F2632+0.125*F2630</f>
        <v>-2.2664630475070293</v>
      </c>
      <c r="I2636" s="5">
        <f t="shared" ref="I2636" si="4854">0.0625*F2629*F2630*F2631^2</f>
        <v>-0.10480708733977255</v>
      </c>
      <c r="J2636">
        <f t="shared" ref="J2636" si="4855">H2634*(F2635*(G2636*I2637-G2637*I2636)-G2635*(F2636*I2637-F2637*I2636)+I2635*(F2636*G2637-F2637*G2636))</f>
        <v>-374.98505932624914</v>
      </c>
      <c r="L2636">
        <f t="shared" ref="L2636" si="4856">F2635*(G2636*I2637-G2637*I2636)-G2635*(F2636*I2637-F2637*I2636)+I2635*(F2636*G2637-F2637*G2636)</f>
        <v>3480.0027633809582</v>
      </c>
      <c r="M2636">
        <f t="shared" ref="M2636" si="4857">-(F2634*(G2636*I2637-G2637*I2636)-G2634*(F2636*I2637-F2637*I2636)+I2634*(F2636*G2637-F2637*G2636))</f>
        <v>26133.525741921378</v>
      </c>
      <c r="N2636">
        <f t="shared" ref="N2636" si="4858">F2634*(G2635*I2637-G2637*I2635)-G2634*(F2635*I2637-F2637*I2635)+I2634*(F2635*G2637-F2637*G2635)</f>
        <v>-40064.874888211809</v>
      </c>
      <c r="O2636">
        <f t="shared" ref="O2636" si="4859">-(F2634*(G2635*I2636-G2636*I2635)-G2634*(F2635*I2636-F2636*I2635)+I2634*(F2635*G2636-F2636*G2635))</f>
        <v>-6445.5603413291828</v>
      </c>
    </row>
    <row r="2637" spans="5:15" x14ac:dyDescent="0.35">
      <c r="E2637" s="4"/>
      <c r="F2637">
        <f t="shared" ref="F2637" si="4860">72*F2630*F2631*F2629^2-20*F2630*F2631^3</f>
        <v>407.20491440473813</v>
      </c>
      <c r="G2637">
        <f t="shared" ref="G2637" si="4861">24*F2629^3*F2631-20*F2629*F2631^3</f>
        <v>-3.9210472518767352</v>
      </c>
      <c r="H2637">
        <f t="shared" ref="H2637" si="4862">24*F2629^3*F2630-60*F2629*F2630*F2631^2</f>
        <v>100.35436669128175</v>
      </c>
      <c r="I2637" s="5">
        <f t="shared" ref="I2637" si="4863">36*F2632</f>
        <v>201.75346957962682</v>
      </c>
      <c r="J2637">
        <f t="shared" ref="J2637" si="4864">-I2634*(F2635*(G2636*H2637-G2637*H2636)-G2635*(F2636*H2637-F2637*H2636)+H2635*(F2636*G2637-F2637*G2636))</f>
        <v>-476699.81881783751</v>
      </c>
      <c r="L2637">
        <f t="shared" ref="L2637" si="4865">-(F2635*(G2636*H2637-G2637*H2636)-G2635*(F2636*H2637-F2637*H2636)+H2635*(F2636*G2637-F2637*G2636))</f>
        <v>-1264.8141576182488</v>
      </c>
      <c r="M2637">
        <f t="shared" ref="M2637" si="4866">F2634*(G2636*H2637-G2637*H2636)-G2634*(F2636*H2637-F2637*H2636)+H2634*(F2636*G2637-F2637*G2636)</f>
        <v>-1092.2732827639675</v>
      </c>
      <c r="N2637">
        <f t="shared" ref="N2637" si="4867">-(F2634*(G2635*H2637-G2637*H2635)-G2634*(F2635*H2637-F2637*H2635)+H2634*(F2635*G2637-F2637*G2635))</f>
        <v>1506.3564713566998</v>
      </c>
      <c r="O2637">
        <f t="shared" ref="O2637" si="4868">F2634*(G2635*H2636-G2636*H2635)-G2634*(F2635*H2636-F2636*H2635)+H2634*(F2635*G2636-F2636*G2635)</f>
        <v>72.122175699650043</v>
      </c>
    </row>
    <row r="2638" spans="5:15" x14ac:dyDescent="0.35">
      <c r="E2638" s="4"/>
      <c r="I2638" s="5"/>
    </row>
    <row r="2639" spans="5:15" x14ac:dyDescent="0.35">
      <c r="E2639" s="4" t="s">
        <v>6</v>
      </c>
      <c r="F2639">
        <f t="shared" ref="F2639" si="4869">MDETERM(F2634:I2637)</f>
        <v>-461664.21859368775</v>
      </c>
      <c r="G2639" t="str">
        <f t="shared" ref="G2639" si="4870">IF(F2639&lt;&gt;0,"Continuar", "Agregar otros valores")</f>
        <v>Continuar</v>
      </c>
      <c r="I2639" s="5"/>
      <c r="J2639">
        <f t="shared" ref="J2639" si="4871">MDETERM(F2634:I2637)</f>
        <v>-461664.21859368775</v>
      </c>
    </row>
    <row r="2640" spans="5:15" x14ac:dyDescent="0.35">
      <c r="E2640" s="4"/>
      <c r="I2640" s="5"/>
    </row>
    <row r="2641" spans="5:15" x14ac:dyDescent="0.35">
      <c r="E2641" s="4"/>
      <c r="F2641" cm="1">
        <f t="array" ref="F2641:I2644">MINVERSE(F2634:I2637)</f>
        <v>-3.5856891941897636E-4</v>
      </c>
      <c r="G2641">
        <v>9.466528952016778E-3</v>
      </c>
      <c r="H2641">
        <v>4.7124943944551738E-2</v>
      </c>
      <c r="I2641" s="5">
        <v>7.21922196620755E-4</v>
      </c>
      <c r="L2641">
        <f t="shared" ref="L2641" si="4872">L2634/J2639</f>
        <v>-3.5856891941897414E-4</v>
      </c>
      <c r="M2641">
        <f t="shared" ref="M2641" si="4873">M2634/J2639</f>
        <v>9.4665289520167815E-3</v>
      </c>
      <c r="N2641">
        <f t="shared" ref="N2641" si="4874">N2634/J2639</f>
        <v>4.7124943944551745E-2</v>
      </c>
      <c r="O2641">
        <f t="shared" ref="O2641" si="4875">O2634/J2639</f>
        <v>7.2192219662075392E-4</v>
      </c>
    </row>
    <row r="2642" spans="5:15" x14ac:dyDescent="0.35">
      <c r="E2642" s="4" t="s">
        <v>9</v>
      </c>
      <c r="F2642">
        <v>-8.9194703030208738E-2</v>
      </c>
      <c r="G2642">
        <v>-0.34394535923318087</v>
      </c>
      <c r="H2642">
        <v>6.9472058018245084</v>
      </c>
      <c r="I2642" s="5">
        <v>0.16922955498215461</v>
      </c>
      <c r="L2642">
        <f t="shared" ref="L2642" si="4876">L2635/J2639</f>
        <v>-8.9194703030208392E-2</v>
      </c>
      <c r="M2642">
        <f t="shared" ref="M2642" si="4877">M2635/J2639</f>
        <v>-0.34394535923318037</v>
      </c>
      <c r="N2642">
        <f t="shared" ref="N2642" si="4878">N2635/J2639</f>
        <v>6.9472058018245102</v>
      </c>
      <c r="O2642">
        <f t="shared" ref="O2642" si="4879">O2635/J2639</f>
        <v>0.16922955498215456</v>
      </c>
    </row>
    <row r="2643" spans="5:15" x14ac:dyDescent="0.35">
      <c r="E2643" s="4"/>
      <c r="F2643">
        <v>-7.5379520942334983E-3</v>
      </c>
      <c r="G2643">
        <v>-5.660721513468988E-2</v>
      </c>
      <c r="H2643">
        <v>8.6783582687557287E-2</v>
      </c>
      <c r="I2643" s="5">
        <v>1.3961576578240174E-2</v>
      </c>
      <c r="L2643">
        <f t="shared" ref="L2643" si="4880">L2636/J2639</f>
        <v>-7.5379520942334939E-3</v>
      </c>
      <c r="M2643">
        <f t="shared" ref="M2643" si="4881">M2636/J2639</f>
        <v>-5.660721513468988E-2</v>
      </c>
      <c r="N2643">
        <f t="shared" ref="N2643" si="4882">N2636/J2639</f>
        <v>8.6783582687557259E-2</v>
      </c>
      <c r="O2643">
        <f t="shared" ref="O2643" si="4883">O2636/J2639</f>
        <v>1.3961576578240174E-2</v>
      </c>
    </row>
    <row r="2644" spans="5:15" x14ac:dyDescent="0.35">
      <c r="E2644" s="4"/>
      <c r="F2644">
        <v>2.7396841831734335E-3</v>
      </c>
      <c r="G2644">
        <v>2.3659474543884481E-3</v>
      </c>
      <c r="H2644">
        <v>-3.2628833049815585E-3</v>
      </c>
      <c r="I2644" s="5">
        <v>-1.562221476018808E-4</v>
      </c>
      <c r="L2644">
        <f t="shared" ref="L2644" si="4884">L2637/J2639</f>
        <v>2.7396841831734335E-3</v>
      </c>
      <c r="M2644">
        <f t="shared" ref="M2644" si="4885">M2637/J2639</f>
        <v>2.3659474543884481E-3</v>
      </c>
      <c r="N2644">
        <f t="shared" ref="N2644" si="4886">N2637/J2639</f>
        <v>-3.2628833049815568E-3</v>
      </c>
      <c r="O2644">
        <f t="shared" ref="O2644" si="4887">O2637/J2639</f>
        <v>-1.5622214760188077E-4</v>
      </c>
    </row>
    <row r="2645" spans="5:15" x14ac:dyDescent="0.35">
      <c r="E2645" s="4"/>
      <c r="I2645" s="5"/>
    </row>
    <row r="2646" spans="5:15" x14ac:dyDescent="0.35">
      <c r="E2646" s="4" t="s">
        <v>319</v>
      </c>
      <c r="F2646">
        <f t="shared" ref="F2646" si="4888">F2629^2*F2630*F2631-3*F2629^2*F2630^2+4*F2632^3-1401/2</f>
        <v>0</v>
      </c>
      <c r="I2646" s="5"/>
    </row>
    <row r="2647" spans="5:15" x14ac:dyDescent="0.35">
      <c r="E2647" s="4" t="s">
        <v>320</v>
      </c>
      <c r="F2647">
        <f t="shared" ref="F2647" si="4889">-72*F2629^2*F2630-576*F2629^3*F2632+36*F2629*F2631-9</f>
        <v>0</v>
      </c>
      <c r="I2647" s="5"/>
    </row>
    <row r="2648" spans="5:15" x14ac:dyDescent="0.35">
      <c r="E2648" s="4" t="s">
        <v>321</v>
      </c>
      <c r="F2648">
        <f t="shared" ref="F2648" si="4890">((F2629*F2630*(F2631^2)*F2632)/16)+((F2630*F2631)/8)+9/4</f>
        <v>0</v>
      </c>
      <c r="I2648" s="5"/>
    </row>
    <row r="2649" spans="5:15" x14ac:dyDescent="0.35">
      <c r="E2649" s="4" t="s">
        <v>322</v>
      </c>
      <c r="F2649">
        <f t="shared" ref="F2649" si="4891">24*F2629^3*F2630*F2631-20*F2629*F2630*F2631^3+18*F2632^2-607</f>
        <v>0</v>
      </c>
      <c r="I2649" s="5"/>
    </row>
    <row r="2650" spans="5:15" x14ac:dyDescent="0.35">
      <c r="E2650" s="4"/>
      <c r="I2650" s="5"/>
    </row>
    <row r="2651" spans="5:15" x14ac:dyDescent="0.35">
      <c r="E2651" s="4"/>
      <c r="F2651">
        <f t="shared" ref="F2651:F2654" si="4892">F2629</f>
        <v>0.10070645885277868</v>
      </c>
      <c r="G2651" t="s">
        <v>16</v>
      </c>
      <c r="H2651" cm="1">
        <f t="array" ref="H2651:H2654">MMULT(F2641:I2644,F2646:F2649)</f>
        <v>0</v>
      </c>
      <c r="I2651" s="5"/>
      <c r="J2651">
        <f t="shared" ref="J2651" si="4893">F2641*F2646+G2641*F2647+H2641*F2648+I2641*F2649</f>
        <v>0</v>
      </c>
    </row>
    <row r="2652" spans="5:15" x14ac:dyDescent="0.35">
      <c r="E2652" s="4"/>
      <c r="F2652">
        <f t="shared" si="4892"/>
        <v>-10.624774595708859</v>
      </c>
      <c r="G2652" t="s">
        <v>16</v>
      </c>
      <c r="H2652">
        <v>0</v>
      </c>
      <c r="I2652" s="5"/>
      <c r="J2652">
        <f t="shared" ref="J2652" si="4894">F2642*F2646+G2642*F2647+H2642*F2648+I2642*F2649</f>
        <v>0</v>
      </c>
    </row>
    <row r="2653" spans="5:15" x14ac:dyDescent="0.35">
      <c r="E2653" s="4"/>
      <c r="F2653">
        <f t="shared" si="4892"/>
        <v>1.251891792118899</v>
      </c>
      <c r="G2653" t="s">
        <v>16</v>
      </c>
      <c r="H2653">
        <v>0</v>
      </c>
      <c r="I2653" s="5"/>
      <c r="J2653">
        <f t="shared" ref="J2653" si="4895">F2643*F2646+G2643*F2647+H2643*F2648+I2643*F2649</f>
        <v>0</v>
      </c>
    </row>
    <row r="2654" spans="5:15" x14ac:dyDescent="0.35">
      <c r="E2654" s="4"/>
      <c r="F2654">
        <f t="shared" si="4892"/>
        <v>5.6042630438785226</v>
      </c>
      <c r="G2654" t="s">
        <v>16</v>
      </c>
      <c r="H2654">
        <v>0</v>
      </c>
      <c r="I2654" s="5"/>
      <c r="J2654">
        <f t="shared" ref="J2654" si="4896">F2644*F2646+G2644*F2647+H2644*F2648+I2644*F2649</f>
        <v>0</v>
      </c>
    </row>
    <row r="2655" spans="5:15" x14ac:dyDescent="0.35">
      <c r="E2655" s="4" t="s">
        <v>844</v>
      </c>
      <c r="F2655">
        <f t="shared" ref="F2655:F2658" si="4897">F2651-H2651</f>
        <v>0.10070645885277868</v>
      </c>
      <c r="I2655" s="5"/>
    </row>
    <row r="2656" spans="5:15" x14ac:dyDescent="0.35">
      <c r="E2656" s="4" t="s">
        <v>99</v>
      </c>
      <c r="F2656">
        <f t="shared" si="4897"/>
        <v>-10.624774595708859</v>
      </c>
      <c r="I2656" s="5"/>
    </row>
    <row r="2657" spans="5:15" x14ac:dyDescent="0.35">
      <c r="E2657" s="4" t="s">
        <v>100</v>
      </c>
      <c r="F2657">
        <f t="shared" si="4897"/>
        <v>1.251891792118899</v>
      </c>
      <c r="I2657" s="5"/>
    </row>
    <row r="2658" spans="5:15" x14ac:dyDescent="0.35">
      <c r="E2658" s="4" t="s">
        <v>101</v>
      </c>
      <c r="F2658">
        <f t="shared" si="4897"/>
        <v>5.6042630438785226</v>
      </c>
      <c r="I2658" s="5"/>
    </row>
    <row r="2659" spans="5:15" x14ac:dyDescent="0.35">
      <c r="E2659" s="4"/>
      <c r="I2659" s="5"/>
    </row>
    <row r="2660" spans="5:15" x14ac:dyDescent="0.35">
      <c r="E2660" s="4" t="s">
        <v>846</v>
      </c>
      <c r="F2660">
        <f t="shared" ref="F2660:F2663" si="4898">ABS(F2655-F2629)</f>
        <v>0</v>
      </c>
      <c r="I2660" s="5"/>
    </row>
    <row r="2661" spans="5:15" x14ac:dyDescent="0.35">
      <c r="E2661" s="4" t="s">
        <v>847</v>
      </c>
      <c r="F2661">
        <f t="shared" si="4898"/>
        <v>0</v>
      </c>
      <c r="I2661" s="5"/>
    </row>
    <row r="2662" spans="5:15" x14ac:dyDescent="0.35">
      <c r="E2662" s="4" t="s">
        <v>848</v>
      </c>
      <c r="F2662">
        <f t="shared" si="4898"/>
        <v>0</v>
      </c>
      <c r="I2662" s="5"/>
    </row>
    <row r="2663" spans="5:15" x14ac:dyDescent="0.35">
      <c r="E2663" s="7" t="s">
        <v>849</v>
      </c>
      <c r="F2663" s="8">
        <f t="shared" si="4898"/>
        <v>0</v>
      </c>
      <c r="G2663" s="8" t="s">
        <v>25</v>
      </c>
      <c r="H2663" s="8">
        <f t="shared" ref="H2663" si="4899">MAX(F2660:F2663)</f>
        <v>0</v>
      </c>
      <c r="I2663" s="9"/>
      <c r="J2663" t="str">
        <f t="shared" ref="J2663" si="4900">IF(H2663&gt;$D$14, "Continúa iterando","Listo. Aquí está la solución")</f>
        <v>Listo. Aquí está la solución</v>
      </c>
    </row>
    <row r="2665" spans="5:15" x14ac:dyDescent="0.35">
      <c r="E2665" s="1"/>
      <c r="F2665" s="2" t="s">
        <v>0</v>
      </c>
      <c r="G2665" s="2">
        <f t="shared" ref="G2665" si="4901">G2628+1</f>
        <v>73</v>
      </c>
      <c r="H2665" s="2"/>
      <c r="I2665" s="3"/>
    </row>
    <row r="2666" spans="5:15" x14ac:dyDescent="0.35">
      <c r="E2666" s="4" t="s">
        <v>840</v>
      </c>
      <c r="F2666" s="6">
        <f t="shared" ref="F2666:F2669" si="4902">F2655</f>
        <v>0.10070645885277868</v>
      </c>
      <c r="I2666" s="5"/>
    </row>
    <row r="2667" spans="5:15" x14ac:dyDescent="0.35">
      <c r="E2667" s="4" t="s">
        <v>1</v>
      </c>
      <c r="F2667" s="6">
        <f t="shared" si="4902"/>
        <v>-10.624774595708859</v>
      </c>
      <c r="I2667" s="5"/>
    </row>
    <row r="2668" spans="5:15" x14ac:dyDescent="0.35">
      <c r="E2668" s="4" t="s">
        <v>93</v>
      </c>
      <c r="F2668" s="6">
        <f t="shared" si="4902"/>
        <v>1.251891792118899</v>
      </c>
      <c r="I2668" s="5"/>
    </row>
    <row r="2669" spans="5:15" x14ac:dyDescent="0.35">
      <c r="E2669" s="4" t="s">
        <v>2</v>
      </c>
      <c r="F2669" s="6">
        <f t="shared" si="4902"/>
        <v>5.6042630438785226</v>
      </c>
      <c r="I2669" s="5"/>
    </row>
    <row r="2670" spans="5:15" x14ac:dyDescent="0.35">
      <c r="E2670" s="4"/>
      <c r="I2670" s="5"/>
    </row>
    <row r="2671" spans="5:15" x14ac:dyDescent="0.35">
      <c r="E2671" s="4"/>
      <c r="F2671">
        <f t="shared" ref="F2671" si="4903">2*F2666*F2667*F2668-6*F2666*F2667^2</f>
        <v>-70.889003248126073</v>
      </c>
      <c r="G2671">
        <f t="shared" ref="G2671" si="4904">F2666^2*F2668-6*F2666^2*F2667</f>
        <v>0.65922187569425572</v>
      </c>
      <c r="H2671">
        <f t="shared" ref="H2671" si="4905">F2666^2*F2667</f>
        <v>-0.10775424182765204</v>
      </c>
      <c r="I2671" s="5">
        <f t="shared" ref="I2671" si="4906">12*F2669^2</f>
        <v>376.89317117979078</v>
      </c>
      <c r="J2671">
        <f t="shared" ref="J2671" si="4907">F2671*(G2672*(H2673*I2674-H2674*I2673)-H2672*(G2673*I2674-G2674*I2673)+I2672*(G2673*H2674-G2674*H2673))</f>
        <v>-11734.85501053382</v>
      </c>
      <c r="L2671">
        <f t="shared" ref="L2671" si="4908">G2672*(H2673*I2674-H2674*I2673)-H2672*(G2673*I2674-G2674*I2673)+I2672*(G2673*H2674-G2674*H2673)</f>
        <v>165.53843999554368</v>
      </c>
      <c r="M2671">
        <f t="shared" ref="M2671" si="4909">-(G2671*(H2673*I2674-H2674*I2673)-H2671*(G2673*I2674-G2674*I2673)+I2671*(G2673*H2674-G2674*H2673))</f>
        <v>-4370.357691427349</v>
      </c>
      <c r="N2671">
        <f t="shared" ref="N2671" si="4910">G2671*(H2672*I2674-H2674*I2672)-H2671*(G2672*I2674-G2674*I2672)+I2671*(G2672*H2674-G2674*H2672)</f>
        <v>-21755.90042243282</v>
      </c>
      <c r="O2671">
        <f t="shared" ref="O2671" si="4911">-(G2671*(H2672*I2673-H2673*I2672)-H2671*(G2672*I2673-G2673*I2672)+I2671*(G2672*H2673-G2673*H2672))</f>
        <v>-333.28564678835897</v>
      </c>
    </row>
    <row r="2672" spans="5:15" x14ac:dyDescent="0.35">
      <c r="E2672" s="4" t="s">
        <v>26</v>
      </c>
      <c r="F2672">
        <f t="shared" ref="F2672" si="4912">-1728*F2669*F2666^2-144*F2667*F2666+36*F2668</f>
        <v>100.93092616020988</v>
      </c>
      <c r="G2672">
        <f t="shared" ref="G2672" si="4913">-72*F2666^2</f>
        <v>-0.73020894153598115</v>
      </c>
      <c r="H2672">
        <f t="shared" ref="H2672" si="4914">36*F2666</f>
        <v>3.6254325187000322</v>
      </c>
      <c r="I2672" s="5">
        <f t="shared" ref="I2672" si="4915">-576*F2666^3</f>
        <v>-0.58829405379779487</v>
      </c>
      <c r="J2672">
        <f t="shared" ref="J2672" si="4916">-G2671*(F2672*(H2673*I2674-H2674*I2673)-H2672*(F2673*I2674-F2674*I2673)+I2672*(F2673*H2674-F2674*H2673))</f>
        <v>27145.440294009833</v>
      </c>
      <c r="L2672">
        <f t="shared" ref="L2672" si="4917">-(F2672*(H2673*I2674-H2674*I2673)-H2672*(F2673*I2674-F2674*I2673)+I2672*(F2673*H2674-F2674*H2673))</f>
        <v>41178.002877137187</v>
      </c>
      <c r="M2672">
        <f t="shared" ref="M2672" si="4918">F2671*(H2673*I2674-H2674*I2673)-H2671*(F2673*I2674-F2674*I2673)+I2671*(F2673*H2674-F2674*H2673)</f>
        <v>158787.26550931143</v>
      </c>
      <c r="N2672">
        <f t="shared" ref="N2672" si="4919">-(F2671*(H2672*I2674-H2674*I2672)-H2671*(F2672*I2674-F2674*I2672)+I2671*(F2672*H2674-F2674*H2672))</f>
        <v>-3207276.3379088463</v>
      </c>
      <c r="O2672">
        <f t="shared" ref="O2672" si="4920">F2671*(H2672*I2673-H2673*I2672)-H2671*(F2672*I2673-F2673*I2672)+I2671*(F2672*H2673-F2673*H2672)</f>
        <v>-78127.230263793899</v>
      </c>
    </row>
    <row r="2673" spans="5:15" x14ac:dyDescent="0.35">
      <c r="E2673" s="4"/>
      <c r="F2673">
        <f t="shared" ref="F2673" si="4921">0.0625*F2667*F2668^2*F2669</f>
        <v>-5.8324609265975536</v>
      </c>
      <c r="G2673">
        <f t="shared" ref="G2673" si="4922">0.0625*F2666*F2668^2*F2669+0.125*F2668</f>
        <v>0.21176919846457087</v>
      </c>
      <c r="H2673">
        <f t="shared" ref="H2673" si="4923">0.125*F2666*F2667*F2668*F2669+0.125*F2667</f>
        <v>-2.2664630475070293</v>
      </c>
      <c r="I2673" s="5">
        <f t="shared" ref="I2673" si="4924">0.0625*F2666*F2667*F2668^2</f>
        <v>-0.10480708733977255</v>
      </c>
      <c r="J2673">
        <f t="shared" ref="J2673" si="4925">H2671*(F2672*(G2673*I2674-G2674*I2673)-G2672*(F2673*I2674-F2674*I2673)+I2672*(F2673*G2674-F2674*G2673))</f>
        <v>-374.98505932624914</v>
      </c>
      <c r="L2673">
        <f t="shared" ref="L2673" si="4926">F2672*(G2673*I2674-G2674*I2673)-G2672*(F2673*I2674-F2674*I2673)+I2672*(F2673*G2674-F2674*G2673)</f>
        <v>3480.0027633809582</v>
      </c>
      <c r="M2673">
        <f t="shared" ref="M2673" si="4927">-(F2671*(G2673*I2674-G2674*I2673)-G2671*(F2673*I2674-F2674*I2673)+I2671*(F2673*G2674-F2674*G2673))</f>
        <v>26133.525741921378</v>
      </c>
      <c r="N2673">
        <f t="shared" ref="N2673" si="4928">F2671*(G2672*I2674-G2674*I2672)-G2671*(F2672*I2674-F2674*I2672)+I2671*(F2672*G2674-F2674*G2672)</f>
        <v>-40064.874888211809</v>
      </c>
      <c r="O2673">
        <f t="shared" ref="O2673" si="4929">-(F2671*(G2672*I2673-G2673*I2672)-G2671*(F2672*I2673-F2673*I2672)+I2671*(F2672*G2673-F2673*G2672))</f>
        <v>-6445.5603413291828</v>
      </c>
    </row>
    <row r="2674" spans="5:15" x14ac:dyDescent="0.35">
      <c r="E2674" s="4"/>
      <c r="F2674">
        <f t="shared" ref="F2674" si="4930">72*F2667*F2668*F2666^2-20*F2667*F2668^3</f>
        <v>407.20491440473813</v>
      </c>
      <c r="G2674">
        <f t="shared" ref="G2674" si="4931">24*F2666^3*F2668-20*F2666*F2668^3</f>
        <v>-3.9210472518767352</v>
      </c>
      <c r="H2674">
        <f t="shared" ref="H2674" si="4932">24*F2666^3*F2667-60*F2666*F2667*F2668^2</f>
        <v>100.35436669128175</v>
      </c>
      <c r="I2674" s="5">
        <f t="shared" ref="I2674" si="4933">36*F2669</f>
        <v>201.75346957962682</v>
      </c>
      <c r="J2674">
        <f t="shared" ref="J2674" si="4934">-I2671*(F2672*(G2673*H2674-G2674*H2673)-G2672*(F2673*H2674-F2674*H2673)+H2672*(F2673*G2674-F2674*G2673))</f>
        <v>-476699.81881783751</v>
      </c>
      <c r="L2674">
        <f t="shared" ref="L2674" si="4935">-(F2672*(G2673*H2674-G2674*H2673)-G2672*(F2673*H2674-F2674*H2673)+H2672*(F2673*G2674-F2674*G2673))</f>
        <v>-1264.8141576182488</v>
      </c>
      <c r="M2674">
        <f t="shared" ref="M2674" si="4936">F2671*(G2673*H2674-G2674*H2673)-G2671*(F2673*H2674-F2674*H2673)+H2671*(F2673*G2674-F2674*G2673)</f>
        <v>-1092.2732827639675</v>
      </c>
      <c r="N2674">
        <f t="shared" ref="N2674" si="4937">-(F2671*(G2672*H2674-G2674*H2672)-G2671*(F2672*H2674-F2674*H2672)+H2671*(F2672*G2674-F2674*G2672))</f>
        <v>1506.3564713566998</v>
      </c>
      <c r="O2674">
        <f t="shared" ref="O2674" si="4938">F2671*(G2672*H2673-G2673*H2672)-G2671*(F2672*H2673-F2673*H2672)+H2671*(F2672*G2673-F2673*G2672)</f>
        <v>72.122175699650043</v>
      </c>
    </row>
    <row r="2675" spans="5:15" x14ac:dyDescent="0.35">
      <c r="E2675" s="4"/>
      <c r="I2675" s="5"/>
    </row>
    <row r="2676" spans="5:15" x14ac:dyDescent="0.35">
      <c r="E2676" s="4" t="s">
        <v>6</v>
      </c>
      <c r="F2676">
        <f t="shared" ref="F2676" si="4939">MDETERM(F2671:I2674)</f>
        <v>-461664.21859368775</v>
      </c>
      <c r="G2676" t="str">
        <f t="shared" ref="G2676" si="4940">IF(F2676&lt;&gt;0,"Continuar", "Agregar otros valores")</f>
        <v>Continuar</v>
      </c>
      <c r="I2676" s="5"/>
      <c r="J2676">
        <f t="shared" ref="J2676" si="4941">MDETERM(F2671:I2674)</f>
        <v>-461664.21859368775</v>
      </c>
    </row>
    <row r="2677" spans="5:15" x14ac:dyDescent="0.35">
      <c r="E2677" s="4"/>
      <c r="I2677" s="5"/>
    </row>
    <row r="2678" spans="5:15" x14ac:dyDescent="0.35">
      <c r="E2678" s="4"/>
      <c r="F2678" cm="1">
        <f t="array" ref="F2678:I2681">MINVERSE(F2671:I2674)</f>
        <v>-3.5856891941897636E-4</v>
      </c>
      <c r="G2678">
        <v>9.466528952016778E-3</v>
      </c>
      <c r="H2678">
        <v>4.7124943944551738E-2</v>
      </c>
      <c r="I2678" s="5">
        <v>7.21922196620755E-4</v>
      </c>
      <c r="L2678">
        <f t="shared" ref="L2678" si="4942">L2671/J2676</f>
        <v>-3.5856891941897414E-4</v>
      </c>
      <c r="M2678">
        <f t="shared" ref="M2678" si="4943">M2671/J2676</f>
        <v>9.4665289520167815E-3</v>
      </c>
      <c r="N2678">
        <f t="shared" ref="N2678" si="4944">N2671/J2676</f>
        <v>4.7124943944551745E-2</v>
      </c>
      <c r="O2678">
        <f t="shared" ref="O2678" si="4945">O2671/J2676</f>
        <v>7.2192219662075392E-4</v>
      </c>
    </row>
    <row r="2679" spans="5:15" x14ac:dyDescent="0.35">
      <c r="E2679" s="4" t="s">
        <v>9</v>
      </c>
      <c r="F2679">
        <v>-8.9194703030208738E-2</v>
      </c>
      <c r="G2679">
        <v>-0.34394535923318087</v>
      </c>
      <c r="H2679">
        <v>6.9472058018245084</v>
      </c>
      <c r="I2679" s="5">
        <v>0.16922955498215461</v>
      </c>
      <c r="L2679">
        <f t="shared" ref="L2679" si="4946">L2672/J2676</f>
        <v>-8.9194703030208392E-2</v>
      </c>
      <c r="M2679">
        <f t="shared" ref="M2679" si="4947">M2672/J2676</f>
        <v>-0.34394535923318037</v>
      </c>
      <c r="N2679">
        <f t="shared" ref="N2679" si="4948">N2672/J2676</f>
        <v>6.9472058018245102</v>
      </c>
      <c r="O2679">
        <f t="shared" ref="O2679" si="4949">O2672/J2676</f>
        <v>0.16922955498215456</v>
      </c>
    </row>
    <row r="2680" spans="5:15" x14ac:dyDescent="0.35">
      <c r="E2680" s="4"/>
      <c r="F2680">
        <v>-7.5379520942334983E-3</v>
      </c>
      <c r="G2680">
        <v>-5.660721513468988E-2</v>
      </c>
      <c r="H2680">
        <v>8.6783582687557287E-2</v>
      </c>
      <c r="I2680" s="5">
        <v>1.3961576578240174E-2</v>
      </c>
      <c r="L2680">
        <f t="shared" ref="L2680" si="4950">L2673/J2676</f>
        <v>-7.5379520942334939E-3</v>
      </c>
      <c r="M2680">
        <f t="shared" ref="M2680" si="4951">M2673/J2676</f>
        <v>-5.660721513468988E-2</v>
      </c>
      <c r="N2680">
        <f t="shared" ref="N2680" si="4952">N2673/J2676</f>
        <v>8.6783582687557259E-2</v>
      </c>
      <c r="O2680">
        <f t="shared" ref="O2680" si="4953">O2673/J2676</f>
        <v>1.3961576578240174E-2</v>
      </c>
    </row>
    <row r="2681" spans="5:15" x14ac:dyDescent="0.35">
      <c r="E2681" s="4"/>
      <c r="F2681">
        <v>2.7396841831734335E-3</v>
      </c>
      <c r="G2681">
        <v>2.3659474543884481E-3</v>
      </c>
      <c r="H2681">
        <v>-3.2628833049815585E-3</v>
      </c>
      <c r="I2681" s="5">
        <v>-1.562221476018808E-4</v>
      </c>
      <c r="L2681">
        <f t="shared" ref="L2681" si="4954">L2674/J2676</f>
        <v>2.7396841831734335E-3</v>
      </c>
      <c r="M2681">
        <f t="shared" ref="M2681" si="4955">M2674/J2676</f>
        <v>2.3659474543884481E-3</v>
      </c>
      <c r="N2681">
        <f t="shared" ref="N2681" si="4956">N2674/J2676</f>
        <v>-3.2628833049815568E-3</v>
      </c>
      <c r="O2681">
        <f t="shared" ref="O2681" si="4957">O2674/J2676</f>
        <v>-1.5622214760188077E-4</v>
      </c>
    </row>
    <row r="2682" spans="5:15" x14ac:dyDescent="0.35">
      <c r="E2682" s="4"/>
      <c r="I2682" s="5"/>
    </row>
    <row r="2683" spans="5:15" x14ac:dyDescent="0.35">
      <c r="E2683" s="4" t="s">
        <v>323</v>
      </c>
      <c r="F2683">
        <f t="shared" ref="F2683" si="4958">F2666^2*F2667*F2668-3*F2666^2*F2667^2+4*F2669^3-1401/2</f>
        <v>0</v>
      </c>
      <c r="I2683" s="5"/>
    </row>
    <row r="2684" spans="5:15" x14ac:dyDescent="0.35">
      <c r="E2684" s="4" t="s">
        <v>324</v>
      </c>
      <c r="F2684">
        <f t="shared" ref="F2684" si="4959">-72*F2666^2*F2667-576*F2666^3*F2669+36*F2666*F2668-9</f>
        <v>0</v>
      </c>
      <c r="I2684" s="5"/>
    </row>
    <row r="2685" spans="5:15" x14ac:dyDescent="0.35">
      <c r="E2685" s="4" t="s">
        <v>325</v>
      </c>
      <c r="F2685">
        <f t="shared" ref="F2685" si="4960">((F2666*F2667*(F2668^2)*F2669)/16)+((F2667*F2668)/8)+9/4</f>
        <v>0</v>
      </c>
      <c r="I2685" s="5"/>
    </row>
    <row r="2686" spans="5:15" x14ac:dyDescent="0.35">
      <c r="E2686" s="4" t="s">
        <v>326</v>
      </c>
      <c r="F2686">
        <f t="shared" ref="F2686" si="4961">24*F2666^3*F2667*F2668-20*F2666*F2667*F2668^3+18*F2669^2-607</f>
        <v>0</v>
      </c>
      <c r="I2686" s="5"/>
    </row>
    <row r="2687" spans="5:15" x14ac:dyDescent="0.35">
      <c r="E2687" s="4"/>
      <c r="I2687" s="5"/>
    </row>
    <row r="2688" spans="5:15" x14ac:dyDescent="0.35">
      <c r="E2688" s="4"/>
      <c r="F2688">
        <f t="shared" ref="F2688:F2691" si="4962">F2666</f>
        <v>0.10070645885277868</v>
      </c>
      <c r="G2688" t="s">
        <v>16</v>
      </c>
      <c r="H2688" cm="1">
        <f t="array" ref="H2688:H2691">MMULT(F2678:I2681,F2683:F2686)</f>
        <v>0</v>
      </c>
      <c r="I2688" s="5"/>
      <c r="J2688">
        <f t="shared" ref="J2688" si="4963">F2678*F2683+G2678*F2684+H2678*F2685+I2678*F2686</f>
        <v>0</v>
      </c>
    </row>
    <row r="2689" spans="5:10" x14ac:dyDescent="0.35">
      <c r="E2689" s="4"/>
      <c r="F2689">
        <f t="shared" si="4962"/>
        <v>-10.624774595708859</v>
      </c>
      <c r="G2689" t="s">
        <v>16</v>
      </c>
      <c r="H2689">
        <v>0</v>
      </c>
      <c r="I2689" s="5"/>
      <c r="J2689">
        <f t="shared" ref="J2689" si="4964">F2679*F2683+G2679*F2684+H2679*F2685+I2679*F2686</f>
        <v>0</v>
      </c>
    </row>
    <row r="2690" spans="5:10" x14ac:dyDescent="0.35">
      <c r="E2690" s="4"/>
      <c r="F2690">
        <f t="shared" si="4962"/>
        <v>1.251891792118899</v>
      </c>
      <c r="G2690" t="s">
        <v>16</v>
      </c>
      <c r="H2690">
        <v>0</v>
      </c>
      <c r="I2690" s="5"/>
      <c r="J2690">
        <f t="shared" ref="J2690" si="4965">F2680*F2683+G2680*F2684+H2680*F2685+I2680*F2686</f>
        <v>0</v>
      </c>
    </row>
    <row r="2691" spans="5:10" x14ac:dyDescent="0.35">
      <c r="E2691" s="4"/>
      <c r="F2691">
        <f t="shared" si="4962"/>
        <v>5.6042630438785226</v>
      </c>
      <c r="G2691" t="s">
        <v>16</v>
      </c>
      <c r="H2691">
        <v>0</v>
      </c>
      <c r="I2691" s="5"/>
      <c r="J2691">
        <f t="shared" ref="J2691" si="4966">F2681*F2683+G2681*F2684+H2681*F2685+I2681*F2686</f>
        <v>0</v>
      </c>
    </row>
    <row r="2692" spans="5:10" x14ac:dyDescent="0.35">
      <c r="E2692" s="4" t="s">
        <v>844</v>
      </c>
      <c r="F2692">
        <f t="shared" ref="F2692:F2695" si="4967">F2688-H2688</f>
        <v>0.10070645885277868</v>
      </c>
      <c r="I2692" s="5"/>
    </row>
    <row r="2693" spans="5:10" x14ac:dyDescent="0.35">
      <c r="E2693" s="4" t="s">
        <v>99</v>
      </c>
      <c r="F2693">
        <f t="shared" si="4967"/>
        <v>-10.624774595708859</v>
      </c>
      <c r="I2693" s="5"/>
    </row>
    <row r="2694" spans="5:10" x14ac:dyDescent="0.35">
      <c r="E2694" s="4" t="s">
        <v>100</v>
      </c>
      <c r="F2694">
        <f t="shared" si="4967"/>
        <v>1.251891792118899</v>
      </c>
      <c r="I2694" s="5"/>
    </row>
    <row r="2695" spans="5:10" x14ac:dyDescent="0.35">
      <c r="E2695" s="4" t="s">
        <v>101</v>
      </c>
      <c r="F2695">
        <f t="shared" si="4967"/>
        <v>5.6042630438785226</v>
      </c>
      <c r="I2695" s="5"/>
    </row>
    <row r="2696" spans="5:10" x14ac:dyDescent="0.35">
      <c r="E2696" s="4"/>
      <c r="I2696" s="5"/>
    </row>
    <row r="2697" spans="5:10" x14ac:dyDescent="0.35">
      <c r="E2697" s="4" t="s">
        <v>846</v>
      </c>
      <c r="F2697">
        <f t="shared" ref="F2697:F2700" si="4968">ABS(F2692-F2666)</f>
        <v>0</v>
      </c>
      <c r="I2697" s="5"/>
    </row>
    <row r="2698" spans="5:10" x14ac:dyDescent="0.35">
      <c r="E2698" s="4" t="s">
        <v>847</v>
      </c>
      <c r="F2698">
        <f t="shared" si="4968"/>
        <v>0</v>
      </c>
      <c r="I2698" s="5"/>
    </row>
    <row r="2699" spans="5:10" x14ac:dyDescent="0.35">
      <c r="E2699" s="4" t="s">
        <v>848</v>
      </c>
      <c r="F2699">
        <f t="shared" si="4968"/>
        <v>0</v>
      </c>
      <c r="I2699" s="5"/>
    </row>
    <row r="2700" spans="5:10" x14ac:dyDescent="0.35">
      <c r="E2700" s="7" t="s">
        <v>849</v>
      </c>
      <c r="F2700" s="8">
        <f t="shared" si="4968"/>
        <v>0</v>
      </c>
      <c r="G2700" s="8" t="s">
        <v>25</v>
      </c>
      <c r="H2700" s="8">
        <f t="shared" ref="H2700" si="4969">MAX(F2697:F2700)</f>
        <v>0</v>
      </c>
      <c r="I2700" s="9"/>
      <c r="J2700" t="str">
        <f t="shared" ref="J2700" si="4970">IF(H2700&gt;$D$14, "Continúa iterando","Listo. Aquí está la solución")</f>
        <v>Listo. Aquí está la solución</v>
      </c>
    </row>
    <row r="2702" spans="5:10" x14ac:dyDescent="0.35">
      <c r="E2702" s="1"/>
      <c r="F2702" s="2" t="s">
        <v>0</v>
      </c>
      <c r="G2702" s="2">
        <f t="shared" ref="G2702" si="4971">G2665+1</f>
        <v>74</v>
      </c>
      <c r="H2702" s="2"/>
      <c r="I2702" s="3"/>
    </row>
    <row r="2703" spans="5:10" x14ac:dyDescent="0.35">
      <c r="E2703" s="4" t="s">
        <v>840</v>
      </c>
      <c r="F2703" s="6">
        <f t="shared" ref="F2703:F2706" si="4972">F2692</f>
        <v>0.10070645885277868</v>
      </c>
      <c r="I2703" s="5"/>
    </row>
    <row r="2704" spans="5:10" x14ac:dyDescent="0.35">
      <c r="E2704" s="4" t="s">
        <v>1</v>
      </c>
      <c r="F2704" s="6">
        <f t="shared" si="4972"/>
        <v>-10.624774595708859</v>
      </c>
      <c r="I2704" s="5"/>
    </row>
    <row r="2705" spans="5:15" x14ac:dyDescent="0.35">
      <c r="E2705" s="4" t="s">
        <v>93</v>
      </c>
      <c r="F2705" s="6">
        <f t="shared" si="4972"/>
        <v>1.251891792118899</v>
      </c>
      <c r="I2705" s="5"/>
    </row>
    <row r="2706" spans="5:15" x14ac:dyDescent="0.35">
      <c r="E2706" s="4" t="s">
        <v>2</v>
      </c>
      <c r="F2706" s="6">
        <f t="shared" si="4972"/>
        <v>5.6042630438785226</v>
      </c>
      <c r="I2706" s="5"/>
    </row>
    <row r="2707" spans="5:15" x14ac:dyDescent="0.35">
      <c r="E2707" s="4"/>
      <c r="I2707" s="5"/>
    </row>
    <row r="2708" spans="5:15" x14ac:dyDescent="0.35">
      <c r="E2708" s="4"/>
      <c r="F2708">
        <f t="shared" ref="F2708" si="4973">2*F2703*F2704*F2705-6*F2703*F2704^2</f>
        <v>-70.889003248126073</v>
      </c>
      <c r="G2708">
        <f t="shared" ref="G2708" si="4974">F2703^2*F2705-6*F2703^2*F2704</f>
        <v>0.65922187569425572</v>
      </c>
      <c r="H2708">
        <f t="shared" ref="H2708" si="4975">F2703^2*F2704</f>
        <v>-0.10775424182765204</v>
      </c>
      <c r="I2708" s="5">
        <f t="shared" ref="I2708" si="4976">12*F2706^2</f>
        <v>376.89317117979078</v>
      </c>
      <c r="J2708">
        <f t="shared" ref="J2708" si="4977">F2708*(G2709*(H2710*I2711-H2711*I2710)-H2709*(G2710*I2711-G2711*I2710)+I2709*(G2710*H2711-G2711*H2710))</f>
        <v>-11734.85501053382</v>
      </c>
      <c r="L2708">
        <f t="shared" ref="L2708" si="4978">G2709*(H2710*I2711-H2711*I2710)-H2709*(G2710*I2711-G2711*I2710)+I2709*(G2710*H2711-G2711*H2710)</f>
        <v>165.53843999554368</v>
      </c>
      <c r="M2708">
        <f t="shared" ref="M2708" si="4979">-(G2708*(H2710*I2711-H2711*I2710)-H2708*(G2710*I2711-G2711*I2710)+I2708*(G2710*H2711-G2711*H2710))</f>
        <v>-4370.357691427349</v>
      </c>
      <c r="N2708">
        <f t="shared" ref="N2708" si="4980">G2708*(H2709*I2711-H2711*I2709)-H2708*(G2709*I2711-G2711*I2709)+I2708*(G2709*H2711-G2711*H2709)</f>
        <v>-21755.90042243282</v>
      </c>
      <c r="O2708">
        <f t="shared" ref="O2708" si="4981">-(G2708*(H2709*I2710-H2710*I2709)-H2708*(G2709*I2710-G2710*I2709)+I2708*(G2709*H2710-G2710*H2709))</f>
        <v>-333.28564678835897</v>
      </c>
    </row>
    <row r="2709" spans="5:15" x14ac:dyDescent="0.35">
      <c r="E2709" s="4" t="s">
        <v>26</v>
      </c>
      <c r="F2709">
        <f t="shared" ref="F2709" si="4982">-1728*F2706*F2703^2-144*F2704*F2703+36*F2705</f>
        <v>100.93092616020988</v>
      </c>
      <c r="G2709">
        <f t="shared" ref="G2709" si="4983">-72*F2703^2</f>
        <v>-0.73020894153598115</v>
      </c>
      <c r="H2709">
        <f t="shared" ref="H2709" si="4984">36*F2703</f>
        <v>3.6254325187000322</v>
      </c>
      <c r="I2709" s="5">
        <f t="shared" ref="I2709" si="4985">-576*F2703^3</f>
        <v>-0.58829405379779487</v>
      </c>
      <c r="J2709">
        <f t="shared" ref="J2709" si="4986">-G2708*(F2709*(H2710*I2711-H2711*I2710)-H2709*(F2710*I2711-F2711*I2710)+I2709*(F2710*H2711-F2711*H2710))</f>
        <v>27145.440294009833</v>
      </c>
      <c r="L2709">
        <f t="shared" ref="L2709" si="4987">-(F2709*(H2710*I2711-H2711*I2710)-H2709*(F2710*I2711-F2711*I2710)+I2709*(F2710*H2711-F2711*H2710))</f>
        <v>41178.002877137187</v>
      </c>
      <c r="M2709">
        <f t="shared" ref="M2709" si="4988">F2708*(H2710*I2711-H2711*I2710)-H2708*(F2710*I2711-F2711*I2710)+I2708*(F2710*H2711-F2711*H2710)</f>
        <v>158787.26550931143</v>
      </c>
      <c r="N2709">
        <f t="shared" ref="N2709" si="4989">-(F2708*(H2709*I2711-H2711*I2709)-H2708*(F2709*I2711-F2711*I2709)+I2708*(F2709*H2711-F2711*H2709))</f>
        <v>-3207276.3379088463</v>
      </c>
      <c r="O2709">
        <f t="shared" ref="O2709" si="4990">F2708*(H2709*I2710-H2710*I2709)-H2708*(F2709*I2710-F2710*I2709)+I2708*(F2709*H2710-F2710*H2709)</f>
        <v>-78127.230263793899</v>
      </c>
    </row>
    <row r="2710" spans="5:15" x14ac:dyDescent="0.35">
      <c r="E2710" s="4"/>
      <c r="F2710">
        <f t="shared" ref="F2710" si="4991">0.0625*F2704*F2705^2*F2706</f>
        <v>-5.8324609265975536</v>
      </c>
      <c r="G2710">
        <f t="shared" ref="G2710" si="4992">0.0625*F2703*F2705^2*F2706+0.125*F2705</f>
        <v>0.21176919846457087</v>
      </c>
      <c r="H2710">
        <f t="shared" ref="H2710" si="4993">0.125*F2703*F2704*F2705*F2706+0.125*F2704</f>
        <v>-2.2664630475070293</v>
      </c>
      <c r="I2710" s="5">
        <f t="shared" ref="I2710" si="4994">0.0625*F2703*F2704*F2705^2</f>
        <v>-0.10480708733977255</v>
      </c>
      <c r="J2710">
        <f t="shared" ref="J2710" si="4995">H2708*(F2709*(G2710*I2711-G2711*I2710)-G2709*(F2710*I2711-F2711*I2710)+I2709*(F2710*G2711-F2711*G2710))</f>
        <v>-374.98505932624914</v>
      </c>
      <c r="L2710">
        <f t="shared" ref="L2710" si="4996">F2709*(G2710*I2711-G2711*I2710)-G2709*(F2710*I2711-F2711*I2710)+I2709*(F2710*G2711-F2711*G2710)</f>
        <v>3480.0027633809582</v>
      </c>
      <c r="M2710">
        <f t="shared" ref="M2710" si="4997">-(F2708*(G2710*I2711-G2711*I2710)-G2708*(F2710*I2711-F2711*I2710)+I2708*(F2710*G2711-F2711*G2710))</f>
        <v>26133.525741921378</v>
      </c>
      <c r="N2710">
        <f t="shared" ref="N2710" si="4998">F2708*(G2709*I2711-G2711*I2709)-G2708*(F2709*I2711-F2711*I2709)+I2708*(F2709*G2711-F2711*G2709)</f>
        <v>-40064.874888211809</v>
      </c>
      <c r="O2710">
        <f t="shared" ref="O2710" si="4999">-(F2708*(G2709*I2710-G2710*I2709)-G2708*(F2709*I2710-F2710*I2709)+I2708*(F2709*G2710-F2710*G2709))</f>
        <v>-6445.5603413291828</v>
      </c>
    </row>
    <row r="2711" spans="5:15" x14ac:dyDescent="0.35">
      <c r="E2711" s="4"/>
      <c r="F2711">
        <f t="shared" ref="F2711" si="5000">72*F2704*F2705*F2703^2-20*F2704*F2705^3</f>
        <v>407.20491440473813</v>
      </c>
      <c r="G2711">
        <f t="shared" ref="G2711" si="5001">24*F2703^3*F2705-20*F2703*F2705^3</f>
        <v>-3.9210472518767352</v>
      </c>
      <c r="H2711">
        <f t="shared" ref="H2711" si="5002">24*F2703^3*F2704-60*F2703*F2704*F2705^2</f>
        <v>100.35436669128175</v>
      </c>
      <c r="I2711" s="5">
        <f t="shared" ref="I2711" si="5003">36*F2706</f>
        <v>201.75346957962682</v>
      </c>
      <c r="J2711">
        <f t="shared" ref="J2711" si="5004">-I2708*(F2709*(G2710*H2711-G2711*H2710)-G2709*(F2710*H2711-F2711*H2710)+H2709*(F2710*G2711-F2711*G2710))</f>
        <v>-476699.81881783751</v>
      </c>
      <c r="L2711">
        <f t="shared" ref="L2711" si="5005">-(F2709*(G2710*H2711-G2711*H2710)-G2709*(F2710*H2711-F2711*H2710)+H2709*(F2710*G2711-F2711*G2710))</f>
        <v>-1264.8141576182488</v>
      </c>
      <c r="M2711">
        <f t="shared" ref="M2711" si="5006">F2708*(G2710*H2711-G2711*H2710)-G2708*(F2710*H2711-F2711*H2710)+H2708*(F2710*G2711-F2711*G2710)</f>
        <v>-1092.2732827639675</v>
      </c>
      <c r="N2711">
        <f t="shared" ref="N2711" si="5007">-(F2708*(G2709*H2711-G2711*H2709)-G2708*(F2709*H2711-F2711*H2709)+H2708*(F2709*G2711-F2711*G2709))</f>
        <v>1506.3564713566998</v>
      </c>
      <c r="O2711">
        <f t="shared" ref="O2711" si="5008">F2708*(G2709*H2710-G2710*H2709)-G2708*(F2709*H2710-F2710*H2709)+H2708*(F2709*G2710-F2710*G2709)</f>
        <v>72.122175699650043</v>
      </c>
    </row>
    <row r="2712" spans="5:15" x14ac:dyDescent="0.35">
      <c r="E2712" s="4"/>
      <c r="I2712" s="5"/>
    </row>
    <row r="2713" spans="5:15" x14ac:dyDescent="0.35">
      <c r="E2713" s="4" t="s">
        <v>6</v>
      </c>
      <c r="F2713">
        <f t="shared" ref="F2713" si="5009">MDETERM(F2708:I2711)</f>
        <v>-461664.21859368775</v>
      </c>
      <c r="G2713" t="str">
        <f t="shared" ref="G2713" si="5010">IF(F2713&lt;&gt;0,"Continuar", "Agregar otros valores")</f>
        <v>Continuar</v>
      </c>
      <c r="I2713" s="5"/>
      <c r="J2713">
        <f t="shared" ref="J2713" si="5011">MDETERM(F2708:I2711)</f>
        <v>-461664.21859368775</v>
      </c>
    </row>
    <row r="2714" spans="5:15" x14ac:dyDescent="0.35">
      <c r="E2714" s="4"/>
      <c r="I2714" s="5"/>
    </row>
    <row r="2715" spans="5:15" x14ac:dyDescent="0.35">
      <c r="E2715" s="4"/>
      <c r="F2715" cm="1">
        <f t="array" ref="F2715:I2718">MINVERSE(F2708:I2711)</f>
        <v>-3.5856891941897636E-4</v>
      </c>
      <c r="G2715">
        <v>9.466528952016778E-3</v>
      </c>
      <c r="H2715">
        <v>4.7124943944551738E-2</v>
      </c>
      <c r="I2715" s="5">
        <v>7.21922196620755E-4</v>
      </c>
      <c r="L2715">
        <f t="shared" ref="L2715" si="5012">L2708/J2713</f>
        <v>-3.5856891941897414E-4</v>
      </c>
      <c r="M2715">
        <f t="shared" ref="M2715" si="5013">M2708/J2713</f>
        <v>9.4665289520167815E-3</v>
      </c>
      <c r="N2715">
        <f t="shared" ref="N2715" si="5014">N2708/J2713</f>
        <v>4.7124943944551745E-2</v>
      </c>
      <c r="O2715">
        <f t="shared" ref="O2715" si="5015">O2708/J2713</f>
        <v>7.2192219662075392E-4</v>
      </c>
    </row>
    <row r="2716" spans="5:15" x14ac:dyDescent="0.35">
      <c r="E2716" s="4" t="s">
        <v>9</v>
      </c>
      <c r="F2716">
        <v>-8.9194703030208738E-2</v>
      </c>
      <c r="G2716">
        <v>-0.34394535923318087</v>
      </c>
      <c r="H2716">
        <v>6.9472058018245084</v>
      </c>
      <c r="I2716" s="5">
        <v>0.16922955498215461</v>
      </c>
      <c r="L2716">
        <f t="shared" ref="L2716" si="5016">L2709/J2713</f>
        <v>-8.9194703030208392E-2</v>
      </c>
      <c r="M2716">
        <f t="shared" ref="M2716" si="5017">M2709/J2713</f>
        <v>-0.34394535923318037</v>
      </c>
      <c r="N2716">
        <f t="shared" ref="N2716" si="5018">N2709/J2713</f>
        <v>6.9472058018245102</v>
      </c>
      <c r="O2716">
        <f t="shared" ref="O2716" si="5019">O2709/J2713</f>
        <v>0.16922955498215456</v>
      </c>
    </row>
    <row r="2717" spans="5:15" x14ac:dyDescent="0.35">
      <c r="E2717" s="4"/>
      <c r="F2717">
        <v>-7.5379520942334983E-3</v>
      </c>
      <c r="G2717">
        <v>-5.660721513468988E-2</v>
      </c>
      <c r="H2717">
        <v>8.6783582687557287E-2</v>
      </c>
      <c r="I2717" s="5">
        <v>1.3961576578240174E-2</v>
      </c>
      <c r="L2717">
        <f t="shared" ref="L2717" si="5020">L2710/J2713</f>
        <v>-7.5379520942334939E-3</v>
      </c>
      <c r="M2717">
        <f t="shared" ref="M2717" si="5021">M2710/J2713</f>
        <v>-5.660721513468988E-2</v>
      </c>
      <c r="N2717">
        <f t="shared" ref="N2717" si="5022">N2710/J2713</f>
        <v>8.6783582687557259E-2</v>
      </c>
      <c r="O2717">
        <f t="shared" ref="O2717" si="5023">O2710/J2713</f>
        <v>1.3961576578240174E-2</v>
      </c>
    </row>
    <row r="2718" spans="5:15" x14ac:dyDescent="0.35">
      <c r="E2718" s="4"/>
      <c r="F2718">
        <v>2.7396841831734335E-3</v>
      </c>
      <c r="G2718">
        <v>2.3659474543884481E-3</v>
      </c>
      <c r="H2718">
        <v>-3.2628833049815585E-3</v>
      </c>
      <c r="I2718" s="5">
        <v>-1.562221476018808E-4</v>
      </c>
      <c r="L2718">
        <f t="shared" ref="L2718" si="5024">L2711/J2713</f>
        <v>2.7396841831734335E-3</v>
      </c>
      <c r="M2718">
        <f t="shared" ref="M2718" si="5025">M2711/J2713</f>
        <v>2.3659474543884481E-3</v>
      </c>
      <c r="N2718">
        <f t="shared" ref="N2718" si="5026">N2711/J2713</f>
        <v>-3.2628833049815568E-3</v>
      </c>
      <c r="O2718">
        <f t="shared" ref="O2718" si="5027">O2711/J2713</f>
        <v>-1.5622214760188077E-4</v>
      </c>
    </row>
    <row r="2719" spans="5:15" x14ac:dyDescent="0.35">
      <c r="E2719" s="4"/>
      <c r="I2719" s="5"/>
    </row>
    <row r="2720" spans="5:15" x14ac:dyDescent="0.35">
      <c r="E2720" s="4" t="s">
        <v>327</v>
      </c>
      <c r="F2720">
        <f t="shared" ref="F2720" si="5028">F2703^2*F2704*F2705-3*F2703^2*F2704^2+4*F2706^3-1401/2</f>
        <v>0</v>
      </c>
      <c r="I2720" s="5"/>
    </row>
    <row r="2721" spans="5:10" x14ac:dyDescent="0.35">
      <c r="E2721" s="4" t="s">
        <v>328</v>
      </c>
      <c r="F2721">
        <f t="shared" ref="F2721" si="5029">-72*F2703^2*F2704-576*F2703^3*F2706+36*F2703*F2705-9</f>
        <v>0</v>
      </c>
      <c r="I2721" s="5"/>
    </row>
    <row r="2722" spans="5:10" x14ac:dyDescent="0.35">
      <c r="E2722" s="4" t="s">
        <v>329</v>
      </c>
      <c r="F2722">
        <f t="shared" ref="F2722" si="5030">((F2703*F2704*(F2705^2)*F2706)/16)+((F2704*F2705)/8)+9/4</f>
        <v>0</v>
      </c>
      <c r="I2722" s="5"/>
    </row>
    <row r="2723" spans="5:10" x14ac:dyDescent="0.35">
      <c r="E2723" s="4" t="s">
        <v>330</v>
      </c>
      <c r="F2723">
        <f t="shared" ref="F2723" si="5031">24*F2703^3*F2704*F2705-20*F2703*F2704*F2705^3+18*F2706^2-607</f>
        <v>0</v>
      </c>
      <c r="I2723" s="5"/>
    </row>
    <row r="2724" spans="5:10" x14ac:dyDescent="0.35">
      <c r="E2724" s="4"/>
      <c r="I2724" s="5"/>
    </row>
    <row r="2725" spans="5:10" x14ac:dyDescent="0.35">
      <c r="E2725" s="4"/>
      <c r="F2725">
        <f t="shared" ref="F2725:F2728" si="5032">F2703</f>
        <v>0.10070645885277868</v>
      </c>
      <c r="G2725" t="s">
        <v>16</v>
      </c>
      <c r="H2725" cm="1">
        <f t="array" ref="H2725:H2728">MMULT(F2715:I2718,F2720:F2723)</f>
        <v>0</v>
      </c>
      <c r="I2725" s="5"/>
      <c r="J2725">
        <f t="shared" ref="J2725" si="5033">F2715*F2720+G2715*F2721+H2715*F2722+I2715*F2723</f>
        <v>0</v>
      </c>
    </row>
    <row r="2726" spans="5:10" x14ac:dyDescent="0.35">
      <c r="E2726" s="4"/>
      <c r="F2726">
        <f t="shared" si="5032"/>
        <v>-10.624774595708859</v>
      </c>
      <c r="G2726" t="s">
        <v>16</v>
      </c>
      <c r="H2726">
        <v>0</v>
      </c>
      <c r="I2726" s="5"/>
      <c r="J2726">
        <f t="shared" ref="J2726" si="5034">F2716*F2720+G2716*F2721+H2716*F2722+I2716*F2723</f>
        <v>0</v>
      </c>
    </row>
    <row r="2727" spans="5:10" x14ac:dyDescent="0.35">
      <c r="E2727" s="4"/>
      <c r="F2727">
        <f t="shared" si="5032"/>
        <v>1.251891792118899</v>
      </c>
      <c r="G2727" t="s">
        <v>16</v>
      </c>
      <c r="H2727">
        <v>0</v>
      </c>
      <c r="I2727" s="5"/>
      <c r="J2727">
        <f t="shared" ref="J2727" si="5035">F2717*F2720+G2717*F2721+H2717*F2722+I2717*F2723</f>
        <v>0</v>
      </c>
    </row>
    <row r="2728" spans="5:10" x14ac:dyDescent="0.35">
      <c r="E2728" s="4"/>
      <c r="F2728">
        <f t="shared" si="5032"/>
        <v>5.6042630438785226</v>
      </c>
      <c r="G2728" t="s">
        <v>16</v>
      </c>
      <c r="H2728">
        <v>0</v>
      </c>
      <c r="I2728" s="5"/>
      <c r="J2728">
        <f t="shared" ref="J2728" si="5036">F2718*F2720+G2718*F2721+H2718*F2722+I2718*F2723</f>
        <v>0</v>
      </c>
    </row>
    <row r="2729" spans="5:10" x14ac:dyDescent="0.35">
      <c r="E2729" s="4" t="s">
        <v>844</v>
      </c>
      <c r="F2729">
        <f t="shared" ref="F2729:F2732" si="5037">F2725-H2725</f>
        <v>0.10070645885277868</v>
      </c>
      <c r="I2729" s="5"/>
    </row>
    <row r="2730" spans="5:10" x14ac:dyDescent="0.35">
      <c r="E2730" s="4" t="s">
        <v>99</v>
      </c>
      <c r="F2730">
        <f t="shared" si="5037"/>
        <v>-10.624774595708859</v>
      </c>
      <c r="I2730" s="5"/>
    </row>
    <row r="2731" spans="5:10" x14ac:dyDescent="0.35">
      <c r="E2731" s="4" t="s">
        <v>100</v>
      </c>
      <c r="F2731">
        <f t="shared" si="5037"/>
        <v>1.251891792118899</v>
      </c>
      <c r="I2731" s="5"/>
    </row>
    <row r="2732" spans="5:10" x14ac:dyDescent="0.35">
      <c r="E2732" s="4" t="s">
        <v>101</v>
      </c>
      <c r="F2732">
        <f t="shared" si="5037"/>
        <v>5.6042630438785226</v>
      </c>
      <c r="I2732" s="5"/>
    </row>
    <row r="2733" spans="5:10" x14ac:dyDescent="0.35">
      <c r="E2733" s="4"/>
      <c r="I2733" s="5"/>
    </row>
    <row r="2734" spans="5:10" x14ac:dyDescent="0.35">
      <c r="E2734" s="4" t="s">
        <v>846</v>
      </c>
      <c r="F2734">
        <f t="shared" ref="F2734:F2737" si="5038">ABS(F2729-F2703)</f>
        <v>0</v>
      </c>
      <c r="I2734" s="5"/>
    </row>
    <row r="2735" spans="5:10" x14ac:dyDescent="0.35">
      <c r="E2735" s="4" t="s">
        <v>847</v>
      </c>
      <c r="F2735">
        <f t="shared" si="5038"/>
        <v>0</v>
      </c>
      <c r="I2735" s="5"/>
    </row>
    <row r="2736" spans="5:10" x14ac:dyDescent="0.35">
      <c r="E2736" s="4" t="s">
        <v>848</v>
      </c>
      <c r="F2736">
        <f t="shared" si="5038"/>
        <v>0</v>
      </c>
      <c r="I2736" s="5"/>
    </row>
    <row r="2737" spans="5:15" x14ac:dyDescent="0.35">
      <c r="E2737" s="7" t="s">
        <v>849</v>
      </c>
      <c r="F2737" s="8">
        <f t="shared" si="5038"/>
        <v>0</v>
      </c>
      <c r="G2737" s="8" t="s">
        <v>25</v>
      </c>
      <c r="H2737" s="8">
        <f t="shared" ref="H2737" si="5039">MAX(F2734:F2737)</f>
        <v>0</v>
      </c>
      <c r="I2737" s="9"/>
      <c r="J2737" t="str">
        <f t="shared" ref="J2737" si="5040">IF(H2737&gt;$D$14, "Continúa iterando","Listo. Aquí está la solución")</f>
        <v>Listo. Aquí está la solución</v>
      </c>
    </row>
    <row r="2739" spans="5:15" x14ac:dyDescent="0.35">
      <c r="E2739" s="1"/>
      <c r="F2739" s="2" t="s">
        <v>0</v>
      </c>
      <c r="G2739" s="2">
        <f t="shared" ref="G2739" si="5041">G2702+1</f>
        <v>75</v>
      </c>
      <c r="H2739" s="2"/>
      <c r="I2739" s="3"/>
    </row>
    <row r="2740" spans="5:15" x14ac:dyDescent="0.35">
      <c r="E2740" s="4" t="s">
        <v>840</v>
      </c>
      <c r="F2740" s="6">
        <f t="shared" ref="F2740:F2743" si="5042">F2729</f>
        <v>0.10070645885277868</v>
      </c>
      <c r="I2740" s="5"/>
    </row>
    <row r="2741" spans="5:15" x14ac:dyDescent="0.35">
      <c r="E2741" s="4" t="s">
        <v>1</v>
      </c>
      <c r="F2741" s="6">
        <f t="shared" si="5042"/>
        <v>-10.624774595708859</v>
      </c>
      <c r="I2741" s="5"/>
    </row>
    <row r="2742" spans="5:15" x14ac:dyDescent="0.35">
      <c r="E2742" s="4" t="s">
        <v>93</v>
      </c>
      <c r="F2742" s="6">
        <f t="shared" si="5042"/>
        <v>1.251891792118899</v>
      </c>
      <c r="I2742" s="5"/>
    </row>
    <row r="2743" spans="5:15" x14ac:dyDescent="0.35">
      <c r="E2743" s="4" t="s">
        <v>2</v>
      </c>
      <c r="F2743" s="6">
        <f t="shared" si="5042"/>
        <v>5.6042630438785226</v>
      </c>
      <c r="I2743" s="5"/>
    </row>
    <row r="2744" spans="5:15" x14ac:dyDescent="0.35">
      <c r="E2744" s="4"/>
      <c r="I2744" s="5"/>
    </row>
    <row r="2745" spans="5:15" x14ac:dyDescent="0.35">
      <c r="E2745" s="4"/>
      <c r="F2745">
        <f t="shared" ref="F2745" si="5043">2*F2740*F2741*F2742-6*F2740*F2741^2</f>
        <v>-70.889003248126073</v>
      </c>
      <c r="G2745">
        <f t="shared" ref="G2745" si="5044">F2740^2*F2742-6*F2740^2*F2741</f>
        <v>0.65922187569425572</v>
      </c>
      <c r="H2745">
        <f t="shared" ref="H2745" si="5045">F2740^2*F2741</f>
        <v>-0.10775424182765204</v>
      </c>
      <c r="I2745" s="5">
        <f t="shared" ref="I2745" si="5046">12*F2743^2</f>
        <v>376.89317117979078</v>
      </c>
      <c r="J2745">
        <f t="shared" ref="J2745" si="5047">F2745*(G2746*(H2747*I2748-H2748*I2747)-H2746*(G2747*I2748-G2748*I2747)+I2746*(G2747*H2748-G2748*H2747))</f>
        <v>-11734.85501053382</v>
      </c>
      <c r="L2745">
        <f t="shared" ref="L2745" si="5048">G2746*(H2747*I2748-H2748*I2747)-H2746*(G2747*I2748-G2748*I2747)+I2746*(G2747*H2748-G2748*H2747)</f>
        <v>165.53843999554368</v>
      </c>
      <c r="M2745">
        <f t="shared" ref="M2745" si="5049">-(G2745*(H2747*I2748-H2748*I2747)-H2745*(G2747*I2748-G2748*I2747)+I2745*(G2747*H2748-G2748*H2747))</f>
        <v>-4370.357691427349</v>
      </c>
      <c r="N2745">
        <f t="shared" ref="N2745" si="5050">G2745*(H2746*I2748-H2748*I2746)-H2745*(G2746*I2748-G2748*I2746)+I2745*(G2746*H2748-G2748*H2746)</f>
        <v>-21755.90042243282</v>
      </c>
      <c r="O2745">
        <f t="shared" ref="O2745" si="5051">-(G2745*(H2746*I2747-H2747*I2746)-H2745*(G2746*I2747-G2747*I2746)+I2745*(G2746*H2747-G2747*H2746))</f>
        <v>-333.28564678835897</v>
      </c>
    </row>
    <row r="2746" spans="5:15" x14ac:dyDescent="0.35">
      <c r="E2746" s="4" t="s">
        <v>26</v>
      </c>
      <c r="F2746">
        <f t="shared" ref="F2746" si="5052">-1728*F2743*F2740^2-144*F2741*F2740+36*F2742</f>
        <v>100.93092616020988</v>
      </c>
      <c r="G2746">
        <f t="shared" ref="G2746" si="5053">-72*F2740^2</f>
        <v>-0.73020894153598115</v>
      </c>
      <c r="H2746">
        <f t="shared" ref="H2746" si="5054">36*F2740</f>
        <v>3.6254325187000322</v>
      </c>
      <c r="I2746" s="5">
        <f t="shared" ref="I2746" si="5055">-576*F2740^3</f>
        <v>-0.58829405379779487</v>
      </c>
      <c r="J2746">
        <f t="shared" ref="J2746" si="5056">-G2745*(F2746*(H2747*I2748-H2748*I2747)-H2746*(F2747*I2748-F2748*I2747)+I2746*(F2747*H2748-F2748*H2747))</f>
        <v>27145.440294009833</v>
      </c>
      <c r="L2746">
        <f t="shared" ref="L2746" si="5057">-(F2746*(H2747*I2748-H2748*I2747)-H2746*(F2747*I2748-F2748*I2747)+I2746*(F2747*H2748-F2748*H2747))</f>
        <v>41178.002877137187</v>
      </c>
      <c r="M2746">
        <f t="shared" ref="M2746" si="5058">F2745*(H2747*I2748-H2748*I2747)-H2745*(F2747*I2748-F2748*I2747)+I2745*(F2747*H2748-F2748*H2747)</f>
        <v>158787.26550931143</v>
      </c>
      <c r="N2746">
        <f t="shared" ref="N2746" si="5059">-(F2745*(H2746*I2748-H2748*I2746)-H2745*(F2746*I2748-F2748*I2746)+I2745*(F2746*H2748-F2748*H2746))</f>
        <v>-3207276.3379088463</v>
      </c>
      <c r="O2746">
        <f t="shared" ref="O2746" si="5060">F2745*(H2746*I2747-H2747*I2746)-H2745*(F2746*I2747-F2747*I2746)+I2745*(F2746*H2747-F2747*H2746)</f>
        <v>-78127.230263793899</v>
      </c>
    </row>
    <row r="2747" spans="5:15" x14ac:dyDescent="0.35">
      <c r="E2747" s="4"/>
      <c r="F2747">
        <f t="shared" ref="F2747" si="5061">0.0625*F2741*F2742^2*F2743</f>
        <v>-5.8324609265975536</v>
      </c>
      <c r="G2747">
        <f t="shared" ref="G2747" si="5062">0.0625*F2740*F2742^2*F2743+0.125*F2742</f>
        <v>0.21176919846457087</v>
      </c>
      <c r="H2747">
        <f t="shared" ref="H2747" si="5063">0.125*F2740*F2741*F2742*F2743+0.125*F2741</f>
        <v>-2.2664630475070293</v>
      </c>
      <c r="I2747" s="5">
        <f t="shared" ref="I2747" si="5064">0.0625*F2740*F2741*F2742^2</f>
        <v>-0.10480708733977255</v>
      </c>
      <c r="J2747">
        <f t="shared" ref="J2747" si="5065">H2745*(F2746*(G2747*I2748-G2748*I2747)-G2746*(F2747*I2748-F2748*I2747)+I2746*(F2747*G2748-F2748*G2747))</f>
        <v>-374.98505932624914</v>
      </c>
      <c r="L2747">
        <f t="shared" ref="L2747" si="5066">F2746*(G2747*I2748-G2748*I2747)-G2746*(F2747*I2748-F2748*I2747)+I2746*(F2747*G2748-F2748*G2747)</f>
        <v>3480.0027633809582</v>
      </c>
      <c r="M2747">
        <f t="shared" ref="M2747" si="5067">-(F2745*(G2747*I2748-G2748*I2747)-G2745*(F2747*I2748-F2748*I2747)+I2745*(F2747*G2748-F2748*G2747))</f>
        <v>26133.525741921378</v>
      </c>
      <c r="N2747">
        <f t="shared" ref="N2747" si="5068">F2745*(G2746*I2748-G2748*I2746)-G2745*(F2746*I2748-F2748*I2746)+I2745*(F2746*G2748-F2748*G2746)</f>
        <v>-40064.874888211809</v>
      </c>
      <c r="O2747">
        <f t="shared" ref="O2747" si="5069">-(F2745*(G2746*I2747-G2747*I2746)-G2745*(F2746*I2747-F2747*I2746)+I2745*(F2746*G2747-F2747*G2746))</f>
        <v>-6445.5603413291828</v>
      </c>
    </row>
    <row r="2748" spans="5:15" x14ac:dyDescent="0.35">
      <c r="E2748" s="4"/>
      <c r="F2748">
        <f t="shared" ref="F2748" si="5070">72*F2741*F2742*F2740^2-20*F2741*F2742^3</f>
        <v>407.20491440473813</v>
      </c>
      <c r="G2748">
        <f t="shared" ref="G2748" si="5071">24*F2740^3*F2742-20*F2740*F2742^3</f>
        <v>-3.9210472518767352</v>
      </c>
      <c r="H2748">
        <f t="shared" ref="H2748" si="5072">24*F2740^3*F2741-60*F2740*F2741*F2742^2</f>
        <v>100.35436669128175</v>
      </c>
      <c r="I2748" s="5">
        <f t="shared" ref="I2748" si="5073">36*F2743</f>
        <v>201.75346957962682</v>
      </c>
      <c r="J2748">
        <f t="shared" ref="J2748" si="5074">-I2745*(F2746*(G2747*H2748-G2748*H2747)-G2746*(F2747*H2748-F2748*H2747)+H2746*(F2747*G2748-F2748*G2747))</f>
        <v>-476699.81881783751</v>
      </c>
      <c r="L2748">
        <f t="shared" ref="L2748" si="5075">-(F2746*(G2747*H2748-G2748*H2747)-G2746*(F2747*H2748-F2748*H2747)+H2746*(F2747*G2748-F2748*G2747))</f>
        <v>-1264.8141576182488</v>
      </c>
      <c r="M2748">
        <f t="shared" ref="M2748" si="5076">F2745*(G2747*H2748-G2748*H2747)-G2745*(F2747*H2748-F2748*H2747)+H2745*(F2747*G2748-F2748*G2747)</f>
        <v>-1092.2732827639675</v>
      </c>
      <c r="N2748">
        <f t="shared" ref="N2748" si="5077">-(F2745*(G2746*H2748-G2748*H2746)-G2745*(F2746*H2748-F2748*H2746)+H2745*(F2746*G2748-F2748*G2746))</f>
        <v>1506.3564713566998</v>
      </c>
      <c r="O2748">
        <f t="shared" ref="O2748" si="5078">F2745*(G2746*H2747-G2747*H2746)-G2745*(F2746*H2747-F2747*H2746)+H2745*(F2746*G2747-F2747*G2746)</f>
        <v>72.122175699650043</v>
      </c>
    </row>
    <row r="2749" spans="5:15" x14ac:dyDescent="0.35">
      <c r="E2749" s="4"/>
      <c r="I2749" s="5"/>
    </row>
    <row r="2750" spans="5:15" x14ac:dyDescent="0.35">
      <c r="E2750" s="4" t="s">
        <v>6</v>
      </c>
      <c r="F2750">
        <f t="shared" ref="F2750" si="5079">MDETERM(F2745:I2748)</f>
        <v>-461664.21859368775</v>
      </c>
      <c r="G2750" t="str">
        <f t="shared" ref="G2750" si="5080">IF(F2750&lt;&gt;0,"Continuar", "Agregar otros valores")</f>
        <v>Continuar</v>
      </c>
      <c r="I2750" s="5"/>
      <c r="J2750">
        <f t="shared" ref="J2750" si="5081">MDETERM(F2745:I2748)</f>
        <v>-461664.21859368775</v>
      </c>
    </row>
    <row r="2751" spans="5:15" x14ac:dyDescent="0.35">
      <c r="E2751" s="4"/>
      <c r="I2751" s="5"/>
    </row>
    <row r="2752" spans="5:15" x14ac:dyDescent="0.35">
      <c r="E2752" s="4"/>
      <c r="F2752" cm="1">
        <f t="array" ref="F2752:I2755">MINVERSE(F2745:I2748)</f>
        <v>-3.5856891941897636E-4</v>
      </c>
      <c r="G2752">
        <v>9.466528952016778E-3</v>
      </c>
      <c r="H2752">
        <v>4.7124943944551738E-2</v>
      </c>
      <c r="I2752" s="5">
        <v>7.21922196620755E-4</v>
      </c>
      <c r="L2752">
        <f t="shared" ref="L2752" si="5082">L2745/J2750</f>
        <v>-3.5856891941897414E-4</v>
      </c>
      <c r="M2752">
        <f t="shared" ref="M2752" si="5083">M2745/J2750</f>
        <v>9.4665289520167815E-3</v>
      </c>
      <c r="N2752">
        <f t="shared" ref="N2752" si="5084">N2745/J2750</f>
        <v>4.7124943944551745E-2</v>
      </c>
      <c r="O2752">
        <f t="shared" ref="O2752" si="5085">O2745/J2750</f>
        <v>7.2192219662075392E-4</v>
      </c>
    </row>
    <row r="2753" spans="5:15" x14ac:dyDescent="0.35">
      <c r="E2753" s="4" t="s">
        <v>9</v>
      </c>
      <c r="F2753">
        <v>-8.9194703030208738E-2</v>
      </c>
      <c r="G2753">
        <v>-0.34394535923318087</v>
      </c>
      <c r="H2753">
        <v>6.9472058018245084</v>
      </c>
      <c r="I2753" s="5">
        <v>0.16922955498215461</v>
      </c>
      <c r="L2753">
        <f t="shared" ref="L2753" si="5086">L2746/J2750</f>
        <v>-8.9194703030208392E-2</v>
      </c>
      <c r="M2753">
        <f t="shared" ref="M2753" si="5087">M2746/J2750</f>
        <v>-0.34394535923318037</v>
      </c>
      <c r="N2753">
        <f t="shared" ref="N2753" si="5088">N2746/J2750</f>
        <v>6.9472058018245102</v>
      </c>
      <c r="O2753">
        <f t="shared" ref="O2753" si="5089">O2746/J2750</f>
        <v>0.16922955498215456</v>
      </c>
    </row>
    <row r="2754" spans="5:15" x14ac:dyDescent="0.35">
      <c r="E2754" s="4"/>
      <c r="F2754">
        <v>-7.5379520942334983E-3</v>
      </c>
      <c r="G2754">
        <v>-5.660721513468988E-2</v>
      </c>
      <c r="H2754">
        <v>8.6783582687557287E-2</v>
      </c>
      <c r="I2754" s="5">
        <v>1.3961576578240174E-2</v>
      </c>
      <c r="L2754">
        <f t="shared" ref="L2754" si="5090">L2747/J2750</f>
        <v>-7.5379520942334939E-3</v>
      </c>
      <c r="M2754">
        <f t="shared" ref="M2754" si="5091">M2747/J2750</f>
        <v>-5.660721513468988E-2</v>
      </c>
      <c r="N2754">
        <f t="shared" ref="N2754" si="5092">N2747/J2750</f>
        <v>8.6783582687557259E-2</v>
      </c>
      <c r="O2754">
        <f t="shared" ref="O2754" si="5093">O2747/J2750</f>
        <v>1.3961576578240174E-2</v>
      </c>
    </row>
    <row r="2755" spans="5:15" x14ac:dyDescent="0.35">
      <c r="E2755" s="4"/>
      <c r="F2755">
        <v>2.7396841831734335E-3</v>
      </c>
      <c r="G2755">
        <v>2.3659474543884481E-3</v>
      </c>
      <c r="H2755">
        <v>-3.2628833049815585E-3</v>
      </c>
      <c r="I2755" s="5">
        <v>-1.562221476018808E-4</v>
      </c>
      <c r="L2755">
        <f t="shared" ref="L2755" si="5094">L2748/J2750</f>
        <v>2.7396841831734335E-3</v>
      </c>
      <c r="M2755">
        <f t="shared" ref="M2755" si="5095">M2748/J2750</f>
        <v>2.3659474543884481E-3</v>
      </c>
      <c r="N2755">
        <f t="shared" ref="N2755" si="5096">N2748/J2750</f>
        <v>-3.2628833049815568E-3</v>
      </c>
      <c r="O2755">
        <f t="shared" ref="O2755" si="5097">O2748/J2750</f>
        <v>-1.5622214760188077E-4</v>
      </c>
    </row>
    <row r="2756" spans="5:15" x14ac:dyDescent="0.35">
      <c r="E2756" s="4"/>
      <c r="I2756" s="5"/>
    </row>
    <row r="2757" spans="5:15" x14ac:dyDescent="0.35">
      <c r="E2757" s="4" t="s">
        <v>331</v>
      </c>
      <c r="F2757">
        <f t="shared" ref="F2757" si="5098">F2740^2*F2741*F2742-3*F2740^2*F2741^2+4*F2743^3-1401/2</f>
        <v>0</v>
      </c>
      <c r="I2757" s="5"/>
    </row>
    <row r="2758" spans="5:15" x14ac:dyDescent="0.35">
      <c r="E2758" s="4" t="s">
        <v>332</v>
      </c>
      <c r="F2758">
        <f t="shared" ref="F2758" si="5099">-72*F2740^2*F2741-576*F2740^3*F2743+36*F2740*F2742-9</f>
        <v>0</v>
      </c>
      <c r="I2758" s="5"/>
    </row>
    <row r="2759" spans="5:15" x14ac:dyDescent="0.35">
      <c r="E2759" s="4" t="s">
        <v>333</v>
      </c>
      <c r="F2759">
        <f t="shared" ref="F2759" si="5100">((F2740*F2741*(F2742^2)*F2743)/16)+((F2741*F2742)/8)+9/4</f>
        <v>0</v>
      </c>
      <c r="I2759" s="5"/>
    </row>
    <row r="2760" spans="5:15" x14ac:dyDescent="0.35">
      <c r="E2760" s="4" t="s">
        <v>334</v>
      </c>
      <c r="F2760">
        <f t="shared" ref="F2760" si="5101">24*F2740^3*F2741*F2742-20*F2740*F2741*F2742^3+18*F2743^2-607</f>
        <v>0</v>
      </c>
      <c r="I2760" s="5"/>
    </row>
    <row r="2761" spans="5:15" x14ac:dyDescent="0.35">
      <c r="E2761" s="4"/>
      <c r="I2761" s="5"/>
    </row>
    <row r="2762" spans="5:15" x14ac:dyDescent="0.35">
      <c r="E2762" s="4"/>
      <c r="F2762">
        <f t="shared" ref="F2762:F2765" si="5102">F2740</f>
        <v>0.10070645885277868</v>
      </c>
      <c r="G2762" t="s">
        <v>16</v>
      </c>
      <c r="H2762" cm="1">
        <f t="array" ref="H2762:H2765">MMULT(F2752:I2755,F2757:F2760)</f>
        <v>0</v>
      </c>
      <c r="I2762" s="5"/>
      <c r="J2762">
        <f t="shared" ref="J2762" si="5103">F2752*F2757+G2752*F2758+H2752*F2759+I2752*F2760</f>
        <v>0</v>
      </c>
    </row>
    <row r="2763" spans="5:15" x14ac:dyDescent="0.35">
      <c r="E2763" s="4"/>
      <c r="F2763">
        <f t="shared" si="5102"/>
        <v>-10.624774595708859</v>
      </c>
      <c r="G2763" t="s">
        <v>16</v>
      </c>
      <c r="H2763">
        <v>0</v>
      </c>
      <c r="I2763" s="5"/>
      <c r="J2763">
        <f t="shared" ref="J2763" si="5104">F2753*F2757+G2753*F2758+H2753*F2759+I2753*F2760</f>
        <v>0</v>
      </c>
    </row>
    <row r="2764" spans="5:15" x14ac:dyDescent="0.35">
      <c r="E2764" s="4"/>
      <c r="F2764">
        <f t="shared" si="5102"/>
        <v>1.251891792118899</v>
      </c>
      <c r="G2764" t="s">
        <v>16</v>
      </c>
      <c r="H2764">
        <v>0</v>
      </c>
      <c r="I2764" s="5"/>
      <c r="J2764">
        <f t="shared" ref="J2764" si="5105">F2754*F2757+G2754*F2758+H2754*F2759+I2754*F2760</f>
        <v>0</v>
      </c>
    </row>
    <row r="2765" spans="5:15" x14ac:dyDescent="0.35">
      <c r="E2765" s="4"/>
      <c r="F2765">
        <f t="shared" si="5102"/>
        <v>5.6042630438785226</v>
      </c>
      <c r="G2765" t="s">
        <v>16</v>
      </c>
      <c r="H2765">
        <v>0</v>
      </c>
      <c r="I2765" s="5"/>
      <c r="J2765">
        <f t="shared" ref="J2765" si="5106">F2755*F2757+G2755*F2758+H2755*F2759+I2755*F2760</f>
        <v>0</v>
      </c>
    </row>
    <row r="2766" spans="5:15" x14ac:dyDescent="0.35">
      <c r="E2766" s="4" t="s">
        <v>844</v>
      </c>
      <c r="F2766">
        <f t="shared" ref="F2766:F2769" si="5107">F2762-H2762</f>
        <v>0.10070645885277868</v>
      </c>
      <c r="I2766" s="5"/>
    </row>
    <row r="2767" spans="5:15" x14ac:dyDescent="0.35">
      <c r="E2767" s="4" t="s">
        <v>99</v>
      </c>
      <c r="F2767">
        <f t="shared" si="5107"/>
        <v>-10.624774595708859</v>
      </c>
      <c r="I2767" s="5"/>
    </row>
    <row r="2768" spans="5:15" x14ac:dyDescent="0.35">
      <c r="E2768" s="4" t="s">
        <v>100</v>
      </c>
      <c r="F2768">
        <f t="shared" si="5107"/>
        <v>1.251891792118899</v>
      </c>
      <c r="I2768" s="5"/>
    </row>
    <row r="2769" spans="5:15" x14ac:dyDescent="0.35">
      <c r="E2769" s="4" t="s">
        <v>101</v>
      </c>
      <c r="F2769">
        <f t="shared" si="5107"/>
        <v>5.6042630438785226</v>
      </c>
      <c r="I2769" s="5"/>
    </row>
    <row r="2770" spans="5:15" x14ac:dyDescent="0.35">
      <c r="E2770" s="4"/>
      <c r="I2770" s="5"/>
    </row>
    <row r="2771" spans="5:15" x14ac:dyDescent="0.35">
      <c r="E2771" s="4" t="s">
        <v>846</v>
      </c>
      <c r="F2771">
        <f t="shared" ref="F2771:F2774" si="5108">ABS(F2766-F2740)</f>
        <v>0</v>
      </c>
      <c r="I2771" s="5"/>
    </row>
    <row r="2772" spans="5:15" x14ac:dyDescent="0.35">
      <c r="E2772" s="4" t="s">
        <v>847</v>
      </c>
      <c r="F2772">
        <f t="shared" si="5108"/>
        <v>0</v>
      </c>
      <c r="I2772" s="5"/>
    </row>
    <row r="2773" spans="5:15" x14ac:dyDescent="0.35">
      <c r="E2773" s="4" t="s">
        <v>848</v>
      </c>
      <c r="F2773">
        <f t="shared" si="5108"/>
        <v>0</v>
      </c>
      <c r="I2773" s="5"/>
    </row>
    <row r="2774" spans="5:15" x14ac:dyDescent="0.35">
      <c r="E2774" s="7" t="s">
        <v>849</v>
      </c>
      <c r="F2774" s="8">
        <f t="shared" si="5108"/>
        <v>0</v>
      </c>
      <c r="G2774" s="8" t="s">
        <v>25</v>
      </c>
      <c r="H2774" s="8">
        <f t="shared" ref="H2774" si="5109">MAX(F2771:F2774)</f>
        <v>0</v>
      </c>
      <c r="I2774" s="9"/>
      <c r="J2774" t="str">
        <f t="shared" ref="J2774" si="5110">IF(H2774&gt;$D$14, "Continúa iterando","Listo. Aquí está la solución")</f>
        <v>Listo. Aquí está la solución</v>
      </c>
    </row>
    <row r="2776" spans="5:15" x14ac:dyDescent="0.35">
      <c r="E2776" s="1"/>
      <c r="F2776" s="2" t="s">
        <v>0</v>
      </c>
      <c r="G2776" s="2">
        <f t="shared" ref="G2776" si="5111">G2739+1</f>
        <v>76</v>
      </c>
      <c r="H2776" s="2"/>
      <c r="I2776" s="3"/>
    </row>
    <row r="2777" spans="5:15" x14ac:dyDescent="0.35">
      <c r="E2777" s="4" t="s">
        <v>840</v>
      </c>
      <c r="F2777" s="6">
        <f t="shared" ref="F2777:F2780" si="5112">F2766</f>
        <v>0.10070645885277868</v>
      </c>
      <c r="I2777" s="5"/>
    </row>
    <row r="2778" spans="5:15" x14ac:dyDescent="0.35">
      <c r="E2778" s="4" t="s">
        <v>1</v>
      </c>
      <c r="F2778" s="6">
        <f t="shared" si="5112"/>
        <v>-10.624774595708859</v>
      </c>
      <c r="I2778" s="5"/>
    </row>
    <row r="2779" spans="5:15" x14ac:dyDescent="0.35">
      <c r="E2779" s="4" t="s">
        <v>93</v>
      </c>
      <c r="F2779" s="6">
        <f t="shared" si="5112"/>
        <v>1.251891792118899</v>
      </c>
      <c r="I2779" s="5"/>
    </row>
    <row r="2780" spans="5:15" x14ac:dyDescent="0.35">
      <c r="E2780" s="4" t="s">
        <v>2</v>
      </c>
      <c r="F2780" s="6">
        <f t="shared" si="5112"/>
        <v>5.6042630438785226</v>
      </c>
      <c r="I2780" s="5"/>
    </row>
    <row r="2781" spans="5:15" x14ac:dyDescent="0.35">
      <c r="E2781" s="4"/>
      <c r="I2781" s="5"/>
    </row>
    <row r="2782" spans="5:15" x14ac:dyDescent="0.35">
      <c r="E2782" s="4"/>
      <c r="F2782">
        <f t="shared" ref="F2782" si="5113">2*F2777*F2778*F2779-6*F2777*F2778^2</f>
        <v>-70.889003248126073</v>
      </c>
      <c r="G2782">
        <f t="shared" ref="G2782" si="5114">F2777^2*F2779-6*F2777^2*F2778</f>
        <v>0.65922187569425572</v>
      </c>
      <c r="H2782">
        <f t="shared" ref="H2782" si="5115">F2777^2*F2778</f>
        <v>-0.10775424182765204</v>
      </c>
      <c r="I2782" s="5">
        <f t="shared" ref="I2782" si="5116">12*F2780^2</f>
        <v>376.89317117979078</v>
      </c>
      <c r="J2782">
        <f t="shared" ref="J2782" si="5117">F2782*(G2783*(H2784*I2785-H2785*I2784)-H2783*(G2784*I2785-G2785*I2784)+I2783*(G2784*H2785-G2785*H2784))</f>
        <v>-11734.85501053382</v>
      </c>
      <c r="L2782">
        <f t="shared" ref="L2782" si="5118">G2783*(H2784*I2785-H2785*I2784)-H2783*(G2784*I2785-G2785*I2784)+I2783*(G2784*H2785-G2785*H2784)</f>
        <v>165.53843999554368</v>
      </c>
      <c r="M2782">
        <f t="shared" ref="M2782" si="5119">-(G2782*(H2784*I2785-H2785*I2784)-H2782*(G2784*I2785-G2785*I2784)+I2782*(G2784*H2785-G2785*H2784))</f>
        <v>-4370.357691427349</v>
      </c>
      <c r="N2782">
        <f t="shared" ref="N2782" si="5120">G2782*(H2783*I2785-H2785*I2783)-H2782*(G2783*I2785-G2785*I2783)+I2782*(G2783*H2785-G2785*H2783)</f>
        <v>-21755.90042243282</v>
      </c>
      <c r="O2782">
        <f t="shared" ref="O2782" si="5121">-(G2782*(H2783*I2784-H2784*I2783)-H2782*(G2783*I2784-G2784*I2783)+I2782*(G2783*H2784-G2784*H2783))</f>
        <v>-333.28564678835897</v>
      </c>
    </row>
    <row r="2783" spans="5:15" x14ac:dyDescent="0.35">
      <c r="E2783" s="4" t="s">
        <v>26</v>
      </c>
      <c r="F2783">
        <f t="shared" ref="F2783" si="5122">-1728*F2780*F2777^2-144*F2778*F2777+36*F2779</f>
        <v>100.93092616020988</v>
      </c>
      <c r="G2783">
        <f t="shared" ref="G2783" si="5123">-72*F2777^2</f>
        <v>-0.73020894153598115</v>
      </c>
      <c r="H2783">
        <f t="shared" ref="H2783" si="5124">36*F2777</f>
        <v>3.6254325187000322</v>
      </c>
      <c r="I2783" s="5">
        <f t="shared" ref="I2783" si="5125">-576*F2777^3</f>
        <v>-0.58829405379779487</v>
      </c>
      <c r="J2783">
        <f t="shared" ref="J2783" si="5126">-G2782*(F2783*(H2784*I2785-H2785*I2784)-H2783*(F2784*I2785-F2785*I2784)+I2783*(F2784*H2785-F2785*H2784))</f>
        <v>27145.440294009833</v>
      </c>
      <c r="L2783">
        <f t="shared" ref="L2783" si="5127">-(F2783*(H2784*I2785-H2785*I2784)-H2783*(F2784*I2785-F2785*I2784)+I2783*(F2784*H2785-F2785*H2784))</f>
        <v>41178.002877137187</v>
      </c>
      <c r="M2783">
        <f t="shared" ref="M2783" si="5128">F2782*(H2784*I2785-H2785*I2784)-H2782*(F2784*I2785-F2785*I2784)+I2782*(F2784*H2785-F2785*H2784)</f>
        <v>158787.26550931143</v>
      </c>
      <c r="N2783">
        <f t="shared" ref="N2783" si="5129">-(F2782*(H2783*I2785-H2785*I2783)-H2782*(F2783*I2785-F2785*I2783)+I2782*(F2783*H2785-F2785*H2783))</f>
        <v>-3207276.3379088463</v>
      </c>
      <c r="O2783">
        <f t="shared" ref="O2783" si="5130">F2782*(H2783*I2784-H2784*I2783)-H2782*(F2783*I2784-F2784*I2783)+I2782*(F2783*H2784-F2784*H2783)</f>
        <v>-78127.230263793899</v>
      </c>
    </row>
    <row r="2784" spans="5:15" x14ac:dyDescent="0.35">
      <c r="E2784" s="4"/>
      <c r="F2784">
        <f t="shared" ref="F2784" si="5131">0.0625*F2778*F2779^2*F2780</f>
        <v>-5.8324609265975536</v>
      </c>
      <c r="G2784">
        <f t="shared" ref="G2784" si="5132">0.0625*F2777*F2779^2*F2780+0.125*F2779</f>
        <v>0.21176919846457087</v>
      </c>
      <c r="H2784">
        <f t="shared" ref="H2784" si="5133">0.125*F2777*F2778*F2779*F2780+0.125*F2778</f>
        <v>-2.2664630475070293</v>
      </c>
      <c r="I2784" s="5">
        <f t="shared" ref="I2784" si="5134">0.0625*F2777*F2778*F2779^2</f>
        <v>-0.10480708733977255</v>
      </c>
      <c r="J2784">
        <f t="shared" ref="J2784" si="5135">H2782*(F2783*(G2784*I2785-G2785*I2784)-G2783*(F2784*I2785-F2785*I2784)+I2783*(F2784*G2785-F2785*G2784))</f>
        <v>-374.98505932624914</v>
      </c>
      <c r="L2784">
        <f t="shared" ref="L2784" si="5136">F2783*(G2784*I2785-G2785*I2784)-G2783*(F2784*I2785-F2785*I2784)+I2783*(F2784*G2785-F2785*G2784)</f>
        <v>3480.0027633809582</v>
      </c>
      <c r="M2784">
        <f t="shared" ref="M2784" si="5137">-(F2782*(G2784*I2785-G2785*I2784)-G2782*(F2784*I2785-F2785*I2784)+I2782*(F2784*G2785-F2785*G2784))</f>
        <v>26133.525741921378</v>
      </c>
      <c r="N2784">
        <f t="shared" ref="N2784" si="5138">F2782*(G2783*I2785-G2785*I2783)-G2782*(F2783*I2785-F2785*I2783)+I2782*(F2783*G2785-F2785*G2783)</f>
        <v>-40064.874888211809</v>
      </c>
      <c r="O2784">
        <f t="shared" ref="O2784" si="5139">-(F2782*(G2783*I2784-G2784*I2783)-G2782*(F2783*I2784-F2784*I2783)+I2782*(F2783*G2784-F2784*G2783))</f>
        <v>-6445.5603413291828</v>
      </c>
    </row>
    <row r="2785" spans="5:15" x14ac:dyDescent="0.35">
      <c r="E2785" s="4"/>
      <c r="F2785">
        <f t="shared" ref="F2785" si="5140">72*F2778*F2779*F2777^2-20*F2778*F2779^3</f>
        <v>407.20491440473813</v>
      </c>
      <c r="G2785">
        <f t="shared" ref="G2785" si="5141">24*F2777^3*F2779-20*F2777*F2779^3</f>
        <v>-3.9210472518767352</v>
      </c>
      <c r="H2785">
        <f t="shared" ref="H2785" si="5142">24*F2777^3*F2778-60*F2777*F2778*F2779^2</f>
        <v>100.35436669128175</v>
      </c>
      <c r="I2785" s="5">
        <f t="shared" ref="I2785" si="5143">36*F2780</f>
        <v>201.75346957962682</v>
      </c>
      <c r="J2785">
        <f t="shared" ref="J2785" si="5144">-I2782*(F2783*(G2784*H2785-G2785*H2784)-G2783*(F2784*H2785-F2785*H2784)+H2783*(F2784*G2785-F2785*G2784))</f>
        <v>-476699.81881783751</v>
      </c>
      <c r="L2785">
        <f t="shared" ref="L2785" si="5145">-(F2783*(G2784*H2785-G2785*H2784)-G2783*(F2784*H2785-F2785*H2784)+H2783*(F2784*G2785-F2785*G2784))</f>
        <v>-1264.8141576182488</v>
      </c>
      <c r="M2785">
        <f t="shared" ref="M2785" si="5146">F2782*(G2784*H2785-G2785*H2784)-G2782*(F2784*H2785-F2785*H2784)+H2782*(F2784*G2785-F2785*G2784)</f>
        <v>-1092.2732827639675</v>
      </c>
      <c r="N2785">
        <f t="shared" ref="N2785" si="5147">-(F2782*(G2783*H2785-G2785*H2783)-G2782*(F2783*H2785-F2785*H2783)+H2782*(F2783*G2785-F2785*G2783))</f>
        <v>1506.3564713566998</v>
      </c>
      <c r="O2785">
        <f t="shared" ref="O2785" si="5148">F2782*(G2783*H2784-G2784*H2783)-G2782*(F2783*H2784-F2784*H2783)+H2782*(F2783*G2784-F2784*G2783)</f>
        <v>72.122175699650043</v>
      </c>
    </row>
    <row r="2786" spans="5:15" x14ac:dyDescent="0.35">
      <c r="E2786" s="4"/>
      <c r="I2786" s="5"/>
    </row>
    <row r="2787" spans="5:15" x14ac:dyDescent="0.35">
      <c r="E2787" s="4" t="s">
        <v>6</v>
      </c>
      <c r="F2787">
        <f t="shared" ref="F2787" si="5149">MDETERM(F2782:I2785)</f>
        <v>-461664.21859368775</v>
      </c>
      <c r="G2787" t="str">
        <f t="shared" ref="G2787" si="5150">IF(F2787&lt;&gt;0,"Continuar", "Agregar otros valores")</f>
        <v>Continuar</v>
      </c>
      <c r="I2787" s="5"/>
      <c r="J2787">
        <f t="shared" ref="J2787" si="5151">MDETERM(F2782:I2785)</f>
        <v>-461664.21859368775</v>
      </c>
    </row>
    <row r="2788" spans="5:15" x14ac:dyDescent="0.35">
      <c r="E2788" s="4"/>
      <c r="I2788" s="5"/>
    </row>
    <row r="2789" spans="5:15" x14ac:dyDescent="0.35">
      <c r="E2789" s="4"/>
      <c r="F2789" cm="1">
        <f t="array" ref="F2789:I2792">MINVERSE(F2782:I2785)</f>
        <v>-3.5856891941897636E-4</v>
      </c>
      <c r="G2789">
        <v>9.466528952016778E-3</v>
      </c>
      <c r="H2789">
        <v>4.7124943944551738E-2</v>
      </c>
      <c r="I2789" s="5">
        <v>7.21922196620755E-4</v>
      </c>
      <c r="L2789">
        <f t="shared" ref="L2789" si="5152">L2782/J2787</f>
        <v>-3.5856891941897414E-4</v>
      </c>
      <c r="M2789">
        <f t="shared" ref="M2789" si="5153">M2782/J2787</f>
        <v>9.4665289520167815E-3</v>
      </c>
      <c r="N2789">
        <f t="shared" ref="N2789" si="5154">N2782/J2787</f>
        <v>4.7124943944551745E-2</v>
      </c>
      <c r="O2789">
        <f t="shared" ref="O2789" si="5155">O2782/J2787</f>
        <v>7.2192219662075392E-4</v>
      </c>
    </row>
    <row r="2790" spans="5:15" x14ac:dyDescent="0.35">
      <c r="E2790" s="4" t="s">
        <v>9</v>
      </c>
      <c r="F2790">
        <v>-8.9194703030208738E-2</v>
      </c>
      <c r="G2790">
        <v>-0.34394535923318087</v>
      </c>
      <c r="H2790">
        <v>6.9472058018245084</v>
      </c>
      <c r="I2790" s="5">
        <v>0.16922955498215461</v>
      </c>
      <c r="L2790">
        <f t="shared" ref="L2790" si="5156">L2783/J2787</f>
        <v>-8.9194703030208392E-2</v>
      </c>
      <c r="M2790">
        <f t="shared" ref="M2790" si="5157">M2783/J2787</f>
        <v>-0.34394535923318037</v>
      </c>
      <c r="N2790">
        <f t="shared" ref="N2790" si="5158">N2783/J2787</f>
        <v>6.9472058018245102</v>
      </c>
      <c r="O2790">
        <f t="shared" ref="O2790" si="5159">O2783/J2787</f>
        <v>0.16922955498215456</v>
      </c>
    </row>
    <row r="2791" spans="5:15" x14ac:dyDescent="0.35">
      <c r="E2791" s="4"/>
      <c r="F2791">
        <v>-7.5379520942334983E-3</v>
      </c>
      <c r="G2791">
        <v>-5.660721513468988E-2</v>
      </c>
      <c r="H2791">
        <v>8.6783582687557287E-2</v>
      </c>
      <c r="I2791" s="5">
        <v>1.3961576578240174E-2</v>
      </c>
      <c r="L2791">
        <f t="shared" ref="L2791" si="5160">L2784/J2787</f>
        <v>-7.5379520942334939E-3</v>
      </c>
      <c r="M2791">
        <f t="shared" ref="M2791" si="5161">M2784/J2787</f>
        <v>-5.660721513468988E-2</v>
      </c>
      <c r="N2791">
        <f t="shared" ref="N2791" si="5162">N2784/J2787</f>
        <v>8.6783582687557259E-2</v>
      </c>
      <c r="O2791">
        <f t="shared" ref="O2791" si="5163">O2784/J2787</f>
        <v>1.3961576578240174E-2</v>
      </c>
    </row>
    <row r="2792" spans="5:15" x14ac:dyDescent="0.35">
      <c r="E2792" s="4"/>
      <c r="F2792">
        <v>2.7396841831734335E-3</v>
      </c>
      <c r="G2792">
        <v>2.3659474543884481E-3</v>
      </c>
      <c r="H2792">
        <v>-3.2628833049815585E-3</v>
      </c>
      <c r="I2792" s="5">
        <v>-1.562221476018808E-4</v>
      </c>
      <c r="L2792">
        <f t="shared" ref="L2792" si="5164">L2785/J2787</f>
        <v>2.7396841831734335E-3</v>
      </c>
      <c r="M2792">
        <f t="shared" ref="M2792" si="5165">M2785/J2787</f>
        <v>2.3659474543884481E-3</v>
      </c>
      <c r="N2792">
        <f t="shared" ref="N2792" si="5166">N2785/J2787</f>
        <v>-3.2628833049815568E-3</v>
      </c>
      <c r="O2792">
        <f t="shared" ref="O2792" si="5167">O2785/J2787</f>
        <v>-1.5622214760188077E-4</v>
      </c>
    </row>
    <row r="2793" spans="5:15" x14ac:dyDescent="0.35">
      <c r="E2793" s="4"/>
      <c r="I2793" s="5"/>
    </row>
    <row r="2794" spans="5:15" x14ac:dyDescent="0.35">
      <c r="E2794" s="4" t="s">
        <v>335</v>
      </c>
      <c r="F2794">
        <f t="shared" ref="F2794" si="5168">F2777^2*F2778*F2779-3*F2777^2*F2778^2+4*F2780^3-1401/2</f>
        <v>0</v>
      </c>
      <c r="I2794" s="5"/>
    </row>
    <row r="2795" spans="5:15" x14ac:dyDescent="0.35">
      <c r="E2795" s="4" t="s">
        <v>336</v>
      </c>
      <c r="F2795">
        <f t="shared" ref="F2795" si="5169">-72*F2777^2*F2778-576*F2777^3*F2780+36*F2777*F2779-9</f>
        <v>0</v>
      </c>
      <c r="I2795" s="5"/>
    </row>
    <row r="2796" spans="5:15" x14ac:dyDescent="0.35">
      <c r="E2796" s="4" t="s">
        <v>337</v>
      </c>
      <c r="F2796">
        <f t="shared" ref="F2796" si="5170">((F2777*F2778*(F2779^2)*F2780)/16)+((F2778*F2779)/8)+9/4</f>
        <v>0</v>
      </c>
      <c r="I2796" s="5"/>
    </row>
    <row r="2797" spans="5:15" x14ac:dyDescent="0.35">
      <c r="E2797" s="4" t="s">
        <v>338</v>
      </c>
      <c r="F2797">
        <f t="shared" ref="F2797" si="5171">24*F2777^3*F2778*F2779-20*F2777*F2778*F2779^3+18*F2780^2-607</f>
        <v>0</v>
      </c>
      <c r="I2797" s="5"/>
    </row>
    <row r="2798" spans="5:15" x14ac:dyDescent="0.35">
      <c r="E2798" s="4"/>
      <c r="I2798" s="5"/>
    </row>
    <row r="2799" spans="5:15" x14ac:dyDescent="0.35">
      <c r="E2799" s="4"/>
      <c r="F2799">
        <f t="shared" ref="F2799:F2802" si="5172">F2777</f>
        <v>0.10070645885277868</v>
      </c>
      <c r="G2799" t="s">
        <v>16</v>
      </c>
      <c r="H2799" cm="1">
        <f t="array" ref="H2799:H2802">MMULT(F2789:I2792,F2794:F2797)</f>
        <v>0</v>
      </c>
      <c r="I2799" s="5"/>
      <c r="J2799">
        <f t="shared" ref="J2799" si="5173">F2789*F2794+G2789*F2795+H2789*F2796+I2789*F2797</f>
        <v>0</v>
      </c>
    </row>
    <row r="2800" spans="5:15" x14ac:dyDescent="0.35">
      <c r="E2800" s="4"/>
      <c r="F2800">
        <f t="shared" si="5172"/>
        <v>-10.624774595708859</v>
      </c>
      <c r="G2800" t="s">
        <v>16</v>
      </c>
      <c r="H2800">
        <v>0</v>
      </c>
      <c r="I2800" s="5"/>
      <c r="J2800">
        <f t="shared" ref="J2800" si="5174">F2790*F2794+G2790*F2795+H2790*F2796+I2790*F2797</f>
        <v>0</v>
      </c>
    </row>
    <row r="2801" spans="5:10" x14ac:dyDescent="0.35">
      <c r="E2801" s="4"/>
      <c r="F2801">
        <f t="shared" si="5172"/>
        <v>1.251891792118899</v>
      </c>
      <c r="G2801" t="s">
        <v>16</v>
      </c>
      <c r="H2801">
        <v>0</v>
      </c>
      <c r="I2801" s="5"/>
      <c r="J2801">
        <f t="shared" ref="J2801" si="5175">F2791*F2794+G2791*F2795+H2791*F2796+I2791*F2797</f>
        <v>0</v>
      </c>
    </row>
    <row r="2802" spans="5:10" x14ac:dyDescent="0.35">
      <c r="E2802" s="4"/>
      <c r="F2802">
        <f t="shared" si="5172"/>
        <v>5.6042630438785226</v>
      </c>
      <c r="G2802" t="s">
        <v>16</v>
      </c>
      <c r="H2802">
        <v>0</v>
      </c>
      <c r="I2802" s="5"/>
      <c r="J2802">
        <f t="shared" ref="J2802" si="5176">F2792*F2794+G2792*F2795+H2792*F2796+I2792*F2797</f>
        <v>0</v>
      </c>
    </row>
    <row r="2803" spans="5:10" x14ac:dyDescent="0.35">
      <c r="E2803" s="4" t="s">
        <v>844</v>
      </c>
      <c r="F2803">
        <f t="shared" ref="F2803:F2806" si="5177">F2799-H2799</f>
        <v>0.10070645885277868</v>
      </c>
      <c r="I2803" s="5"/>
    </row>
    <row r="2804" spans="5:10" x14ac:dyDescent="0.35">
      <c r="E2804" s="4" t="s">
        <v>99</v>
      </c>
      <c r="F2804">
        <f t="shared" si="5177"/>
        <v>-10.624774595708859</v>
      </c>
      <c r="I2804" s="5"/>
    </row>
    <row r="2805" spans="5:10" x14ac:dyDescent="0.35">
      <c r="E2805" s="4" t="s">
        <v>100</v>
      </c>
      <c r="F2805">
        <f t="shared" si="5177"/>
        <v>1.251891792118899</v>
      </c>
      <c r="I2805" s="5"/>
    </row>
    <row r="2806" spans="5:10" x14ac:dyDescent="0.35">
      <c r="E2806" s="4" t="s">
        <v>101</v>
      </c>
      <c r="F2806">
        <f t="shared" si="5177"/>
        <v>5.6042630438785226</v>
      </c>
      <c r="I2806" s="5"/>
    </row>
    <row r="2807" spans="5:10" x14ac:dyDescent="0.35">
      <c r="E2807" s="4"/>
      <c r="I2807" s="5"/>
    </row>
    <row r="2808" spans="5:10" x14ac:dyDescent="0.35">
      <c r="E2808" s="4" t="s">
        <v>846</v>
      </c>
      <c r="F2808">
        <f t="shared" ref="F2808:F2811" si="5178">ABS(F2803-F2777)</f>
        <v>0</v>
      </c>
      <c r="I2808" s="5"/>
    </row>
    <row r="2809" spans="5:10" x14ac:dyDescent="0.35">
      <c r="E2809" s="4" t="s">
        <v>847</v>
      </c>
      <c r="F2809">
        <f t="shared" si="5178"/>
        <v>0</v>
      </c>
      <c r="I2809" s="5"/>
    </row>
    <row r="2810" spans="5:10" x14ac:dyDescent="0.35">
      <c r="E2810" s="4" t="s">
        <v>848</v>
      </c>
      <c r="F2810">
        <f t="shared" si="5178"/>
        <v>0</v>
      </c>
      <c r="I2810" s="5"/>
    </row>
    <row r="2811" spans="5:10" x14ac:dyDescent="0.35">
      <c r="E2811" s="7" t="s">
        <v>849</v>
      </c>
      <c r="F2811" s="8">
        <f t="shared" si="5178"/>
        <v>0</v>
      </c>
      <c r="G2811" s="8" t="s">
        <v>25</v>
      </c>
      <c r="H2811" s="8">
        <f t="shared" ref="H2811" si="5179">MAX(F2808:F2811)</f>
        <v>0</v>
      </c>
      <c r="I2811" s="9"/>
      <c r="J2811" t="str">
        <f t="shared" ref="J2811" si="5180">IF(H2811&gt;$D$14, "Continúa iterando","Listo. Aquí está la solución")</f>
        <v>Listo. Aquí está la solución</v>
      </c>
    </row>
    <row r="2813" spans="5:10" x14ac:dyDescent="0.35">
      <c r="E2813" s="1"/>
      <c r="F2813" s="2" t="s">
        <v>0</v>
      </c>
      <c r="G2813" s="2">
        <f t="shared" ref="G2813" si="5181">G2776+1</f>
        <v>77</v>
      </c>
      <c r="H2813" s="2"/>
      <c r="I2813" s="3"/>
    </row>
    <row r="2814" spans="5:10" x14ac:dyDescent="0.35">
      <c r="E2814" s="4" t="s">
        <v>840</v>
      </c>
      <c r="F2814" s="6">
        <f t="shared" ref="F2814:F2817" si="5182">F2803</f>
        <v>0.10070645885277868</v>
      </c>
      <c r="I2814" s="5"/>
    </row>
    <row r="2815" spans="5:10" x14ac:dyDescent="0.35">
      <c r="E2815" s="4" t="s">
        <v>1</v>
      </c>
      <c r="F2815" s="6">
        <f t="shared" si="5182"/>
        <v>-10.624774595708859</v>
      </c>
      <c r="I2815" s="5"/>
    </row>
    <row r="2816" spans="5:10" x14ac:dyDescent="0.35">
      <c r="E2816" s="4" t="s">
        <v>93</v>
      </c>
      <c r="F2816" s="6">
        <f t="shared" si="5182"/>
        <v>1.251891792118899</v>
      </c>
      <c r="I2816" s="5"/>
    </row>
    <row r="2817" spans="5:15" x14ac:dyDescent="0.35">
      <c r="E2817" s="4" t="s">
        <v>2</v>
      </c>
      <c r="F2817" s="6">
        <f t="shared" si="5182"/>
        <v>5.6042630438785226</v>
      </c>
      <c r="I2817" s="5"/>
    </row>
    <row r="2818" spans="5:15" x14ac:dyDescent="0.35">
      <c r="E2818" s="4"/>
      <c r="I2818" s="5"/>
    </row>
    <row r="2819" spans="5:15" x14ac:dyDescent="0.35">
      <c r="E2819" s="4"/>
      <c r="F2819">
        <f t="shared" ref="F2819" si="5183">2*F2814*F2815*F2816-6*F2814*F2815^2</f>
        <v>-70.889003248126073</v>
      </c>
      <c r="G2819">
        <f t="shared" ref="G2819" si="5184">F2814^2*F2816-6*F2814^2*F2815</f>
        <v>0.65922187569425572</v>
      </c>
      <c r="H2819">
        <f t="shared" ref="H2819" si="5185">F2814^2*F2815</f>
        <v>-0.10775424182765204</v>
      </c>
      <c r="I2819" s="5">
        <f t="shared" ref="I2819" si="5186">12*F2817^2</f>
        <v>376.89317117979078</v>
      </c>
      <c r="J2819">
        <f t="shared" ref="J2819" si="5187">F2819*(G2820*(H2821*I2822-H2822*I2821)-H2820*(G2821*I2822-G2822*I2821)+I2820*(G2821*H2822-G2822*H2821))</f>
        <v>-11734.85501053382</v>
      </c>
      <c r="L2819">
        <f t="shared" ref="L2819" si="5188">G2820*(H2821*I2822-H2822*I2821)-H2820*(G2821*I2822-G2822*I2821)+I2820*(G2821*H2822-G2822*H2821)</f>
        <v>165.53843999554368</v>
      </c>
      <c r="M2819">
        <f t="shared" ref="M2819" si="5189">-(G2819*(H2821*I2822-H2822*I2821)-H2819*(G2821*I2822-G2822*I2821)+I2819*(G2821*H2822-G2822*H2821))</f>
        <v>-4370.357691427349</v>
      </c>
      <c r="N2819">
        <f t="shared" ref="N2819" si="5190">G2819*(H2820*I2822-H2822*I2820)-H2819*(G2820*I2822-G2822*I2820)+I2819*(G2820*H2822-G2822*H2820)</f>
        <v>-21755.90042243282</v>
      </c>
      <c r="O2819">
        <f t="shared" ref="O2819" si="5191">-(G2819*(H2820*I2821-H2821*I2820)-H2819*(G2820*I2821-G2821*I2820)+I2819*(G2820*H2821-G2821*H2820))</f>
        <v>-333.28564678835897</v>
      </c>
    </row>
    <row r="2820" spans="5:15" x14ac:dyDescent="0.35">
      <c r="E2820" s="4" t="s">
        <v>26</v>
      </c>
      <c r="F2820">
        <f t="shared" ref="F2820" si="5192">-1728*F2817*F2814^2-144*F2815*F2814+36*F2816</f>
        <v>100.93092616020988</v>
      </c>
      <c r="G2820">
        <f t="shared" ref="G2820" si="5193">-72*F2814^2</f>
        <v>-0.73020894153598115</v>
      </c>
      <c r="H2820">
        <f t="shared" ref="H2820" si="5194">36*F2814</f>
        <v>3.6254325187000322</v>
      </c>
      <c r="I2820" s="5">
        <f t="shared" ref="I2820" si="5195">-576*F2814^3</f>
        <v>-0.58829405379779487</v>
      </c>
      <c r="J2820">
        <f t="shared" ref="J2820" si="5196">-G2819*(F2820*(H2821*I2822-H2822*I2821)-H2820*(F2821*I2822-F2822*I2821)+I2820*(F2821*H2822-F2822*H2821))</f>
        <v>27145.440294009833</v>
      </c>
      <c r="L2820">
        <f t="shared" ref="L2820" si="5197">-(F2820*(H2821*I2822-H2822*I2821)-H2820*(F2821*I2822-F2822*I2821)+I2820*(F2821*H2822-F2822*H2821))</f>
        <v>41178.002877137187</v>
      </c>
      <c r="M2820">
        <f t="shared" ref="M2820" si="5198">F2819*(H2821*I2822-H2822*I2821)-H2819*(F2821*I2822-F2822*I2821)+I2819*(F2821*H2822-F2822*H2821)</f>
        <v>158787.26550931143</v>
      </c>
      <c r="N2820">
        <f t="shared" ref="N2820" si="5199">-(F2819*(H2820*I2822-H2822*I2820)-H2819*(F2820*I2822-F2822*I2820)+I2819*(F2820*H2822-F2822*H2820))</f>
        <v>-3207276.3379088463</v>
      </c>
      <c r="O2820">
        <f t="shared" ref="O2820" si="5200">F2819*(H2820*I2821-H2821*I2820)-H2819*(F2820*I2821-F2821*I2820)+I2819*(F2820*H2821-F2821*H2820)</f>
        <v>-78127.230263793899</v>
      </c>
    </row>
    <row r="2821" spans="5:15" x14ac:dyDescent="0.35">
      <c r="E2821" s="4"/>
      <c r="F2821">
        <f t="shared" ref="F2821" si="5201">0.0625*F2815*F2816^2*F2817</f>
        <v>-5.8324609265975536</v>
      </c>
      <c r="G2821">
        <f t="shared" ref="G2821" si="5202">0.0625*F2814*F2816^2*F2817+0.125*F2816</f>
        <v>0.21176919846457087</v>
      </c>
      <c r="H2821">
        <f t="shared" ref="H2821" si="5203">0.125*F2814*F2815*F2816*F2817+0.125*F2815</f>
        <v>-2.2664630475070293</v>
      </c>
      <c r="I2821" s="5">
        <f t="shared" ref="I2821" si="5204">0.0625*F2814*F2815*F2816^2</f>
        <v>-0.10480708733977255</v>
      </c>
      <c r="J2821">
        <f t="shared" ref="J2821" si="5205">H2819*(F2820*(G2821*I2822-G2822*I2821)-G2820*(F2821*I2822-F2822*I2821)+I2820*(F2821*G2822-F2822*G2821))</f>
        <v>-374.98505932624914</v>
      </c>
      <c r="L2821">
        <f t="shared" ref="L2821" si="5206">F2820*(G2821*I2822-G2822*I2821)-G2820*(F2821*I2822-F2822*I2821)+I2820*(F2821*G2822-F2822*G2821)</f>
        <v>3480.0027633809582</v>
      </c>
      <c r="M2821">
        <f t="shared" ref="M2821" si="5207">-(F2819*(G2821*I2822-G2822*I2821)-G2819*(F2821*I2822-F2822*I2821)+I2819*(F2821*G2822-F2822*G2821))</f>
        <v>26133.525741921378</v>
      </c>
      <c r="N2821">
        <f t="shared" ref="N2821" si="5208">F2819*(G2820*I2822-G2822*I2820)-G2819*(F2820*I2822-F2822*I2820)+I2819*(F2820*G2822-F2822*G2820)</f>
        <v>-40064.874888211809</v>
      </c>
      <c r="O2821">
        <f t="shared" ref="O2821" si="5209">-(F2819*(G2820*I2821-G2821*I2820)-G2819*(F2820*I2821-F2821*I2820)+I2819*(F2820*G2821-F2821*G2820))</f>
        <v>-6445.5603413291828</v>
      </c>
    </row>
    <row r="2822" spans="5:15" x14ac:dyDescent="0.35">
      <c r="E2822" s="4"/>
      <c r="F2822">
        <f t="shared" ref="F2822" si="5210">72*F2815*F2816*F2814^2-20*F2815*F2816^3</f>
        <v>407.20491440473813</v>
      </c>
      <c r="G2822">
        <f t="shared" ref="G2822" si="5211">24*F2814^3*F2816-20*F2814*F2816^3</f>
        <v>-3.9210472518767352</v>
      </c>
      <c r="H2822">
        <f t="shared" ref="H2822" si="5212">24*F2814^3*F2815-60*F2814*F2815*F2816^2</f>
        <v>100.35436669128175</v>
      </c>
      <c r="I2822" s="5">
        <f t="shared" ref="I2822" si="5213">36*F2817</f>
        <v>201.75346957962682</v>
      </c>
      <c r="J2822">
        <f t="shared" ref="J2822" si="5214">-I2819*(F2820*(G2821*H2822-G2822*H2821)-G2820*(F2821*H2822-F2822*H2821)+H2820*(F2821*G2822-F2822*G2821))</f>
        <v>-476699.81881783751</v>
      </c>
      <c r="L2822">
        <f t="shared" ref="L2822" si="5215">-(F2820*(G2821*H2822-G2822*H2821)-G2820*(F2821*H2822-F2822*H2821)+H2820*(F2821*G2822-F2822*G2821))</f>
        <v>-1264.8141576182488</v>
      </c>
      <c r="M2822">
        <f t="shared" ref="M2822" si="5216">F2819*(G2821*H2822-G2822*H2821)-G2819*(F2821*H2822-F2822*H2821)+H2819*(F2821*G2822-F2822*G2821)</f>
        <v>-1092.2732827639675</v>
      </c>
      <c r="N2822">
        <f t="shared" ref="N2822" si="5217">-(F2819*(G2820*H2822-G2822*H2820)-G2819*(F2820*H2822-F2822*H2820)+H2819*(F2820*G2822-F2822*G2820))</f>
        <v>1506.3564713566998</v>
      </c>
      <c r="O2822">
        <f t="shared" ref="O2822" si="5218">F2819*(G2820*H2821-G2821*H2820)-G2819*(F2820*H2821-F2821*H2820)+H2819*(F2820*G2821-F2821*G2820)</f>
        <v>72.122175699650043</v>
      </c>
    </row>
    <row r="2823" spans="5:15" x14ac:dyDescent="0.35">
      <c r="E2823" s="4"/>
      <c r="I2823" s="5"/>
    </row>
    <row r="2824" spans="5:15" x14ac:dyDescent="0.35">
      <c r="E2824" s="4" t="s">
        <v>6</v>
      </c>
      <c r="F2824">
        <f t="shared" ref="F2824" si="5219">MDETERM(F2819:I2822)</f>
        <v>-461664.21859368775</v>
      </c>
      <c r="G2824" t="str">
        <f t="shared" ref="G2824" si="5220">IF(F2824&lt;&gt;0,"Continuar", "Agregar otros valores")</f>
        <v>Continuar</v>
      </c>
      <c r="I2824" s="5"/>
      <c r="J2824">
        <f t="shared" ref="J2824" si="5221">MDETERM(F2819:I2822)</f>
        <v>-461664.21859368775</v>
      </c>
    </row>
    <row r="2825" spans="5:15" x14ac:dyDescent="0.35">
      <c r="E2825" s="4"/>
      <c r="I2825" s="5"/>
    </row>
    <row r="2826" spans="5:15" x14ac:dyDescent="0.35">
      <c r="E2826" s="4"/>
      <c r="F2826" cm="1">
        <f t="array" ref="F2826:I2829">MINVERSE(F2819:I2822)</f>
        <v>-3.5856891941897636E-4</v>
      </c>
      <c r="G2826">
        <v>9.466528952016778E-3</v>
      </c>
      <c r="H2826">
        <v>4.7124943944551738E-2</v>
      </c>
      <c r="I2826" s="5">
        <v>7.21922196620755E-4</v>
      </c>
      <c r="L2826">
        <f t="shared" ref="L2826" si="5222">L2819/J2824</f>
        <v>-3.5856891941897414E-4</v>
      </c>
      <c r="M2826">
        <f t="shared" ref="M2826" si="5223">M2819/J2824</f>
        <v>9.4665289520167815E-3</v>
      </c>
      <c r="N2826">
        <f t="shared" ref="N2826" si="5224">N2819/J2824</f>
        <v>4.7124943944551745E-2</v>
      </c>
      <c r="O2826">
        <f t="shared" ref="O2826" si="5225">O2819/J2824</f>
        <v>7.2192219662075392E-4</v>
      </c>
    </row>
    <row r="2827" spans="5:15" x14ac:dyDescent="0.35">
      <c r="E2827" s="4" t="s">
        <v>9</v>
      </c>
      <c r="F2827">
        <v>-8.9194703030208738E-2</v>
      </c>
      <c r="G2827">
        <v>-0.34394535923318087</v>
      </c>
      <c r="H2827">
        <v>6.9472058018245084</v>
      </c>
      <c r="I2827" s="5">
        <v>0.16922955498215461</v>
      </c>
      <c r="L2827">
        <f t="shared" ref="L2827" si="5226">L2820/J2824</f>
        <v>-8.9194703030208392E-2</v>
      </c>
      <c r="M2827">
        <f t="shared" ref="M2827" si="5227">M2820/J2824</f>
        <v>-0.34394535923318037</v>
      </c>
      <c r="N2827">
        <f t="shared" ref="N2827" si="5228">N2820/J2824</f>
        <v>6.9472058018245102</v>
      </c>
      <c r="O2827">
        <f t="shared" ref="O2827" si="5229">O2820/J2824</f>
        <v>0.16922955498215456</v>
      </c>
    </row>
    <row r="2828" spans="5:15" x14ac:dyDescent="0.35">
      <c r="E2828" s="4"/>
      <c r="F2828">
        <v>-7.5379520942334983E-3</v>
      </c>
      <c r="G2828">
        <v>-5.660721513468988E-2</v>
      </c>
      <c r="H2828">
        <v>8.6783582687557287E-2</v>
      </c>
      <c r="I2828" s="5">
        <v>1.3961576578240174E-2</v>
      </c>
      <c r="L2828">
        <f t="shared" ref="L2828" si="5230">L2821/J2824</f>
        <v>-7.5379520942334939E-3</v>
      </c>
      <c r="M2828">
        <f t="shared" ref="M2828" si="5231">M2821/J2824</f>
        <v>-5.660721513468988E-2</v>
      </c>
      <c r="N2828">
        <f t="shared" ref="N2828" si="5232">N2821/J2824</f>
        <v>8.6783582687557259E-2</v>
      </c>
      <c r="O2828">
        <f t="shared" ref="O2828" si="5233">O2821/J2824</f>
        <v>1.3961576578240174E-2</v>
      </c>
    </row>
    <row r="2829" spans="5:15" x14ac:dyDescent="0.35">
      <c r="E2829" s="4"/>
      <c r="F2829">
        <v>2.7396841831734335E-3</v>
      </c>
      <c r="G2829">
        <v>2.3659474543884481E-3</v>
      </c>
      <c r="H2829">
        <v>-3.2628833049815585E-3</v>
      </c>
      <c r="I2829" s="5">
        <v>-1.562221476018808E-4</v>
      </c>
      <c r="L2829">
        <f t="shared" ref="L2829" si="5234">L2822/J2824</f>
        <v>2.7396841831734335E-3</v>
      </c>
      <c r="M2829">
        <f t="shared" ref="M2829" si="5235">M2822/J2824</f>
        <v>2.3659474543884481E-3</v>
      </c>
      <c r="N2829">
        <f t="shared" ref="N2829" si="5236">N2822/J2824</f>
        <v>-3.2628833049815568E-3</v>
      </c>
      <c r="O2829">
        <f t="shared" ref="O2829" si="5237">O2822/J2824</f>
        <v>-1.5622214760188077E-4</v>
      </c>
    </row>
    <row r="2830" spans="5:15" x14ac:dyDescent="0.35">
      <c r="E2830" s="4"/>
      <c r="I2830" s="5"/>
    </row>
    <row r="2831" spans="5:15" x14ac:dyDescent="0.35">
      <c r="E2831" s="4" t="s">
        <v>339</v>
      </c>
      <c r="F2831">
        <f t="shared" ref="F2831" si="5238">F2814^2*F2815*F2816-3*F2814^2*F2815^2+4*F2817^3-1401/2</f>
        <v>0</v>
      </c>
      <c r="I2831" s="5"/>
    </row>
    <row r="2832" spans="5:15" x14ac:dyDescent="0.35">
      <c r="E2832" s="4" t="s">
        <v>340</v>
      </c>
      <c r="F2832">
        <f t="shared" ref="F2832" si="5239">-72*F2814^2*F2815-576*F2814^3*F2817+36*F2814*F2816-9</f>
        <v>0</v>
      </c>
      <c r="I2832" s="5"/>
    </row>
    <row r="2833" spans="5:10" x14ac:dyDescent="0.35">
      <c r="E2833" s="4" t="s">
        <v>341</v>
      </c>
      <c r="F2833">
        <f t="shared" ref="F2833" si="5240">((F2814*F2815*(F2816^2)*F2817)/16)+((F2815*F2816)/8)+9/4</f>
        <v>0</v>
      </c>
      <c r="I2833" s="5"/>
    </row>
    <row r="2834" spans="5:10" x14ac:dyDescent="0.35">
      <c r="E2834" s="4" t="s">
        <v>342</v>
      </c>
      <c r="F2834">
        <f t="shared" ref="F2834" si="5241">24*F2814^3*F2815*F2816-20*F2814*F2815*F2816^3+18*F2817^2-607</f>
        <v>0</v>
      </c>
      <c r="I2834" s="5"/>
    </row>
    <row r="2835" spans="5:10" x14ac:dyDescent="0.35">
      <c r="E2835" s="4"/>
      <c r="I2835" s="5"/>
    </row>
    <row r="2836" spans="5:10" x14ac:dyDescent="0.35">
      <c r="E2836" s="4"/>
      <c r="F2836">
        <f t="shared" ref="F2836:F2839" si="5242">F2814</f>
        <v>0.10070645885277868</v>
      </c>
      <c r="G2836" t="s">
        <v>16</v>
      </c>
      <c r="H2836" cm="1">
        <f t="array" ref="H2836:H2839">MMULT(F2826:I2829,F2831:F2834)</f>
        <v>0</v>
      </c>
      <c r="I2836" s="5"/>
      <c r="J2836">
        <f t="shared" ref="J2836" si="5243">F2826*F2831+G2826*F2832+H2826*F2833+I2826*F2834</f>
        <v>0</v>
      </c>
    </row>
    <row r="2837" spans="5:10" x14ac:dyDescent="0.35">
      <c r="E2837" s="4"/>
      <c r="F2837">
        <f t="shared" si="5242"/>
        <v>-10.624774595708859</v>
      </c>
      <c r="G2837" t="s">
        <v>16</v>
      </c>
      <c r="H2837">
        <v>0</v>
      </c>
      <c r="I2837" s="5"/>
      <c r="J2837">
        <f t="shared" ref="J2837" si="5244">F2827*F2831+G2827*F2832+H2827*F2833+I2827*F2834</f>
        <v>0</v>
      </c>
    </row>
    <row r="2838" spans="5:10" x14ac:dyDescent="0.35">
      <c r="E2838" s="4"/>
      <c r="F2838">
        <f t="shared" si="5242"/>
        <v>1.251891792118899</v>
      </c>
      <c r="G2838" t="s">
        <v>16</v>
      </c>
      <c r="H2838">
        <v>0</v>
      </c>
      <c r="I2838" s="5"/>
      <c r="J2838">
        <f t="shared" ref="J2838" si="5245">F2828*F2831+G2828*F2832+H2828*F2833+I2828*F2834</f>
        <v>0</v>
      </c>
    </row>
    <row r="2839" spans="5:10" x14ac:dyDescent="0.35">
      <c r="E2839" s="4"/>
      <c r="F2839">
        <f t="shared" si="5242"/>
        <v>5.6042630438785226</v>
      </c>
      <c r="G2839" t="s">
        <v>16</v>
      </c>
      <c r="H2839">
        <v>0</v>
      </c>
      <c r="I2839" s="5"/>
      <c r="J2839">
        <f t="shared" ref="J2839" si="5246">F2829*F2831+G2829*F2832+H2829*F2833+I2829*F2834</f>
        <v>0</v>
      </c>
    </row>
    <row r="2840" spans="5:10" x14ac:dyDescent="0.35">
      <c r="E2840" s="4" t="s">
        <v>844</v>
      </c>
      <c r="F2840">
        <f t="shared" ref="F2840:F2843" si="5247">F2836-H2836</f>
        <v>0.10070645885277868</v>
      </c>
      <c r="I2840" s="5"/>
    </row>
    <row r="2841" spans="5:10" x14ac:dyDescent="0.35">
      <c r="E2841" s="4" t="s">
        <v>99</v>
      </c>
      <c r="F2841">
        <f t="shared" si="5247"/>
        <v>-10.624774595708859</v>
      </c>
      <c r="I2841" s="5"/>
    </row>
    <row r="2842" spans="5:10" x14ac:dyDescent="0.35">
      <c r="E2842" s="4" t="s">
        <v>100</v>
      </c>
      <c r="F2842">
        <f t="shared" si="5247"/>
        <v>1.251891792118899</v>
      </c>
      <c r="I2842" s="5"/>
    </row>
    <row r="2843" spans="5:10" x14ac:dyDescent="0.35">
      <c r="E2843" s="4" t="s">
        <v>101</v>
      </c>
      <c r="F2843">
        <f t="shared" si="5247"/>
        <v>5.6042630438785226</v>
      </c>
      <c r="I2843" s="5"/>
    </row>
    <row r="2844" spans="5:10" x14ac:dyDescent="0.35">
      <c r="E2844" s="4"/>
      <c r="I2844" s="5"/>
    </row>
    <row r="2845" spans="5:10" x14ac:dyDescent="0.35">
      <c r="E2845" s="4" t="s">
        <v>846</v>
      </c>
      <c r="F2845">
        <f t="shared" ref="F2845:F2848" si="5248">ABS(F2840-F2814)</f>
        <v>0</v>
      </c>
      <c r="I2845" s="5"/>
    </row>
    <row r="2846" spans="5:10" x14ac:dyDescent="0.35">
      <c r="E2846" s="4" t="s">
        <v>847</v>
      </c>
      <c r="F2846">
        <f t="shared" si="5248"/>
        <v>0</v>
      </c>
      <c r="I2846" s="5"/>
    </row>
    <row r="2847" spans="5:10" x14ac:dyDescent="0.35">
      <c r="E2847" s="4" t="s">
        <v>848</v>
      </c>
      <c r="F2847">
        <f t="shared" si="5248"/>
        <v>0</v>
      </c>
      <c r="I2847" s="5"/>
    </row>
    <row r="2848" spans="5:10" x14ac:dyDescent="0.35">
      <c r="E2848" s="7" t="s">
        <v>849</v>
      </c>
      <c r="F2848" s="8">
        <f t="shared" si="5248"/>
        <v>0</v>
      </c>
      <c r="G2848" s="8" t="s">
        <v>25</v>
      </c>
      <c r="H2848" s="8">
        <f t="shared" ref="H2848" si="5249">MAX(F2845:F2848)</f>
        <v>0</v>
      </c>
      <c r="I2848" s="9"/>
      <c r="J2848" t="str">
        <f t="shared" ref="J2848" si="5250">IF(H2848&gt;$D$14, "Continúa iterando","Listo. Aquí está la solución")</f>
        <v>Listo. Aquí está la solución</v>
      </c>
    </row>
    <row r="2850" spans="5:15" x14ac:dyDescent="0.35">
      <c r="E2850" s="1"/>
      <c r="F2850" s="2" t="s">
        <v>0</v>
      </c>
      <c r="G2850" s="2">
        <f t="shared" ref="G2850" si="5251">G2813+1</f>
        <v>78</v>
      </c>
      <c r="H2850" s="2"/>
      <c r="I2850" s="3"/>
    </row>
    <row r="2851" spans="5:15" x14ac:dyDescent="0.35">
      <c r="E2851" s="4" t="s">
        <v>840</v>
      </c>
      <c r="F2851" s="6">
        <f t="shared" ref="F2851:F2854" si="5252">F2840</f>
        <v>0.10070645885277868</v>
      </c>
      <c r="I2851" s="5"/>
    </row>
    <row r="2852" spans="5:15" x14ac:dyDescent="0.35">
      <c r="E2852" s="4" t="s">
        <v>1</v>
      </c>
      <c r="F2852" s="6">
        <f t="shared" si="5252"/>
        <v>-10.624774595708859</v>
      </c>
      <c r="I2852" s="5"/>
    </row>
    <row r="2853" spans="5:15" x14ac:dyDescent="0.35">
      <c r="E2853" s="4" t="s">
        <v>93</v>
      </c>
      <c r="F2853" s="6">
        <f t="shared" si="5252"/>
        <v>1.251891792118899</v>
      </c>
      <c r="I2853" s="5"/>
    </row>
    <row r="2854" spans="5:15" x14ac:dyDescent="0.35">
      <c r="E2854" s="4" t="s">
        <v>2</v>
      </c>
      <c r="F2854" s="6">
        <f t="shared" si="5252"/>
        <v>5.6042630438785226</v>
      </c>
      <c r="I2854" s="5"/>
    </row>
    <row r="2855" spans="5:15" x14ac:dyDescent="0.35">
      <c r="E2855" s="4"/>
      <c r="I2855" s="5"/>
    </row>
    <row r="2856" spans="5:15" x14ac:dyDescent="0.35">
      <c r="E2856" s="4"/>
      <c r="F2856">
        <f t="shared" ref="F2856" si="5253">2*F2851*F2852*F2853-6*F2851*F2852^2</f>
        <v>-70.889003248126073</v>
      </c>
      <c r="G2856">
        <f t="shared" ref="G2856" si="5254">F2851^2*F2853-6*F2851^2*F2852</f>
        <v>0.65922187569425572</v>
      </c>
      <c r="H2856">
        <f t="shared" ref="H2856" si="5255">F2851^2*F2852</f>
        <v>-0.10775424182765204</v>
      </c>
      <c r="I2856" s="5">
        <f t="shared" ref="I2856" si="5256">12*F2854^2</f>
        <v>376.89317117979078</v>
      </c>
      <c r="J2856">
        <f t="shared" ref="J2856" si="5257">F2856*(G2857*(H2858*I2859-H2859*I2858)-H2857*(G2858*I2859-G2859*I2858)+I2857*(G2858*H2859-G2859*H2858))</f>
        <v>-11734.85501053382</v>
      </c>
      <c r="L2856">
        <f t="shared" ref="L2856" si="5258">G2857*(H2858*I2859-H2859*I2858)-H2857*(G2858*I2859-G2859*I2858)+I2857*(G2858*H2859-G2859*H2858)</f>
        <v>165.53843999554368</v>
      </c>
      <c r="M2856">
        <f t="shared" ref="M2856" si="5259">-(G2856*(H2858*I2859-H2859*I2858)-H2856*(G2858*I2859-G2859*I2858)+I2856*(G2858*H2859-G2859*H2858))</f>
        <v>-4370.357691427349</v>
      </c>
      <c r="N2856">
        <f t="shared" ref="N2856" si="5260">G2856*(H2857*I2859-H2859*I2857)-H2856*(G2857*I2859-G2859*I2857)+I2856*(G2857*H2859-G2859*H2857)</f>
        <v>-21755.90042243282</v>
      </c>
      <c r="O2856">
        <f t="shared" ref="O2856" si="5261">-(G2856*(H2857*I2858-H2858*I2857)-H2856*(G2857*I2858-G2858*I2857)+I2856*(G2857*H2858-G2858*H2857))</f>
        <v>-333.28564678835897</v>
      </c>
    </row>
    <row r="2857" spans="5:15" x14ac:dyDescent="0.35">
      <c r="E2857" s="4" t="s">
        <v>26</v>
      </c>
      <c r="F2857">
        <f t="shared" ref="F2857" si="5262">-1728*F2854*F2851^2-144*F2852*F2851+36*F2853</f>
        <v>100.93092616020988</v>
      </c>
      <c r="G2857">
        <f t="shared" ref="G2857" si="5263">-72*F2851^2</f>
        <v>-0.73020894153598115</v>
      </c>
      <c r="H2857">
        <f t="shared" ref="H2857" si="5264">36*F2851</f>
        <v>3.6254325187000322</v>
      </c>
      <c r="I2857" s="5">
        <f t="shared" ref="I2857" si="5265">-576*F2851^3</f>
        <v>-0.58829405379779487</v>
      </c>
      <c r="J2857">
        <f t="shared" ref="J2857" si="5266">-G2856*(F2857*(H2858*I2859-H2859*I2858)-H2857*(F2858*I2859-F2859*I2858)+I2857*(F2858*H2859-F2859*H2858))</f>
        <v>27145.440294009833</v>
      </c>
      <c r="L2857">
        <f t="shared" ref="L2857" si="5267">-(F2857*(H2858*I2859-H2859*I2858)-H2857*(F2858*I2859-F2859*I2858)+I2857*(F2858*H2859-F2859*H2858))</f>
        <v>41178.002877137187</v>
      </c>
      <c r="M2857">
        <f t="shared" ref="M2857" si="5268">F2856*(H2858*I2859-H2859*I2858)-H2856*(F2858*I2859-F2859*I2858)+I2856*(F2858*H2859-F2859*H2858)</f>
        <v>158787.26550931143</v>
      </c>
      <c r="N2857">
        <f t="shared" ref="N2857" si="5269">-(F2856*(H2857*I2859-H2859*I2857)-H2856*(F2857*I2859-F2859*I2857)+I2856*(F2857*H2859-F2859*H2857))</f>
        <v>-3207276.3379088463</v>
      </c>
      <c r="O2857">
        <f t="shared" ref="O2857" si="5270">F2856*(H2857*I2858-H2858*I2857)-H2856*(F2857*I2858-F2858*I2857)+I2856*(F2857*H2858-F2858*H2857)</f>
        <v>-78127.230263793899</v>
      </c>
    </row>
    <row r="2858" spans="5:15" x14ac:dyDescent="0.35">
      <c r="E2858" s="4"/>
      <c r="F2858">
        <f t="shared" ref="F2858" si="5271">0.0625*F2852*F2853^2*F2854</f>
        <v>-5.8324609265975536</v>
      </c>
      <c r="G2858">
        <f t="shared" ref="G2858" si="5272">0.0625*F2851*F2853^2*F2854+0.125*F2853</f>
        <v>0.21176919846457087</v>
      </c>
      <c r="H2858">
        <f t="shared" ref="H2858" si="5273">0.125*F2851*F2852*F2853*F2854+0.125*F2852</f>
        <v>-2.2664630475070293</v>
      </c>
      <c r="I2858" s="5">
        <f t="shared" ref="I2858" si="5274">0.0625*F2851*F2852*F2853^2</f>
        <v>-0.10480708733977255</v>
      </c>
      <c r="J2858">
        <f t="shared" ref="J2858" si="5275">H2856*(F2857*(G2858*I2859-G2859*I2858)-G2857*(F2858*I2859-F2859*I2858)+I2857*(F2858*G2859-F2859*G2858))</f>
        <v>-374.98505932624914</v>
      </c>
      <c r="L2858">
        <f t="shared" ref="L2858" si="5276">F2857*(G2858*I2859-G2859*I2858)-G2857*(F2858*I2859-F2859*I2858)+I2857*(F2858*G2859-F2859*G2858)</f>
        <v>3480.0027633809582</v>
      </c>
      <c r="M2858">
        <f t="shared" ref="M2858" si="5277">-(F2856*(G2858*I2859-G2859*I2858)-G2856*(F2858*I2859-F2859*I2858)+I2856*(F2858*G2859-F2859*G2858))</f>
        <v>26133.525741921378</v>
      </c>
      <c r="N2858">
        <f t="shared" ref="N2858" si="5278">F2856*(G2857*I2859-G2859*I2857)-G2856*(F2857*I2859-F2859*I2857)+I2856*(F2857*G2859-F2859*G2857)</f>
        <v>-40064.874888211809</v>
      </c>
      <c r="O2858">
        <f t="shared" ref="O2858" si="5279">-(F2856*(G2857*I2858-G2858*I2857)-G2856*(F2857*I2858-F2858*I2857)+I2856*(F2857*G2858-F2858*G2857))</f>
        <v>-6445.5603413291828</v>
      </c>
    </row>
    <row r="2859" spans="5:15" x14ac:dyDescent="0.35">
      <c r="E2859" s="4"/>
      <c r="F2859">
        <f t="shared" ref="F2859" si="5280">72*F2852*F2853*F2851^2-20*F2852*F2853^3</f>
        <v>407.20491440473813</v>
      </c>
      <c r="G2859">
        <f t="shared" ref="G2859" si="5281">24*F2851^3*F2853-20*F2851*F2853^3</f>
        <v>-3.9210472518767352</v>
      </c>
      <c r="H2859">
        <f t="shared" ref="H2859" si="5282">24*F2851^3*F2852-60*F2851*F2852*F2853^2</f>
        <v>100.35436669128175</v>
      </c>
      <c r="I2859" s="5">
        <f t="shared" ref="I2859" si="5283">36*F2854</f>
        <v>201.75346957962682</v>
      </c>
      <c r="J2859">
        <f t="shared" ref="J2859" si="5284">-I2856*(F2857*(G2858*H2859-G2859*H2858)-G2857*(F2858*H2859-F2859*H2858)+H2857*(F2858*G2859-F2859*G2858))</f>
        <v>-476699.81881783751</v>
      </c>
      <c r="L2859">
        <f t="shared" ref="L2859" si="5285">-(F2857*(G2858*H2859-G2859*H2858)-G2857*(F2858*H2859-F2859*H2858)+H2857*(F2858*G2859-F2859*G2858))</f>
        <v>-1264.8141576182488</v>
      </c>
      <c r="M2859">
        <f t="shared" ref="M2859" si="5286">F2856*(G2858*H2859-G2859*H2858)-G2856*(F2858*H2859-F2859*H2858)+H2856*(F2858*G2859-F2859*G2858)</f>
        <v>-1092.2732827639675</v>
      </c>
      <c r="N2859">
        <f t="shared" ref="N2859" si="5287">-(F2856*(G2857*H2859-G2859*H2857)-G2856*(F2857*H2859-F2859*H2857)+H2856*(F2857*G2859-F2859*G2857))</f>
        <v>1506.3564713566998</v>
      </c>
      <c r="O2859">
        <f t="shared" ref="O2859" si="5288">F2856*(G2857*H2858-G2858*H2857)-G2856*(F2857*H2858-F2858*H2857)+H2856*(F2857*G2858-F2858*G2857)</f>
        <v>72.122175699650043</v>
      </c>
    </row>
    <row r="2860" spans="5:15" x14ac:dyDescent="0.35">
      <c r="E2860" s="4"/>
      <c r="I2860" s="5"/>
    </row>
    <row r="2861" spans="5:15" x14ac:dyDescent="0.35">
      <c r="E2861" s="4" t="s">
        <v>6</v>
      </c>
      <c r="F2861">
        <f t="shared" ref="F2861" si="5289">MDETERM(F2856:I2859)</f>
        <v>-461664.21859368775</v>
      </c>
      <c r="G2861" t="str">
        <f t="shared" ref="G2861" si="5290">IF(F2861&lt;&gt;0,"Continuar", "Agregar otros valores")</f>
        <v>Continuar</v>
      </c>
      <c r="I2861" s="5"/>
      <c r="J2861">
        <f t="shared" ref="J2861" si="5291">MDETERM(F2856:I2859)</f>
        <v>-461664.21859368775</v>
      </c>
    </row>
    <row r="2862" spans="5:15" x14ac:dyDescent="0.35">
      <c r="E2862" s="4"/>
      <c r="I2862" s="5"/>
    </row>
    <row r="2863" spans="5:15" x14ac:dyDescent="0.35">
      <c r="E2863" s="4"/>
      <c r="F2863" cm="1">
        <f t="array" ref="F2863:I2866">MINVERSE(F2856:I2859)</f>
        <v>-3.5856891941897636E-4</v>
      </c>
      <c r="G2863">
        <v>9.466528952016778E-3</v>
      </c>
      <c r="H2863">
        <v>4.7124943944551738E-2</v>
      </c>
      <c r="I2863" s="5">
        <v>7.21922196620755E-4</v>
      </c>
      <c r="L2863">
        <f t="shared" ref="L2863" si="5292">L2856/J2861</f>
        <v>-3.5856891941897414E-4</v>
      </c>
      <c r="M2863">
        <f t="shared" ref="M2863" si="5293">M2856/J2861</f>
        <v>9.4665289520167815E-3</v>
      </c>
      <c r="N2863">
        <f t="shared" ref="N2863" si="5294">N2856/J2861</f>
        <v>4.7124943944551745E-2</v>
      </c>
      <c r="O2863">
        <f t="shared" ref="O2863" si="5295">O2856/J2861</f>
        <v>7.2192219662075392E-4</v>
      </c>
    </row>
    <row r="2864" spans="5:15" x14ac:dyDescent="0.35">
      <c r="E2864" s="4" t="s">
        <v>9</v>
      </c>
      <c r="F2864">
        <v>-8.9194703030208738E-2</v>
      </c>
      <c r="G2864">
        <v>-0.34394535923318087</v>
      </c>
      <c r="H2864">
        <v>6.9472058018245084</v>
      </c>
      <c r="I2864" s="5">
        <v>0.16922955498215461</v>
      </c>
      <c r="L2864">
        <f t="shared" ref="L2864" si="5296">L2857/J2861</f>
        <v>-8.9194703030208392E-2</v>
      </c>
      <c r="M2864">
        <f t="shared" ref="M2864" si="5297">M2857/J2861</f>
        <v>-0.34394535923318037</v>
      </c>
      <c r="N2864">
        <f t="shared" ref="N2864" si="5298">N2857/J2861</f>
        <v>6.9472058018245102</v>
      </c>
      <c r="O2864">
        <f t="shared" ref="O2864" si="5299">O2857/J2861</f>
        <v>0.16922955498215456</v>
      </c>
    </row>
    <row r="2865" spans="5:15" x14ac:dyDescent="0.35">
      <c r="E2865" s="4"/>
      <c r="F2865">
        <v>-7.5379520942334983E-3</v>
      </c>
      <c r="G2865">
        <v>-5.660721513468988E-2</v>
      </c>
      <c r="H2865">
        <v>8.6783582687557287E-2</v>
      </c>
      <c r="I2865" s="5">
        <v>1.3961576578240174E-2</v>
      </c>
      <c r="L2865">
        <f t="shared" ref="L2865" si="5300">L2858/J2861</f>
        <v>-7.5379520942334939E-3</v>
      </c>
      <c r="M2865">
        <f t="shared" ref="M2865" si="5301">M2858/J2861</f>
        <v>-5.660721513468988E-2</v>
      </c>
      <c r="N2865">
        <f t="shared" ref="N2865" si="5302">N2858/J2861</f>
        <v>8.6783582687557259E-2</v>
      </c>
      <c r="O2865">
        <f t="shared" ref="O2865" si="5303">O2858/J2861</f>
        <v>1.3961576578240174E-2</v>
      </c>
    </row>
    <row r="2866" spans="5:15" x14ac:dyDescent="0.35">
      <c r="E2866" s="4"/>
      <c r="F2866">
        <v>2.7396841831734335E-3</v>
      </c>
      <c r="G2866">
        <v>2.3659474543884481E-3</v>
      </c>
      <c r="H2866">
        <v>-3.2628833049815585E-3</v>
      </c>
      <c r="I2866" s="5">
        <v>-1.562221476018808E-4</v>
      </c>
      <c r="L2866">
        <f t="shared" ref="L2866" si="5304">L2859/J2861</f>
        <v>2.7396841831734335E-3</v>
      </c>
      <c r="M2866">
        <f t="shared" ref="M2866" si="5305">M2859/J2861</f>
        <v>2.3659474543884481E-3</v>
      </c>
      <c r="N2866">
        <f t="shared" ref="N2866" si="5306">N2859/J2861</f>
        <v>-3.2628833049815568E-3</v>
      </c>
      <c r="O2866">
        <f t="shared" ref="O2866" si="5307">O2859/J2861</f>
        <v>-1.5622214760188077E-4</v>
      </c>
    </row>
    <row r="2867" spans="5:15" x14ac:dyDescent="0.35">
      <c r="E2867" s="4"/>
      <c r="I2867" s="5"/>
    </row>
    <row r="2868" spans="5:15" x14ac:dyDescent="0.35">
      <c r="E2868" s="4" t="s">
        <v>343</v>
      </c>
      <c r="F2868">
        <f t="shared" ref="F2868" si="5308">F2851^2*F2852*F2853-3*F2851^2*F2852^2+4*F2854^3-1401/2</f>
        <v>0</v>
      </c>
      <c r="I2868" s="5"/>
    </row>
    <row r="2869" spans="5:15" x14ac:dyDescent="0.35">
      <c r="E2869" s="4" t="s">
        <v>344</v>
      </c>
      <c r="F2869">
        <f t="shared" ref="F2869" si="5309">-72*F2851^2*F2852-576*F2851^3*F2854+36*F2851*F2853-9</f>
        <v>0</v>
      </c>
      <c r="I2869" s="5"/>
    </row>
    <row r="2870" spans="5:15" x14ac:dyDescent="0.35">
      <c r="E2870" s="4" t="s">
        <v>345</v>
      </c>
      <c r="F2870">
        <f t="shared" ref="F2870" si="5310">((F2851*F2852*(F2853^2)*F2854)/16)+((F2852*F2853)/8)+9/4</f>
        <v>0</v>
      </c>
      <c r="I2870" s="5"/>
    </row>
    <row r="2871" spans="5:15" x14ac:dyDescent="0.35">
      <c r="E2871" s="4" t="s">
        <v>346</v>
      </c>
      <c r="F2871">
        <f t="shared" ref="F2871" si="5311">24*F2851^3*F2852*F2853-20*F2851*F2852*F2853^3+18*F2854^2-607</f>
        <v>0</v>
      </c>
      <c r="I2871" s="5"/>
    </row>
    <row r="2872" spans="5:15" x14ac:dyDescent="0.35">
      <c r="E2872" s="4"/>
      <c r="I2872" s="5"/>
    </row>
    <row r="2873" spans="5:15" x14ac:dyDescent="0.35">
      <c r="E2873" s="4"/>
      <c r="F2873">
        <f t="shared" ref="F2873:F2876" si="5312">F2851</f>
        <v>0.10070645885277868</v>
      </c>
      <c r="G2873" t="s">
        <v>16</v>
      </c>
      <c r="H2873" cm="1">
        <f t="array" ref="H2873:H2876">MMULT(F2863:I2866,F2868:F2871)</f>
        <v>0</v>
      </c>
      <c r="I2873" s="5"/>
      <c r="J2873">
        <f t="shared" ref="J2873" si="5313">F2863*F2868+G2863*F2869+H2863*F2870+I2863*F2871</f>
        <v>0</v>
      </c>
    </row>
    <row r="2874" spans="5:15" x14ac:dyDescent="0.35">
      <c r="E2874" s="4"/>
      <c r="F2874">
        <f t="shared" si="5312"/>
        <v>-10.624774595708859</v>
      </c>
      <c r="G2874" t="s">
        <v>16</v>
      </c>
      <c r="H2874">
        <v>0</v>
      </c>
      <c r="I2874" s="5"/>
      <c r="J2874">
        <f t="shared" ref="J2874" si="5314">F2864*F2868+G2864*F2869+H2864*F2870+I2864*F2871</f>
        <v>0</v>
      </c>
    </row>
    <row r="2875" spans="5:15" x14ac:dyDescent="0.35">
      <c r="E2875" s="4"/>
      <c r="F2875">
        <f t="shared" si="5312"/>
        <v>1.251891792118899</v>
      </c>
      <c r="G2875" t="s">
        <v>16</v>
      </c>
      <c r="H2875">
        <v>0</v>
      </c>
      <c r="I2875" s="5"/>
      <c r="J2875">
        <f t="shared" ref="J2875" si="5315">F2865*F2868+G2865*F2869+H2865*F2870+I2865*F2871</f>
        <v>0</v>
      </c>
    </row>
    <row r="2876" spans="5:15" x14ac:dyDescent="0.35">
      <c r="E2876" s="4"/>
      <c r="F2876">
        <f t="shared" si="5312"/>
        <v>5.6042630438785226</v>
      </c>
      <c r="G2876" t="s">
        <v>16</v>
      </c>
      <c r="H2876">
        <v>0</v>
      </c>
      <c r="I2876" s="5"/>
      <c r="J2876">
        <f t="shared" ref="J2876" si="5316">F2866*F2868+G2866*F2869+H2866*F2870+I2866*F2871</f>
        <v>0</v>
      </c>
    </row>
    <row r="2877" spans="5:15" x14ac:dyDescent="0.35">
      <c r="E2877" s="4" t="s">
        <v>844</v>
      </c>
      <c r="F2877">
        <f t="shared" ref="F2877:F2880" si="5317">F2873-H2873</f>
        <v>0.10070645885277868</v>
      </c>
      <c r="I2877" s="5"/>
    </row>
    <row r="2878" spans="5:15" x14ac:dyDescent="0.35">
      <c r="E2878" s="4" t="s">
        <v>99</v>
      </c>
      <c r="F2878">
        <f t="shared" si="5317"/>
        <v>-10.624774595708859</v>
      </c>
      <c r="I2878" s="5"/>
    </row>
    <row r="2879" spans="5:15" x14ac:dyDescent="0.35">
      <c r="E2879" s="4" t="s">
        <v>100</v>
      </c>
      <c r="F2879">
        <f t="shared" si="5317"/>
        <v>1.251891792118899</v>
      </c>
      <c r="I2879" s="5"/>
    </row>
    <row r="2880" spans="5:15" x14ac:dyDescent="0.35">
      <c r="E2880" s="4" t="s">
        <v>101</v>
      </c>
      <c r="F2880">
        <f t="shared" si="5317"/>
        <v>5.6042630438785226</v>
      </c>
      <c r="I2880" s="5"/>
    </row>
    <row r="2881" spans="5:15" x14ac:dyDescent="0.35">
      <c r="E2881" s="4"/>
      <c r="I2881" s="5"/>
    </row>
    <row r="2882" spans="5:15" x14ac:dyDescent="0.35">
      <c r="E2882" s="4" t="s">
        <v>846</v>
      </c>
      <c r="F2882">
        <f t="shared" ref="F2882:F2885" si="5318">ABS(F2877-F2851)</f>
        <v>0</v>
      </c>
      <c r="I2882" s="5"/>
    </row>
    <row r="2883" spans="5:15" x14ac:dyDescent="0.35">
      <c r="E2883" s="4" t="s">
        <v>847</v>
      </c>
      <c r="F2883">
        <f t="shared" si="5318"/>
        <v>0</v>
      </c>
      <c r="I2883" s="5"/>
    </row>
    <row r="2884" spans="5:15" x14ac:dyDescent="0.35">
      <c r="E2884" s="4" t="s">
        <v>848</v>
      </c>
      <c r="F2884">
        <f t="shared" si="5318"/>
        <v>0</v>
      </c>
      <c r="I2884" s="5"/>
    </row>
    <row r="2885" spans="5:15" x14ac:dyDescent="0.35">
      <c r="E2885" s="7" t="s">
        <v>849</v>
      </c>
      <c r="F2885" s="8">
        <f t="shared" si="5318"/>
        <v>0</v>
      </c>
      <c r="G2885" s="8" t="s">
        <v>25</v>
      </c>
      <c r="H2885" s="8">
        <f t="shared" ref="H2885" si="5319">MAX(F2882:F2885)</f>
        <v>0</v>
      </c>
      <c r="I2885" s="9"/>
      <c r="J2885" t="str">
        <f t="shared" ref="J2885" si="5320">IF(H2885&gt;$D$14, "Continúa iterando","Listo. Aquí está la solución")</f>
        <v>Listo. Aquí está la solución</v>
      </c>
    </row>
    <row r="2887" spans="5:15" x14ac:dyDescent="0.35">
      <c r="E2887" s="1"/>
      <c r="F2887" s="2" t="s">
        <v>0</v>
      </c>
      <c r="G2887" s="2">
        <f t="shared" ref="G2887" si="5321">G2850+1</f>
        <v>79</v>
      </c>
      <c r="H2887" s="2"/>
      <c r="I2887" s="3"/>
    </row>
    <row r="2888" spans="5:15" x14ac:dyDescent="0.35">
      <c r="E2888" s="4" t="s">
        <v>840</v>
      </c>
      <c r="F2888" s="6">
        <f t="shared" ref="F2888:F2891" si="5322">F2877</f>
        <v>0.10070645885277868</v>
      </c>
      <c r="I2888" s="5"/>
    </row>
    <row r="2889" spans="5:15" x14ac:dyDescent="0.35">
      <c r="E2889" s="4" t="s">
        <v>1</v>
      </c>
      <c r="F2889" s="6">
        <f t="shared" si="5322"/>
        <v>-10.624774595708859</v>
      </c>
      <c r="I2889" s="5"/>
    </row>
    <row r="2890" spans="5:15" x14ac:dyDescent="0.35">
      <c r="E2890" s="4" t="s">
        <v>93</v>
      </c>
      <c r="F2890" s="6">
        <f t="shared" si="5322"/>
        <v>1.251891792118899</v>
      </c>
      <c r="I2890" s="5"/>
    </row>
    <row r="2891" spans="5:15" x14ac:dyDescent="0.35">
      <c r="E2891" s="4" t="s">
        <v>2</v>
      </c>
      <c r="F2891" s="6">
        <f t="shared" si="5322"/>
        <v>5.6042630438785226</v>
      </c>
      <c r="I2891" s="5"/>
    </row>
    <row r="2892" spans="5:15" x14ac:dyDescent="0.35">
      <c r="E2892" s="4"/>
      <c r="I2892" s="5"/>
    </row>
    <row r="2893" spans="5:15" x14ac:dyDescent="0.35">
      <c r="E2893" s="4"/>
      <c r="F2893">
        <f t="shared" ref="F2893" si="5323">2*F2888*F2889*F2890-6*F2888*F2889^2</f>
        <v>-70.889003248126073</v>
      </c>
      <c r="G2893">
        <f t="shared" ref="G2893" si="5324">F2888^2*F2890-6*F2888^2*F2889</f>
        <v>0.65922187569425572</v>
      </c>
      <c r="H2893">
        <f t="shared" ref="H2893" si="5325">F2888^2*F2889</f>
        <v>-0.10775424182765204</v>
      </c>
      <c r="I2893" s="5">
        <f t="shared" ref="I2893" si="5326">12*F2891^2</f>
        <v>376.89317117979078</v>
      </c>
      <c r="J2893">
        <f t="shared" ref="J2893" si="5327">F2893*(G2894*(H2895*I2896-H2896*I2895)-H2894*(G2895*I2896-G2896*I2895)+I2894*(G2895*H2896-G2896*H2895))</f>
        <v>-11734.85501053382</v>
      </c>
      <c r="L2893">
        <f t="shared" ref="L2893" si="5328">G2894*(H2895*I2896-H2896*I2895)-H2894*(G2895*I2896-G2896*I2895)+I2894*(G2895*H2896-G2896*H2895)</f>
        <v>165.53843999554368</v>
      </c>
      <c r="M2893">
        <f t="shared" ref="M2893" si="5329">-(G2893*(H2895*I2896-H2896*I2895)-H2893*(G2895*I2896-G2896*I2895)+I2893*(G2895*H2896-G2896*H2895))</f>
        <v>-4370.357691427349</v>
      </c>
      <c r="N2893">
        <f t="shared" ref="N2893" si="5330">G2893*(H2894*I2896-H2896*I2894)-H2893*(G2894*I2896-G2896*I2894)+I2893*(G2894*H2896-G2896*H2894)</f>
        <v>-21755.90042243282</v>
      </c>
      <c r="O2893">
        <f t="shared" ref="O2893" si="5331">-(G2893*(H2894*I2895-H2895*I2894)-H2893*(G2894*I2895-G2895*I2894)+I2893*(G2894*H2895-G2895*H2894))</f>
        <v>-333.28564678835897</v>
      </c>
    </row>
    <row r="2894" spans="5:15" x14ac:dyDescent="0.35">
      <c r="E2894" s="4" t="s">
        <v>26</v>
      </c>
      <c r="F2894">
        <f t="shared" ref="F2894" si="5332">-1728*F2891*F2888^2-144*F2889*F2888+36*F2890</f>
        <v>100.93092616020988</v>
      </c>
      <c r="G2894">
        <f t="shared" ref="G2894" si="5333">-72*F2888^2</f>
        <v>-0.73020894153598115</v>
      </c>
      <c r="H2894">
        <f t="shared" ref="H2894" si="5334">36*F2888</f>
        <v>3.6254325187000322</v>
      </c>
      <c r="I2894" s="5">
        <f t="shared" ref="I2894" si="5335">-576*F2888^3</f>
        <v>-0.58829405379779487</v>
      </c>
      <c r="J2894">
        <f t="shared" ref="J2894" si="5336">-G2893*(F2894*(H2895*I2896-H2896*I2895)-H2894*(F2895*I2896-F2896*I2895)+I2894*(F2895*H2896-F2896*H2895))</f>
        <v>27145.440294009833</v>
      </c>
      <c r="L2894">
        <f t="shared" ref="L2894" si="5337">-(F2894*(H2895*I2896-H2896*I2895)-H2894*(F2895*I2896-F2896*I2895)+I2894*(F2895*H2896-F2896*H2895))</f>
        <v>41178.002877137187</v>
      </c>
      <c r="M2894">
        <f t="shared" ref="M2894" si="5338">F2893*(H2895*I2896-H2896*I2895)-H2893*(F2895*I2896-F2896*I2895)+I2893*(F2895*H2896-F2896*H2895)</f>
        <v>158787.26550931143</v>
      </c>
      <c r="N2894">
        <f t="shared" ref="N2894" si="5339">-(F2893*(H2894*I2896-H2896*I2894)-H2893*(F2894*I2896-F2896*I2894)+I2893*(F2894*H2896-F2896*H2894))</f>
        <v>-3207276.3379088463</v>
      </c>
      <c r="O2894">
        <f t="shared" ref="O2894" si="5340">F2893*(H2894*I2895-H2895*I2894)-H2893*(F2894*I2895-F2895*I2894)+I2893*(F2894*H2895-F2895*H2894)</f>
        <v>-78127.230263793899</v>
      </c>
    </row>
    <row r="2895" spans="5:15" x14ac:dyDescent="0.35">
      <c r="E2895" s="4"/>
      <c r="F2895">
        <f t="shared" ref="F2895" si="5341">0.0625*F2889*F2890^2*F2891</f>
        <v>-5.8324609265975536</v>
      </c>
      <c r="G2895">
        <f t="shared" ref="G2895" si="5342">0.0625*F2888*F2890^2*F2891+0.125*F2890</f>
        <v>0.21176919846457087</v>
      </c>
      <c r="H2895">
        <f t="shared" ref="H2895" si="5343">0.125*F2888*F2889*F2890*F2891+0.125*F2889</f>
        <v>-2.2664630475070293</v>
      </c>
      <c r="I2895" s="5">
        <f t="shared" ref="I2895" si="5344">0.0625*F2888*F2889*F2890^2</f>
        <v>-0.10480708733977255</v>
      </c>
      <c r="J2895">
        <f t="shared" ref="J2895" si="5345">H2893*(F2894*(G2895*I2896-G2896*I2895)-G2894*(F2895*I2896-F2896*I2895)+I2894*(F2895*G2896-F2896*G2895))</f>
        <v>-374.98505932624914</v>
      </c>
      <c r="L2895">
        <f t="shared" ref="L2895" si="5346">F2894*(G2895*I2896-G2896*I2895)-G2894*(F2895*I2896-F2896*I2895)+I2894*(F2895*G2896-F2896*G2895)</f>
        <v>3480.0027633809582</v>
      </c>
      <c r="M2895">
        <f t="shared" ref="M2895" si="5347">-(F2893*(G2895*I2896-G2896*I2895)-G2893*(F2895*I2896-F2896*I2895)+I2893*(F2895*G2896-F2896*G2895))</f>
        <v>26133.525741921378</v>
      </c>
      <c r="N2895">
        <f t="shared" ref="N2895" si="5348">F2893*(G2894*I2896-G2896*I2894)-G2893*(F2894*I2896-F2896*I2894)+I2893*(F2894*G2896-F2896*G2894)</f>
        <v>-40064.874888211809</v>
      </c>
      <c r="O2895">
        <f t="shared" ref="O2895" si="5349">-(F2893*(G2894*I2895-G2895*I2894)-G2893*(F2894*I2895-F2895*I2894)+I2893*(F2894*G2895-F2895*G2894))</f>
        <v>-6445.5603413291828</v>
      </c>
    </row>
    <row r="2896" spans="5:15" x14ac:dyDescent="0.35">
      <c r="E2896" s="4"/>
      <c r="F2896">
        <f t="shared" ref="F2896" si="5350">72*F2889*F2890*F2888^2-20*F2889*F2890^3</f>
        <v>407.20491440473813</v>
      </c>
      <c r="G2896">
        <f t="shared" ref="G2896" si="5351">24*F2888^3*F2890-20*F2888*F2890^3</f>
        <v>-3.9210472518767352</v>
      </c>
      <c r="H2896">
        <f t="shared" ref="H2896" si="5352">24*F2888^3*F2889-60*F2888*F2889*F2890^2</f>
        <v>100.35436669128175</v>
      </c>
      <c r="I2896" s="5">
        <f t="shared" ref="I2896" si="5353">36*F2891</f>
        <v>201.75346957962682</v>
      </c>
      <c r="J2896">
        <f t="shared" ref="J2896" si="5354">-I2893*(F2894*(G2895*H2896-G2896*H2895)-G2894*(F2895*H2896-F2896*H2895)+H2894*(F2895*G2896-F2896*G2895))</f>
        <v>-476699.81881783751</v>
      </c>
      <c r="L2896">
        <f t="shared" ref="L2896" si="5355">-(F2894*(G2895*H2896-G2896*H2895)-G2894*(F2895*H2896-F2896*H2895)+H2894*(F2895*G2896-F2896*G2895))</f>
        <v>-1264.8141576182488</v>
      </c>
      <c r="M2896">
        <f t="shared" ref="M2896" si="5356">F2893*(G2895*H2896-G2896*H2895)-G2893*(F2895*H2896-F2896*H2895)+H2893*(F2895*G2896-F2896*G2895)</f>
        <v>-1092.2732827639675</v>
      </c>
      <c r="N2896">
        <f t="shared" ref="N2896" si="5357">-(F2893*(G2894*H2896-G2896*H2894)-G2893*(F2894*H2896-F2896*H2894)+H2893*(F2894*G2896-F2896*G2894))</f>
        <v>1506.3564713566998</v>
      </c>
      <c r="O2896">
        <f t="shared" ref="O2896" si="5358">F2893*(G2894*H2895-G2895*H2894)-G2893*(F2894*H2895-F2895*H2894)+H2893*(F2894*G2895-F2895*G2894)</f>
        <v>72.122175699650043</v>
      </c>
    </row>
    <row r="2897" spans="5:15" x14ac:dyDescent="0.35">
      <c r="E2897" s="4"/>
      <c r="I2897" s="5"/>
    </row>
    <row r="2898" spans="5:15" x14ac:dyDescent="0.35">
      <c r="E2898" s="4" t="s">
        <v>6</v>
      </c>
      <c r="F2898">
        <f t="shared" ref="F2898" si="5359">MDETERM(F2893:I2896)</f>
        <v>-461664.21859368775</v>
      </c>
      <c r="G2898" t="str">
        <f t="shared" ref="G2898" si="5360">IF(F2898&lt;&gt;0,"Continuar", "Agregar otros valores")</f>
        <v>Continuar</v>
      </c>
      <c r="I2898" s="5"/>
      <c r="J2898">
        <f t="shared" ref="J2898" si="5361">MDETERM(F2893:I2896)</f>
        <v>-461664.21859368775</v>
      </c>
    </row>
    <row r="2899" spans="5:15" x14ac:dyDescent="0.35">
      <c r="E2899" s="4"/>
      <c r="I2899" s="5"/>
    </row>
    <row r="2900" spans="5:15" x14ac:dyDescent="0.35">
      <c r="E2900" s="4"/>
      <c r="F2900" cm="1">
        <f t="array" ref="F2900:I2903">MINVERSE(F2893:I2896)</f>
        <v>-3.5856891941897636E-4</v>
      </c>
      <c r="G2900">
        <v>9.466528952016778E-3</v>
      </c>
      <c r="H2900">
        <v>4.7124943944551738E-2</v>
      </c>
      <c r="I2900" s="5">
        <v>7.21922196620755E-4</v>
      </c>
      <c r="L2900">
        <f t="shared" ref="L2900" si="5362">L2893/J2898</f>
        <v>-3.5856891941897414E-4</v>
      </c>
      <c r="M2900">
        <f t="shared" ref="M2900" si="5363">M2893/J2898</f>
        <v>9.4665289520167815E-3</v>
      </c>
      <c r="N2900">
        <f t="shared" ref="N2900" si="5364">N2893/J2898</f>
        <v>4.7124943944551745E-2</v>
      </c>
      <c r="O2900">
        <f t="shared" ref="O2900" si="5365">O2893/J2898</f>
        <v>7.2192219662075392E-4</v>
      </c>
    </row>
    <row r="2901" spans="5:15" x14ac:dyDescent="0.35">
      <c r="E2901" s="4" t="s">
        <v>9</v>
      </c>
      <c r="F2901">
        <v>-8.9194703030208738E-2</v>
      </c>
      <c r="G2901">
        <v>-0.34394535923318087</v>
      </c>
      <c r="H2901">
        <v>6.9472058018245084</v>
      </c>
      <c r="I2901" s="5">
        <v>0.16922955498215461</v>
      </c>
      <c r="L2901">
        <f t="shared" ref="L2901" si="5366">L2894/J2898</f>
        <v>-8.9194703030208392E-2</v>
      </c>
      <c r="M2901">
        <f t="shared" ref="M2901" si="5367">M2894/J2898</f>
        <v>-0.34394535923318037</v>
      </c>
      <c r="N2901">
        <f t="shared" ref="N2901" si="5368">N2894/J2898</f>
        <v>6.9472058018245102</v>
      </c>
      <c r="O2901">
        <f t="shared" ref="O2901" si="5369">O2894/J2898</f>
        <v>0.16922955498215456</v>
      </c>
    </row>
    <row r="2902" spans="5:15" x14ac:dyDescent="0.35">
      <c r="E2902" s="4"/>
      <c r="F2902">
        <v>-7.5379520942334983E-3</v>
      </c>
      <c r="G2902">
        <v>-5.660721513468988E-2</v>
      </c>
      <c r="H2902">
        <v>8.6783582687557287E-2</v>
      </c>
      <c r="I2902" s="5">
        <v>1.3961576578240174E-2</v>
      </c>
      <c r="L2902">
        <f t="shared" ref="L2902" si="5370">L2895/J2898</f>
        <v>-7.5379520942334939E-3</v>
      </c>
      <c r="M2902">
        <f t="shared" ref="M2902" si="5371">M2895/J2898</f>
        <v>-5.660721513468988E-2</v>
      </c>
      <c r="N2902">
        <f t="shared" ref="N2902" si="5372">N2895/J2898</f>
        <v>8.6783582687557259E-2</v>
      </c>
      <c r="O2902">
        <f t="shared" ref="O2902" si="5373">O2895/J2898</f>
        <v>1.3961576578240174E-2</v>
      </c>
    </row>
    <row r="2903" spans="5:15" x14ac:dyDescent="0.35">
      <c r="E2903" s="4"/>
      <c r="F2903">
        <v>2.7396841831734335E-3</v>
      </c>
      <c r="G2903">
        <v>2.3659474543884481E-3</v>
      </c>
      <c r="H2903">
        <v>-3.2628833049815585E-3</v>
      </c>
      <c r="I2903" s="5">
        <v>-1.562221476018808E-4</v>
      </c>
      <c r="L2903">
        <f t="shared" ref="L2903" si="5374">L2896/J2898</f>
        <v>2.7396841831734335E-3</v>
      </c>
      <c r="M2903">
        <f t="shared" ref="M2903" si="5375">M2896/J2898</f>
        <v>2.3659474543884481E-3</v>
      </c>
      <c r="N2903">
        <f t="shared" ref="N2903" si="5376">N2896/J2898</f>
        <v>-3.2628833049815568E-3</v>
      </c>
      <c r="O2903">
        <f t="shared" ref="O2903" si="5377">O2896/J2898</f>
        <v>-1.5622214760188077E-4</v>
      </c>
    </row>
    <row r="2904" spans="5:15" x14ac:dyDescent="0.35">
      <c r="E2904" s="4"/>
      <c r="I2904" s="5"/>
    </row>
    <row r="2905" spans="5:15" x14ac:dyDescent="0.35">
      <c r="E2905" s="4" t="s">
        <v>347</v>
      </c>
      <c r="F2905">
        <f t="shared" ref="F2905" si="5378">F2888^2*F2889*F2890-3*F2888^2*F2889^2+4*F2891^3-1401/2</f>
        <v>0</v>
      </c>
      <c r="I2905" s="5"/>
    </row>
    <row r="2906" spans="5:15" x14ac:dyDescent="0.35">
      <c r="E2906" s="4" t="s">
        <v>348</v>
      </c>
      <c r="F2906">
        <f t="shared" ref="F2906" si="5379">-72*F2888^2*F2889-576*F2888^3*F2891+36*F2888*F2890-9</f>
        <v>0</v>
      </c>
      <c r="I2906" s="5"/>
    </row>
    <row r="2907" spans="5:15" x14ac:dyDescent="0.35">
      <c r="E2907" s="4" t="s">
        <v>349</v>
      </c>
      <c r="F2907">
        <f t="shared" ref="F2907" si="5380">((F2888*F2889*(F2890^2)*F2891)/16)+((F2889*F2890)/8)+9/4</f>
        <v>0</v>
      </c>
      <c r="I2907" s="5"/>
    </row>
    <row r="2908" spans="5:15" x14ac:dyDescent="0.35">
      <c r="E2908" s="4" t="s">
        <v>350</v>
      </c>
      <c r="F2908">
        <f t="shared" ref="F2908" si="5381">24*F2888^3*F2889*F2890-20*F2888*F2889*F2890^3+18*F2891^2-607</f>
        <v>0</v>
      </c>
      <c r="I2908" s="5"/>
    </row>
    <row r="2909" spans="5:15" x14ac:dyDescent="0.35">
      <c r="E2909" s="4"/>
      <c r="I2909" s="5"/>
    </row>
    <row r="2910" spans="5:15" x14ac:dyDescent="0.35">
      <c r="E2910" s="4"/>
      <c r="F2910">
        <f t="shared" ref="F2910:F2913" si="5382">F2888</f>
        <v>0.10070645885277868</v>
      </c>
      <c r="G2910" t="s">
        <v>16</v>
      </c>
      <c r="H2910" cm="1">
        <f t="array" ref="H2910:H2913">MMULT(F2900:I2903,F2905:F2908)</f>
        <v>0</v>
      </c>
      <c r="I2910" s="5"/>
      <c r="J2910">
        <f t="shared" ref="J2910" si="5383">F2900*F2905+G2900*F2906+H2900*F2907+I2900*F2908</f>
        <v>0</v>
      </c>
    </row>
    <row r="2911" spans="5:15" x14ac:dyDescent="0.35">
      <c r="E2911" s="4"/>
      <c r="F2911">
        <f t="shared" si="5382"/>
        <v>-10.624774595708859</v>
      </c>
      <c r="G2911" t="s">
        <v>16</v>
      </c>
      <c r="H2911">
        <v>0</v>
      </c>
      <c r="I2911" s="5"/>
      <c r="J2911">
        <f t="shared" ref="J2911" si="5384">F2901*F2905+G2901*F2906+H2901*F2907+I2901*F2908</f>
        <v>0</v>
      </c>
    </row>
    <row r="2912" spans="5:15" x14ac:dyDescent="0.35">
      <c r="E2912" s="4"/>
      <c r="F2912">
        <f t="shared" si="5382"/>
        <v>1.251891792118899</v>
      </c>
      <c r="G2912" t="s">
        <v>16</v>
      </c>
      <c r="H2912">
        <v>0</v>
      </c>
      <c r="I2912" s="5"/>
      <c r="J2912">
        <f t="shared" ref="J2912" si="5385">F2902*F2905+G2902*F2906+H2902*F2907+I2902*F2908</f>
        <v>0</v>
      </c>
    </row>
    <row r="2913" spans="5:10" x14ac:dyDescent="0.35">
      <c r="E2913" s="4"/>
      <c r="F2913">
        <f t="shared" si="5382"/>
        <v>5.6042630438785226</v>
      </c>
      <c r="G2913" t="s">
        <v>16</v>
      </c>
      <c r="H2913">
        <v>0</v>
      </c>
      <c r="I2913" s="5"/>
      <c r="J2913">
        <f t="shared" ref="J2913" si="5386">F2903*F2905+G2903*F2906+H2903*F2907+I2903*F2908</f>
        <v>0</v>
      </c>
    </row>
    <row r="2914" spans="5:10" x14ac:dyDescent="0.35">
      <c r="E2914" s="4" t="s">
        <v>844</v>
      </c>
      <c r="F2914">
        <f t="shared" ref="F2914:F2917" si="5387">F2910-H2910</f>
        <v>0.10070645885277868</v>
      </c>
      <c r="I2914" s="5"/>
    </row>
    <row r="2915" spans="5:10" x14ac:dyDescent="0.35">
      <c r="E2915" s="4" t="s">
        <v>99</v>
      </c>
      <c r="F2915">
        <f t="shared" si="5387"/>
        <v>-10.624774595708859</v>
      </c>
      <c r="I2915" s="5"/>
    </row>
    <row r="2916" spans="5:10" x14ac:dyDescent="0.35">
      <c r="E2916" s="4" t="s">
        <v>100</v>
      </c>
      <c r="F2916">
        <f t="shared" si="5387"/>
        <v>1.251891792118899</v>
      </c>
      <c r="I2916" s="5"/>
    </row>
    <row r="2917" spans="5:10" x14ac:dyDescent="0.35">
      <c r="E2917" s="4" t="s">
        <v>101</v>
      </c>
      <c r="F2917">
        <f t="shared" si="5387"/>
        <v>5.6042630438785226</v>
      </c>
      <c r="I2917" s="5"/>
    </row>
    <row r="2918" spans="5:10" x14ac:dyDescent="0.35">
      <c r="E2918" s="4"/>
      <c r="I2918" s="5"/>
    </row>
    <row r="2919" spans="5:10" x14ac:dyDescent="0.35">
      <c r="E2919" s="4" t="s">
        <v>846</v>
      </c>
      <c r="F2919">
        <f t="shared" ref="F2919:F2922" si="5388">ABS(F2914-F2888)</f>
        <v>0</v>
      </c>
      <c r="I2919" s="5"/>
    </row>
    <row r="2920" spans="5:10" x14ac:dyDescent="0.35">
      <c r="E2920" s="4" t="s">
        <v>847</v>
      </c>
      <c r="F2920">
        <f t="shared" si="5388"/>
        <v>0</v>
      </c>
      <c r="I2920" s="5"/>
    </row>
    <row r="2921" spans="5:10" x14ac:dyDescent="0.35">
      <c r="E2921" s="4" t="s">
        <v>848</v>
      </c>
      <c r="F2921">
        <f t="shared" si="5388"/>
        <v>0</v>
      </c>
      <c r="I2921" s="5"/>
    </row>
    <row r="2922" spans="5:10" x14ac:dyDescent="0.35">
      <c r="E2922" s="7" t="s">
        <v>849</v>
      </c>
      <c r="F2922" s="8">
        <f t="shared" si="5388"/>
        <v>0</v>
      </c>
      <c r="G2922" s="8" t="s">
        <v>25</v>
      </c>
      <c r="H2922" s="8">
        <f t="shared" ref="H2922" si="5389">MAX(F2919:F2922)</f>
        <v>0</v>
      </c>
      <c r="I2922" s="9"/>
      <c r="J2922" t="str">
        <f t="shared" ref="J2922" si="5390">IF(H2922&gt;$D$14, "Continúa iterando","Listo. Aquí está la solución")</f>
        <v>Listo. Aquí está la solución</v>
      </c>
    </row>
    <row r="2924" spans="5:10" x14ac:dyDescent="0.35">
      <c r="E2924" s="1"/>
      <c r="F2924" s="2" t="s">
        <v>0</v>
      </c>
      <c r="G2924" s="2">
        <f t="shared" ref="G2924" si="5391">G2887+1</f>
        <v>80</v>
      </c>
      <c r="H2924" s="2"/>
      <c r="I2924" s="3"/>
    </row>
    <row r="2925" spans="5:10" x14ac:dyDescent="0.35">
      <c r="E2925" s="4" t="s">
        <v>840</v>
      </c>
      <c r="F2925" s="6">
        <f t="shared" ref="F2925:F2928" si="5392">F2914</f>
        <v>0.10070645885277868</v>
      </c>
      <c r="I2925" s="5"/>
    </row>
    <row r="2926" spans="5:10" x14ac:dyDescent="0.35">
      <c r="E2926" s="4" t="s">
        <v>1</v>
      </c>
      <c r="F2926" s="6">
        <f t="shared" si="5392"/>
        <v>-10.624774595708859</v>
      </c>
      <c r="I2926" s="5"/>
    </row>
    <row r="2927" spans="5:10" x14ac:dyDescent="0.35">
      <c r="E2927" s="4" t="s">
        <v>93</v>
      </c>
      <c r="F2927" s="6">
        <f t="shared" si="5392"/>
        <v>1.251891792118899</v>
      </c>
      <c r="I2927" s="5"/>
    </row>
    <row r="2928" spans="5:10" x14ac:dyDescent="0.35">
      <c r="E2928" s="4" t="s">
        <v>2</v>
      </c>
      <c r="F2928" s="6">
        <f t="shared" si="5392"/>
        <v>5.6042630438785226</v>
      </c>
      <c r="I2928" s="5"/>
    </row>
    <row r="2929" spans="5:15" x14ac:dyDescent="0.35">
      <c r="E2929" s="4"/>
      <c r="I2929" s="5"/>
    </row>
    <row r="2930" spans="5:15" x14ac:dyDescent="0.35">
      <c r="E2930" s="4"/>
      <c r="F2930">
        <f t="shared" ref="F2930" si="5393">2*F2925*F2926*F2927-6*F2925*F2926^2</f>
        <v>-70.889003248126073</v>
      </c>
      <c r="G2930">
        <f t="shared" ref="G2930" si="5394">F2925^2*F2927-6*F2925^2*F2926</f>
        <v>0.65922187569425572</v>
      </c>
      <c r="H2930">
        <f t="shared" ref="H2930" si="5395">F2925^2*F2926</f>
        <v>-0.10775424182765204</v>
      </c>
      <c r="I2930" s="5">
        <f t="shared" ref="I2930" si="5396">12*F2928^2</f>
        <v>376.89317117979078</v>
      </c>
      <c r="J2930">
        <f t="shared" ref="J2930" si="5397">F2930*(G2931*(H2932*I2933-H2933*I2932)-H2931*(G2932*I2933-G2933*I2932)+I2931*(G2932*H2933-G2933*H2932))</f>
        <v>-11734.85501053382</v>
      </c>
      <c r="L2930">
        <f t="shared" ref="L2930" si="5398">G2931*(H2932*I2933-H2933*I2932)-H2931*(G2932*I2933-G2933*I2932)+I2931*(G2932*H2933-G2933*H2932)</f>
        <v>165.53843999554368</v>
      </c>
      <c r="M2930">
        <f t="shared" ref="M2930" si="5399">-(G2930*(H2932*I2933-H2933*I2932)-H2930*(G2932*I2933-G2933*I2932)+I2930*(G2932*H2933-G2933*H2932))</f>
        <v>-4370.357691427349</v>
      </c>
      <c r="N2930">
        <f t="shared" ref="N2930" si="5400">G2930*(H2931*I2933-H2933*I2931)-H2930*(G2931*I2933-G2933*I2931)+I2930*(G2931*H2933-G2933*H2931)</f>
        <v>-21755.90042243282</v>
      </c>
      <c r="O2930">
        <f t="shared" ref="O2930" si="5401">-(G2930*(H2931*I2932-H2932*I2931)-H2930*(G2931*I2932-G2932*I2931)+I2930*(G2931*H2932-G2932*H2931))</f>
        <v>-333.28564678835897</v>
      </c>
    </row>
    <row r="2931" spans="5:15" x14ac:dyDescent="0.35">
      <c r="E2931" s="4" t="s">
        <v>26</v>
      </c>
      <c r="F2931">
        <f t="shared" ref="F2931" si="5402">-1728*F2928*F2925^2-144*F2926*F2925+36*F2927</f>
        <v>100.93092616020988</v>
      </c>
      <c r="G2931">
        <f t="shared" ref="G2931" si="5403">-72*F2925^2</f>
        <v>-0.73020894153598115</v>
      </c>
      <c r="H2931">
        <f t="shared" ref="H2931" si="5404">36*F2925</f>
        <v>3.6254325187000322</v>
      </c>
      <c r="I2931" s="5">
        <f t="shared" ref="I2931" si="5405">-576*F2925^3</f>
        <v>-0.58829405379779487</v>
      </c>
      <c r="J2931">
        <f t="shared" ref="J2931" si="5406">-G2930*(F2931*(H2932*I2933-H2933*I2932)-H2931*(F2932*I2933-F2933*I2932)+I2931*(F2932*H2933-F2933*H2932))</f>
        <v>27145.440294009833</v>
      </c>
      <c r="L2931">
        <f t="shared" ref="L2931" si="5407">-(F2931*(H2932*I2933-H2933*I2932)-H2931*(F2932*I2933-F2933*I2932)+I2931*(F2932*H2933-F2933*H2932))</f>
        <v>41178.002877137187</v>
      </c>
      <c r="M2931">
        <f t="shared" ref="M2931" si="5408">F2930*(H2932*I2933-H2933*I2932)-H2930*(F2932*I2933-F2933*I2932)+I2930*(F2932*H2933-F2933*H2932)</f>
        <v>158787.26550931143</v>
      </c>
      <c r="N2931">
        <f t="shared" ref="N2931" si="5409">-(F2930*(H2931*I2933-H2933*I2931)-H2930*(F2931*I2933-F2933*I2931)+I2930*(F2931*H2933-F2933*H2931))</f>
        <v>-3207276.3379088463</v>
      </c>
      <c r="O2931">
        <f t="shared" ref="O2931" si="5410">F2930*(H2931*I2932-H2932*I2931)-H2930*(F2931*I2932-F2932*I2931)+I2930*(F2931*H2932-F2932*H2931)</f>
        <v>-78127.230263793899</v>
      </c>
    </row>
    <row r="2932" spans="5:15" x14ac:dyDescent="0.35">
      <c r="E2932" s="4"/>
      <c r="F2932">
        <f t="shared" ref="F2932" si="5411">0.0625*F2926*F2927^2*F2928</f>
        <v>-5.8324609265975536</v>
      </c>
      <c r="G2932">
        <f t="shared" ref="G2932" si="5412">0.0625*F2925*F2927^2*F2928+0.125*F2927</f>
        <v>0.21176919846457087</v>
      </c>
      <c r="H2932">
        <f t="shared" ref="H2932" si="5413">0.125*F2925*F2926*F2927*F2928+0.125*F2926</f>
        <v>-2.2664630475070293</v>
      </c>
      <c r="I2932" s="5">
        <f t="shared" ref="I2932" si="5414">0.0625*F2925*F2926*F2927^2</f>
        <v>-0.10480708733977255</v>
      </c>
      <c r="J2932">
        <f t="shared" ref="J2932" si="5415">H2930*(F2931*(G2932*I2933-G2933*I2932)-G2931*(F2932*I2933-F2933*I2932)+I2931*(F2932*G2933-F2933*G2932))</f>
        <v>-374.98505932624914</v>
      </c>
      <c r="L2932">
        <f t="shared" ref="L2932" si="5416">F2931*(G2932*I2933-G2933*I2932)-G2931*(F2932*I2933-F2933*I2932)+I2931*(F2932*G2933-F2933*G2932)</f>
        <v>3480.0027633809582</v>
      </c>
      <c r="M2932">
        <f t="shared" ref="M2932" si="5417">-(F2930*(G2932*I2933-G2933*I2932)-G2930*(F2932*I2933-F2933*I2932)+I2930*(F2932*G2933-F2933*G2932))</f>
        <v>26133.525741921378</v>
      </c>
      <c r="N2932">
        <f t="shared" ref="N2932" si="5418">F2930*(G2931*I2933-G2933*I2931)-G2930*(F2931*I2933-F2933*I2931)+I2930*(F2931*G2933-F2933*G2931)</f>
        <v>-40064.874888211809</v>
      </c>
      <c r="O2932">
        <f t="shared" ref="O2932" si="5419">-(F2930*(G2931*I2932-G2932*I2931)-G2930*(F2931*I2932-F2932*I2931)+I2930*(F2931*G2932-F2932*G2931))</f>
        <v>-6445.5603413291828</v>
      </c>
    </row>
    <row r="2933" spans="5:15" x14ac:dyDescent="0.35">
      <c r="E2933" s="4"/>
      <c r="F2933">
        <f t="shared" ref="F2933" si="5420">72*F2926*F2927*F2925^2-20*F2926*F2927^3</f>
        <v>407.20491440473813</v>
      </c>
      <c r="G2933">
        <f t="shared" ref="G2933" si="5421">24*F2925^3*F2927-20*F2925*F2927^3</f>
        <v>-3.9210472518767352</v>
      </c>
      <c r="H2933">
        <f t="shared" ref="H2933" si="5422">24*F2925^3*F2926-60*F2925*F2926*F2927^2</f>
        <v>100.35436669128175</v>
      </c>
      <c r="I2933" s="5">
        <f t="shared" ref="I2933" si="5423">36*F2928</f>
        <v>201.75346957962682</v>
      </c>
      <c r="J2933">
        <f t="shared" ref="J2933" si="5424">-I2930*(F2931*(G2932*H2933-G2933*H2932)-G2931*(F2932*H2933-F2933*H2932)+H2931*(F2932*G2933-F2933*G2932))</f>
        <v>-476699.81881783751</v>
      </c>
      <c r="L2933">
        <f t="shared" ref="L2933" si="5425">-(F2931*(G2932*H2933-G2933*H2932)-G2931*(F2932*H2933-F2933*H2932)+H2931*(F2932*G2933-F2933*G2932))</f>
        <v>-1264.8141576182488</v>
      </c>
      <c r="M2933">
        <f t="shared" ref="M2933" si="5426">F2930*(G2932*H2933-G2933*H2932)-G2930*(F2932*H2933-F2933*H2932)+H2930*(F2932*G2933-F2933*G2932)</f>
        <v>-1092.2732827639675</v>
      </c>
      <c r="N2933">
        <f t="shared" ref="N2933" si="5427">-(F2930*(G2931*H2933-G2933*H2931)-G2930*(F2931*H2933-F2933*H2931)+H2930*(F2931*G2933-F2933*G2931))</f>
        <v>1506.3564713566998</v>
      </c>
      <c r="O2933">
        <f t="shared" ref="O2933" si="5428">F2930*(G2931*H2932-G2932*H2931)-G2930*(F2931*H2932-F2932*H2931)+H2930*(F2931*G2932-F2932*G2931)</f>
        <v>72.122175699650043</v>
      </c>
    </row>
    <row r="2934" spans="5:15" x14ac:dyDescent="0.35">
      <c r="E2934" s="4"/>
      <c r="I2934" s="5"/>
    </row>
    <row r="2935" spans="5:15" x14ac:dyDescent="0.35">
      <c r="E2935" s="4" t="s">
        <v>6</v>
      </c>
      <c r="F2935">
        <f t="shared" ref="F2935" si="5429">MDETERM(F2930:I2933)</f>
        <v>-461664.21859368775</v>
      </c>
      <c r="G2935" t="str">
        <f t="shared" ref="G2935" si="5430">IF(F2935&lt;&gt;0,"Continuar", "Agregar otros valores")</f>
        <v>Continuar</v>
      </c>
      <c r="I2935" s="5"/>
      <c r="J2935">
        <f t="shared" ref="J2935" si="5431">MDETERM(F2930:I2933)</f>
        <v>-461664.21859368775</v>
      </c>
    </row>
    <row r="2936" spans="5:15" x14ac:dyDescent="0.35">
      <c r="E2936" s="4"/>
      <c r="I2936" s="5"/>
    </row>
    <row r="2937" spans="5:15" x14ac:dyDescent="0.35">
      <c r="E2937" s="4"/>
      <c r="F2937" cm="1">
        <f t="array" ref="F2937:I2940">MINVERSE(F2930:I2933)</f>
        <v>-3.5856891941897636E-4</v>
      </c>
      <c r="G2937">
        <v>9.466528952016778E-3</v>
      </c>
      <c r="H2937">
        <v>4.7124943944551738E-2</v>
      </c>
      <c r="I2937" s="5">
        <v>7.21922196620755E-4</v>
      </c>
      <c r="L2937">
        <f t="shared" ref="L2937" si="5432">L2930/J2935</f>
        <v>-3.5856891941897414E-4</v>
      </c>
      <c r="M2937">
        <f t="shared" ref="M2937" si="5433">M2930/J2935</f>
        <v>9.4665289520167815E-3</v>
      </c>
      <c r="N2937">
        <f t="shared" ref="N2937" si="5434">N2930/J2935</f>
        <v>4.7124943944551745E-2</v>
      </c>
      <c r="O2937">
        <f t="shared" ref="O2937" si="5435">O2930/J2935</f>
        <v>7.2192219662075392E-4</v>
      </c>
    </row>
    <row r="2938" spans="5:15" x14ac:dyDescent="0.35">
      <c r="E2938" s="4" t="s">
        <v>9</v>
      </c>
      <c r="F2938">
        <v>-8.9194703030208738E-2</v>
      </c>
      <c r="G2938">
        <v>-0.34394535923318087</v>
      </c>
      <c r="H2938">
        <v>6.9472058018245084</v>
      </c>
      <c r="I2938" s="5">
        <v>0.16922955498215461</v>
      </c>
      <c r="L2938">
        <f t="shared" ref="L2938" si="5436">L2931/J2935</f>
        <v>-8.9194703030208392E-2</v>
      </c>
      <c r="M2938">
        <f t="shared" ref="M2938" si="5437">M2931/J2935</f>
        <v>-0.34394535923318037</v>
      </c>
      <c r="N2938">
        <f t="shared" ref="N2938" si="5438">N2931/J2935</f>
        <v>6.9472058018245102</v>
      </c>
      <c r="O2938">
        <f t="shared" ref="O2938" si="5439">O2931/J2935</f>
        <v>0.16922955498215456</v>
      </c>
    </row>
    <row r="2939" spans="5:15" x14ac:dyDescent="0.35">
      <c r="E2939" s="4"/>
      <c r="F2939">
        <v>-7.5379520942334983E-3</v>
      </c>
      <c r="G2939">
        <v>-5.660721513468988E-2</v>
      </c>
      <c r="H2939">
        <v>8.6783582687557287E-2</v>
      </c>
      <c r="I2939" s="5">
        <v>1.3961576578240174E-2</v>
      </c>
      <c r="L2939">
        <f t="shared" ref="L2939" si="5440">L2932/J2935</f>
        <v>-7.5379520942334939E-3</v>
      </c>
      <c r="M2939">
        <f t="shared" ref="M2939" si="5441">M2932/J2935</f>
        <v>-5.660721513468988E-2</v>
      </c>
      <c r="N2939">
        <f t="shared" ref="N2939" si="5442">N2932/J2935</f>
        <v>8.6783582687557259E-2</v>
      </c>
      <c r="O2939">
        <f t="shared" ref="O2939" si="5443">O2932/J2935</f>
        <v>1.3961576578240174E-2</v>
      </c>
    </row>
    <row r="2940" spans="5:15" x14ac:dyDescent="0.35">
      <c r="E2940" s="4"/>
      <c r="F2940">
        <v>2.7396841831734335E-3</v>
      </c>
      <c r="G2940">
        <v>2.3659474543884481E-3</v>
      </c>
      <c r="H2940">
        <v>-3.2628833049815585E-3</v>
      </c>
      <c r="I2940" s="5">
        <v>-1.562221476018808E-4</v>
      </c>
      <c r="L2940">
        <f t="shared" ref="L2940" si="5444">L2933/J2935</f>
        <v>2.7396841831734335E-3</v>
      </c>
      <c r="M2940">
        <f t="shared" ref="M2940" si="5445">M2933/J2935</f>
        <v>2.3659474543884481E-3</v>
      </c>
      <c r="N2940">
        <f t="shared" ref="N2940" si="5446">N2933/J2935</f>
        <v>-3.2628833049815568E-3</v>
      </c>
      <c r="O2940">
        <f t="shared" ref="O2940" si="5447">O2933/J2935</f>
        <v>-1.5622214760188077E-4</v>
      </c>
    </row>
    <row r="2941" spans="5:15" x14ac:dyDescent="0.35">
      <c r="E2941" s="4"/>
      <c r="I2941" s="5"/>
    </row>
    <row r="2942" spans="5:15" x14ac:dyDescent="0.35">
      <c r="E2942" s="4" t="s">
        <v>351</v>
      </c>
      <c r="F2942">
        <f t="shared" ref="F2942" si="5448">F2925^2*F2926*F2927-3*F2925^2*F2926^2+4*F2928^3-1401/2</f>
        <v>0</v>
      </c>
      <c r="I2942" s="5"/>
    </row>
    <row r="2943" spans="5:15" x14ac:dyDescent="0.35">
      <c r="E2943" s="4" t="s">
        <v>352</v>
      </c>
      <c r="F2943">
        <f t="shared" ref="F2943" si="5449">-72*F2925^2*F2926-576*F2925^3*F2928+36*F2925*F2927-9</f>
        <v>0</v>
      </c>
      <c r="I2943" s="5"/>
    </row>
    <row r="2944" spans="5:15" x14ac:dyDescent="0.35">
      <c r="E2944" s="4" t="s">
        <v>353</v>
      </c>
      <c r="F2944">
        <f t="shared" ref="F2944" si="5450">((F2925*F2926*(F2927^2)*F2928)/16)+((F2926*F2927)/8)+9/4</f>
        <v>0</v>
      </c>
      <c r="I2944" s="5"/>
    </row>
    <row r="2945" spans="5:10" x14ac:dyDescent="0.35">
      <c r="E2945" s="4" t="s">
        <v>354</v>
      </c>
      <c r="F2945">
        <f t="shared" ref="F2945" si="5451">24*F2925^3*F2926*F2927-20*F2925*F2926*F2927^3+18*F2928^2-607</f>
        <v>0</v>
      </c>
      <c r="I2945" s="5"/>
    </row>
    <row r="2946" spans="5:10" x14ac:dyDescent="0.35">
      <c r="E2946" s="4"/>
      <c r="I2946" s="5"/>
    </row>
    <row r="2947" spans="5:10" x14ac:dyDescent="0.35">
      <c r="E2947" s="4"/>
      <c r="F2947">
        <f t="shared" ref="F2947:F2950" si="5452">F2925</f>
        <v>0.10070645885277868</v>
      </c>
      <c r="G2947" t="s">
        <v>16</v>
      </c>
      <c r="H2947" cm="1">
        <f t="array" ref="H2947:H2950">MMULT(F2937:I2940,F2942:F2945)</f>
        <v>0</v>
      </c>
      <c r="I2947" s="5"/>
      <c r="J2947">
        <f t="shared" ref="J2947" si="5453">F2937*F2942+G2937*F2943+H2937*F2944+I2937*F2945</f>
        <v>0</v>
      </c>
    </row>
    <row r="2948" spans="5:10" x14ac:dyDescent="0.35">
      <c r="E2948" s="4"/>
      <c r="F2948">
        <f t="shared" si="5452"/>
        <v>-10.624774595708859</v>
      </c>
      <c r="G2948" t="s">
        <v>16</v>
      </c>
      <c r="H2948">
        <v>0</v>
      </c>
      <c r="I2948" s="5"/>
      <c r="J2948">
        <f t="shared" ref="J2948" si="5454">F2938*F2942+G2938*F2943+H2938*F2944+I2938*F2945</f>
        <v>0</v>
      </c>
    </row>
    <row r="2949" spans="5:10" x14ac:dyDescent="0.35">
      <c r="E2949" s="4"/>
      <c r="F2949">
        <f t="shared" si="5452"/>
        <v>1.251891792118899</v>
      </c>
      <c r="G2949" t="s">
        <v>16</v>
      </c>
      <c r="H2949">
        <v>0</v>
      </c>
      <c r="I2949" s="5"/>
      <c r="J2949">
        <f t="shared" ref="J2949" si="5455">F2939*F2942+G2939*F2943+H2939*F2944+I2939*F2945</f>
        <v>0</v>
      </c>
    </row>
    <row r="2950" spans="5:10" x14ac:dyDescent="0.35">
      <c r="E2950" s="4"/>
      <c r="F2950">
        <f t="shared" si="5452"/>
        <v>5.6042630438785226</v>
      </c>
      <c r="G2950" t="s">
        <v>16</v>
      </c>
      <c r="H2950">
        <v>0</v>
      </c>
      <c r="I2950" s="5"/>
      <c r="J2950">
        <f t="shared" ref="J2950" si="5456">F2940*F2942+G2940*F2943+H2940*F2944+I2940*F2945</f>
        <v>0</v>
      </c>
    </row>
    <row r="2951" spans="5:10" x14ac:dyDescent="0.35">
      <c r="E2951" s="4" t="s">
        <v>844</v>
      </c>
      <c r="F2951">
        <f t="shared" ref="F2951:F2954" si="5457">F2947-H2947</f>
        <v>0.10070645885277868</v>
      </c>
      <c r="I2951" s="5"/>
    </row>
    <row r="2952" spans="5:10" x14ac:dyDescent="0.35">
      <c r="E2952" s="4" t="s">
        <v>99</v>
      </c>
      <c r="F2952">
        <f t="shared" si="5457"/>
        <v>-10.624774595708859</v>
      </c>
      <c r="I2952" s="5"/>
    </row>
    <row r="2953" spans="5:10" x14ac:dyDescent="0.35">
      <c r="E2953" s="4" t="s">
        <v>100</v>
      </c>
      <c r="F2953">
        <f t="shared" si="5457"/>
        <v>1.251891792118899</v>
      </c>
      <c r="I2953" s="5"/>
    </row>
    <row r="2954" spans="5:10" x14ac:dyDescent="0.35">
      <c r="E2954" s="4" t="s">
        <v>101</v>
      </c>
      <c r="F2954">
        <f t="shared" si="5457"/>
        <v>5.6042630438785226</v>
      </c>
      <c r="I2954" s="5"/>
    </row>
    <row r="2955" spans="5:10" x14ac:dyDescent="0.35">
      <c r="E2955" s="4"/>
      <c r="I2955" s="5"/>
    </row>
    <row r="2956" spans="5:10" x14ac:dyDescent="0.35">
      <c r="E2956" s="4" t="s">
        <v>846</v>
      </c>
      <c r="F2956">
        <f t="shared" ref="F2956:F2959" si="5458">ABS(F2951-F2925)</f>
        <v>0</v>
      </c>
      <c r="I2956" s="5"/>
    </row>
    <row r="2957" spans="5:10" x14ac:dyDescent="0.35">
      <c r="E2957" s="4" t="s">
        <v>847</v>
      </c>
      <c r="F2957">
        <f t="shared" si="5458"/>
        <v>0</v>
      </c>
      <c r="I2957" s="5"/>
    </row>
    <row r="2958" spans="5:10" x14ac:dyDescent="0.35">
      <c r="E2958" s="4" t="s">
        <v>848</v>
      </c>
      <c r="F2958">
        <f t="shared" si="5458"/>
        <v>0</v>
      </c>
      <c r="I2958" s="5"/>
    </row>
    <row r="2959" spans="5:10" x14ac:dyDescent="0.35">
      <c r="E2959" s="7" t="s">
        <v>849</v>
      </c>
      <c r="F2959" s="8">
        <f t="shared" si="5458"/>
        <v>0</v>
      </c>
      <c r="G2959" s="8" t="s">
        <v>25</v>
      </c>
      <c r="H2959" s="8">
        <f t="shared" ref="H2959" si="5459">MAX(F2956:F2959)</f>
        <v>0</v>
      </c>
      <c r="I2959" s="9"/>
      <c r="J2959" t="str">
        <f t="shared" ref="J2959" si="5460">IF(H2959&gt;$D$14, "Continúa iterando","Listo. Aquí está la solución")</f>
        <v>Listo. Aquí está la solución</v>
      </c>
    </row>
    <row r="2961" spans="5:15" x14ac:dyDescent="0.35">
      <c r="E2961" s="1"/>
      <c r="F2961" s="2" t="s">
        <v>0</v>
      </c>
      <c r="G2961" s="2">
        <f t="shared" ref="G2961" si="5461">G2924+1</f>
        <v>81</v>
      </c>
      <c r="H2961" s="2"/>
      <c r="I2961" s="3"/>
    </row>
    <row r="2962" spans="5:15" x14ac:dyDescent="0.35">
      <c r="E2962" s="4" t="s">
        <v>840</v>
      </c>
      <c r="F2962" s="6">
        <f t="shared" ref="F2962:F2965" si="5462">F2951</f>
        <v>0.10070645885277868</v>
      </c>
      <c r="I2962" s="5"/>
    </row>
    <row r="2963" spans="5:15" x14ac:dyDescent="0.35">
      <c r="E2963" s="4" t="s">
        <v>1</v>
      </c>
      <c r="F2963" s="6">
        <f t="shared" si="5462"/>
        <v>-10.624774595708859</v>
      </c>
      <c r="I2963" s="5"/>
    </row>
    <row r="2964" spans="5:15" x14ac:dyDescent="0.35">
      <c r="E2964" s="4" t="s">
        <v>93</v>
      </c>
      <c r="F2964" s="6">
        <f t="shared" si="5462"/>
        <v>1.251891792118899</v>
      </c>
      <c r="I2964" s="5"/>
    </row>
    <row r="2965" spans="5:15" x14ac:dyDescent="0.35">
      <c r="E2965" s="4" t="s">
        <v>2</v>
      </c>
      <c r="F2965" s="6">
        <f t="shared" si="5462"/>
        <v>5.6042630438785226</v>
      </c>
      <c r="I2965" s="5"/>
    </row>
    <row r="2966" spans="5:15" x14ac:dyDescent="0.35">
      <c r="E2966" s="4"/>
      <c r="I2966" s="5"/>
    </row>
    <row r="2967" spans="5:15" x14ac:dyDescent="0.35">
      <c r="E2967" s="4"/>
      <c r="F2967">
        <f t="shared" ref="F2967" si="5463">2*F2962*F2963*F2964-6*F2962*F2963^2</f>
        <v>-70.889003248126073</v>
      </c>
      <c r="G2967">
        <f t="shared" ref="G2967" si="5464">F2962^2*F2964-6*F2962^2*F2963</f>
        <v>0.65922187569425572</v>
      </c>
      <c r="H2967">
        <f t="shared" ref="H2967" si="5465">F2962^2*F2963</f>
        <v>-0.10775424182765204</v>
      </c>
      <c r="I2967" s="5">
        <f t="shared" ref="I2967" si="5466">12*F2965^2</f>
        <v>376.89317117979078</v>
      </c>
      <c r="J2967">
        <f t="shared" ref="J2967" si="5467">F2967*(G2968*(H2969*I2970-H2970*I2969)-H2968*(G2969*I2970-G2970*I2969)+I2968*(G2969*H2970-G2970*H2969))</f>
        <v>-11734.85501053382</v>
      </c>
      <c r="L2967">
        <f t="shared" ref="L2967" si="5468">G2968*(H2969*I2970-H2970*I2969)-H2968*(G2969*I2970-G2970*I2969)+I2968*(G2969*H2970-G2970*H2969)</f>
        <v>165.53843999554368</v>
      </c>
      <c r="M2967">
        <f t="shared" ref="M2967" si="5469">-(G2967*(H2969*I2970-H2970*I2969)-H2967*(G2969*I2970-G2970*I2969)+I2967*(G2969*H2970-G2970*H2969))</f>
        <v>-4370.357691427349</v>
      </c>
      <c r="N2967">
        <f t="shared" ref="N2967" si="5470">G2967*(H2968*I2970-H2970*I2968)-H2967*(G2968*I2970-G2970*I2968)+I2967*(G2968*H2970-G2970*H2968)</f>
        <v>-21755.90042243282</v>
      </c>
      <c r="O2967">
        <f t="shared" ref="O2967" si="5471">-(G2967*(H2968*I2969-H2969*I2968)-H2967*(G2968*I2969-G2969*I2968)+I2967*(G2968*H2969-G2969*H2968))</f>
        <v>-333.28564678835897</v>
      </c>
    </row>
    <row r="2968" spans="5:15" x14ac:dyDescent="0.35">
      <c r="E2968" s="4" t="s">
        <v>26</v>
      </c>
      <c r="F2968">
        <f t="shared" ref="F2968" si="5472">-1728*F2965*F2962^2-144*F2963*F2962+36*F2964</f>
        <v>100.93092616020988</v>
      </c>
      <c r="G2968">
        <f t="shared" ref="G2968" si="5473">-72*F2962^2</f>
        <v>-0.73020894153598115</v>
      </c>
      <c r="H2968">
        <f t="shared" ref="H2968" si="5474">36*F2962</f>
        <v>3.6254325187000322</v>
      </c>
      <c r="I2968" s="5">
        <f t="shared" ref="I2968" si="5475">-576*F2962^3</f>
        <v>-0.58829405379779487</v>
      </c>
      <c r="J2968">
        <f t="shared" ref="J2968" si="5476">-G2967*(F2968*(H2969*I2970-H2970*I2969)-H2968*(F2969*I2970-F2970*I2969)+I2968*(F2969*H2970-F2970*H2969))</f>
        <v>27145.440294009833</v>
      </c>
      <c r="L2968">
        <f t="shared" ref="L2968" si="5477">-(F2968*(H2969*I2970-H2970*I2969)-H2968*(F2969*I2970-F2970*I2969)+I2968*(F2969*H2970-F2970*H2969))</f>
        <v>41178.002877137187</v>
      </c>
      <c r="M2968">
        <f t="shared" ref="M2968" si="5478">F2967*(H2969*I2970-H2970*I2969)-H2967*(F2969*I2970-F2970*I2969)+I2967*(F2969*H2970-F2970*H2969)</f>
        <v>158787.26550931143</v>
      </c>
      <c r="N2968">
        <f t="shared" ref="N2968" si="5479">-(F2967*(H2968*I2970-H2970*I2968)-H2967*(F2968*I2970-F2970*I2968)+I2967*(F2968*H2970-F2970*H2968))</f>
        <v>-3207276.3379088463</v>
      </c>
      <c r="O2968">
        <f t="shared" ref="O2968" si="5480">F2967*(H2968*I2969-H2969*I2968)-H2967*(F2968*I2969-F2969*I2968)+I2967*(F2968*H2969-F2969*H2968)</f>
        <v>-78127.230263793899</v>
      </c>
    </row>
    <row r="2969" spans="5:15" x14ac:dyDescent="0.35">
      <c r="E2969" s="4"/>
      <c r="F2969">
        <f t="shared" ref="F2969" si="5481">0.0625*F2963*F2964^2*F2965</f>
        <v>-5.8324609265975536</v>
      </c>
      <c r="G2969">
        <f t="shared" ref="G2969" si="5482">0.0625*F2962*F2964^2*F2965+0.125*F2964</f>
        <v>0.21176919846457087</v>
      </c>
      <c r="H2969">
        <f t="shared" ref="H2969" si="5483">0.125*F2962*F2963*F2964*F2965+0.125*F2963</f>
        <v>-2.2664630475070293</v>
      </c>
      <c r="I2969" s="5">
        <f t="shared" ref="I2969" si="5484">0.0625*F2962*F2963*F2964^2</f>
        <v>-0.10480708733977255</v>
      </c>
      <c r="J2969">
        <f t="shared" ref="J2969" si="5485">H2967*(F2968*(G2969*I2970-G2970*I2969)-G2968*(F2969*I2970-F2970*I2969)+I2968*(F2969*G2970-F2970*G2969))</f>
        <v>-374.98505932624914</v>
      </c>
      <c r="L2969">
        <f t="shared" ref="L2969" si="5486">F2968*(G2969*I2970-G2970*I2969)-G2968*(F2969*I2970-F2970*I2969)+I2968*(F2969*G2970-F2970*G2969)</f>
        <v>3480.0027633809582</v>
      </c>
      <c r="M2969">
        <f t="shared" ref="M2969" si="5487">-(F2967*(G2969*I2970-G2970*I2969)-G2967*(F2969*I2970-F2970*I2969)+I2967*(F2969*G2970-F2970*G2969))</f>
        <v>26133.525741921378</v>
      </c>
      <c r="N2969">
        <f t="shared" ref="N2969" si="5488">F2967*(G2968*I2970-G2970*I2968)-G2967*(F2968*I2970-F2970*I2968)+I2967*(F2968*G2970-F2970*G2968)</f>
        <v>-40064.874888211809</v>
      </c>
      <c r="O2969">
        <f t="shared" ref="O2969" si="5489">-(F2967*(G2968*I2969-G2969*I2968)-G2967*(F2968*I2969-F2969*I2968)+I2967*(F2968*G2969-F2969*G2968))</f>
        <v>-6445.5603413291828</v>
      </c>
    </row>
    <row r="2970" spans="5:15" x14ac:dyDescent="0.35">
      <c r="E2970" s="4"/>
      <c r="F2970">
        <f t="shared" ref="F2970" si="5490">72*F2963*F2964*F2962^2-20*F2963*F2964^3</f>
        <v>407.20491440473813</v>
      </c>
      <c r="G2970">
        <f t="shared" ref="G2970" si="5491">24*F2962^3*F2964-20*F2962*F2964^3</f>
        <v>-3.9210472518767352</v>
      </c>
      <c r="H2970">
        <f t="shared" ref="H2970" si="5492">24*F2962^3*F2963-60*F2962*F2963*F2964^2</f>
        <v>100.35436669128175</v>
      </c>
      <c r="I2970" s="5">
        <f t="shared" ref="I2970" si="5493">36*F2965</f>
        <v>201.75346957962682</v>
      </c>
      <c r="J2970">
        <f t="shared" ref="J2970" si="5494">-I2967*(F2968*(G2969*H2970-G2970*H2969)-G2968*(F2969*H2970-F2970*H2969)+H2968*(F2969*G2970-F2970*G2969))</f>
        <v>-476699.81881783751</v>
      </c>
      <c r="L2970">
        <f t="shared" ref="L2970" si="5495">-(F2968*(G2969*H2970-G2970*H2969)-G2968*(F2969*H2970-F2970*H2969)+H2968*(F2969*G2970-F2970*G2969))</f>
        <v>-1264.8141576182488</v>
      </c>
      <c r="M2970">
        <f t="shared" ref="M2970" si="5496">F2967*(G2969*H2970-G2970*H2969)-G2967*(F2969*H2970-F2970*H2969)+H2967*(F2969*G2970-F2970*G2969)</f>
        <v>-1092.2732827639675</v>
      </c>
      <c r="N2970">
        <f t="shared" ref="N2970" si="5497">-(F2967*(G2968*H2970-G2970*H2968)-G2967*(F2968*H2970-F2970*H2968)+H2967*(F2968*G2970-F2970*G2968))</f>
        <v>1506.3564713566998</v>
      </c>
      <c r="O2970">
        <f t="shared" ref="O2970" si="5498">F2967*(G2968*H2969-G2969*H2968)-G2967*(F2968*H2969-F2969*H2968)+H2967*(F2968*G2969-F2969*G2968)</f>
        <v>72.122175699650043</v>
      </c>
    </row>
    <row r="2971" spans="5:15" x14ac:dyDescent="0.35">
      <c r="E2971" s="4"/>
      <c r="I2971" s="5"/>
    </row>
    <row r="2972" spans="5:15" x14ac:dyDescent="0.35">
      <c r="E2972" s="4" t="s">
        <v>6</v>
      </c>
      <c r="F2972">
        <f t="shared" ref="F2972" si="5499">MDETERM(F2967:I2970)</f>
        <v>-461664.21859368775</v>
      </c>
      <c r="G2972" t="str">
        <f t="shared" ref="G2972" si="5500">IF(F2972&lt;&gt;0,"Continuar", "Agregar otros valores")</f>
        <v>Continuar</v>
      </c>
      <c r="I2972" s="5"/>
      <c r="J2972">
        <f t="shared" ref="J2972" si="5501">MDETERM(F2967:I2970)</f>
        <v>-461664.21859368775</v>
      </c>
    </row>
    <row r="2973" spans="5:15" x14ac:dyDescent="0.35">
      <c r="E2973" s="4"/>
      <c r="I2973" s="5"/>
    </row>
    <row r="2974" spans="5:15" x14ac:dyDescent="0.35">
      <c r="E2974" s="4"/>
      <c r="F2974" cm="1">
        <f t="array" ref="F2974:I2977">MINVERSE(F2967:I2970)</f>
        <v>-3.5856891941897636E-4</v>
      </c>
      <c r="G2974">
        <v>9.466528952016778E-3</v>
      </c>
      <c r="H2974">
        <v>4.7124943944551738E-2</v>
      </c>
      <c r="I2974" s="5">
        <v>7.21922196620755E-4</v>
      </c>
      <c r="L2974">
        <f t="shared" ref="L2974" si="5502">L2967/J2972</f>
        <v>-3.5856891941897414E-4</v>
      </c>
      <c r="M2974">
        <f t="shared" ref="M2974" si="5503">M2967/J2972</f>
        <v>9.4665289520167815E-3</v>
      </c>
      <c r="N2974">
        <f t="shared" ref="N2974" si="5504">N2967/J2972</f>
        <v>4.7124943944551745E-2</v>
      </c>
      <c r="O2974">
        <f t="shared" ref="O2974" si="5505">O2967/J2972</f>
        <v>7.2192219662075392E-4</v>
      </c>
    </row>
    <row r="2975" spans="5:15" x14ac:dyDescent="0.35">
      <c r="E2975" s="4" t="s">
        <v>9</v>
      </c>
      <c r="F2975">
        <v>-8.9194703030208738E-2</v>
      </c>
      <c r="G2975">
        <v>-0.34394535923318087</v>
      </c>
      <c r="H2975">
        <v>6.9472058018245084</v>
      </c>
      <c r="I2975" s="5">
        <v>0.16922955498215461</v>
      </c>
      <c r="L2975">
        <f t="shared" ref="L2975" si="5506">L2968/J2972</f>
        <v>-8.9194703030208392E-2</v>
      </c>
      <c r="M2975">
        <f t="shared" ref="M2975" si="5507">M2968/J2972</f>
        <v>-0.34394535923318037</v>
      </c>
      <c r="N2975">
        <f t="shared" ref="N2975" si="5508">N2968/J2972</f>
        <v>6.9472058018245102</v>
      </c>
      <c r="O2975">
        <f t="shared" ref="O2975" si="5509">O2968/J2972</f>
        <v>0.16922955498215456</v>
      </c>
    </row>
    <row r="2976" spans="5:15" x14ac:dyDescent="0.35">
      <c r="E2976" s="4"/>
      <c r="F2976">
        <v>-7.5379520942334983E-3</v>
      </c>
      <c r="G2976">
        <v>-5.660721513468988E-2</v>
      </c>
      <c r="H2976">
        <v>8.6783582687557287E-2</v>
      </c>
      <c r="I2976" s="5">
        <v>1.3961576578240174E-2</v>
      </c>
      <c r="L2976">
        <f t="shared" ref="L2976" si="5510">L2969/J2972</f>
        <v>-7.5379520942334939E-3</v>
      </c>
      <c r="M2976">
        <f t="shared" ref="M2976" si="5511">M2969/J2972</f>
        <v>-5.660721513468988E-2</v>
      </c>
      <c r="N2976">
        <f t="shared" ref="N2976" si="5512">N2969/J2972</f>
        <v>8.6783582687557259E-2</v>
      </c>
      <c r="O2976">
        <f t="shared" ref="O2976" si="5513">O2969/J2972</f>
        <v>1.3961576578240174E-2</v>
      </c>
    </row>
    <row r="2977" spans="5:15" x14ac:dyDescent="0.35">
      <c r="E2977" s="4"/>
      <c r="F2977">
        <v>2.7396841831734335E-3</v>
      </c>
      <c r="G2977">
        <v>2.3659474543884481E-3</v>
      </c>
      <c r="H2977">
        <v>-3.2628833049815585E-3</v>
      </c>
      <c r="I2977" s="5">
        <v>-1.562221476018808E-4</v>
      </c>
      <c r="L2977">
        <f t="shared" ref="L2977" si="5514">L2970/J2972</f>
        <v>2.7396841831734335E-3</v>
      </c>
      <c r="M2977">
        <f t="shared" ref="M2977" si="5515">M2970/J2972</f>
        <v>2.3659474543884481E-3</v>
      </c>
      <c r="N2977">
        <f t="shared" ref="N2977" si="5516">N2970/J2972</f>
        <v>-3.2628833049815568E-3</v>
      </c>
      <c r="O2977">
        <f t="shared" ref="O2977" si="5517">O2970/J2972</f>
        <v>-1.5622214760188077E-4</v>
      </c>
    </row>
    <row r="2978" spans="5:15" x14ac:dyDescent="0.35">
      <c r="E2978" s="4"/>
      <c r="I2978" s="5"/>
    </row>
    <row r="2979" spans="5:15" x14ac:dyDescent="0.35">
      <c r="E2979" s="4" t="s">
        <v>355</v>
      </c>
      <c r="F2979">
        <f t="shared" ref="F2979" si="5518">F2962^2*F2963*F2964-3*F2962^2*F2963^2+4*F2965^3-1401/2</f>
        <v>0</v>
      </c>
      <c r="I2979" s="5"/>
    </row>
    <row r="2980" spans="5:15" x14ac:dyDescent="0.35">
      <c r="E2980" s="4" t="s">
        <v>356</v>
      </c>
      <c r="F2980">
        <f t="shared" ref="F2980" si="5519">-72*F2962^2*F2963-576*F2962^3*F2965+36*F2962*F2964-9</f>
        <v>0</v>
      </c>
      <c r="I2980" s="5"/>
    </row>
    <row r="2981" spans="5:15" x14ac:dyDescent="0.35">
      <c r="E2981" s="4" t="s">
        <v>357</v>
      </c>
      <c r="F2981">
        <f t="shared" ref="F2981" si="5520">((F2962*F2963*(F2964^2)*F2965)/16)+((F2963*F2964)/8)+9/4</f>
        <v>0</v>
      </c>
      <c r="I2981" s="5"/>
    </row>
    <row r="2982" spans="5:15" x14ac:dyDescent="0.35">
      <c r="E2982" s="4" t="s">
        <v>358</v>
      </c>
      <c r="F2982">
        <f t="shared" ref="F2982" si="5521">24*F2962^3*F2963*F2964-20*F2962*F2963*F2964^3+18*F2965^2-607</f>
        <v>0</v>
      </c>
      <c r="I2982" s="5"/>
    </row>
    <row r="2983" spans="5:15" x14ac:dyDescent="0.35">
      <c r="E2983" s="4"/>
      <c r="I2983" s="5"/>
    </row>
    <row r="2984" spans="5:15" x14ac:dyDescent="0.35">
      <c r="E2984" s="4"/>
      <c r="F2984">
        <f t="shared" ref="F2984:F2987" si="5522">F2962</f>
        <v>0.10070645885277868</v>
      </c>
      <c r="G2984" t="s">
        <v>16</v>
      </c>
      <c r="H2984" cm="1">
        <f t="array" ref="H2984:H2987">MMULT(F2974:I2977,F2979:F2982)</f>
        <v>0</v>
      </c>
      <c r="I2984" s="5"/>
      <c r="J2984">
        <f t="shared" ref="J2984" si="5523">F2974*F2979+G2974*F2980+H2974*F2981+I2974*F2982</f>
        <v>0</v>
      </c>
    </row>
    <row r="2985" spans="5:15" x14ac:dyDescent="0.35">
      <c r="E2985" s="4"/>
      <c r="F2985">
        <f t="shared" si="5522"/>
        <v>-10.624774595708859</v>
      </c>
      <c r="G2985" t="s">
        <v>16</v>
      </c>
      <c r="H2985">
        <v>0</v>
      </c>
      <c r="I2985" s="5"/>
      <c r="J2985">
        <f t="shared" ref="J2985" si="5524">F2975*F2979+G2975*F2980+H2975*F2981+I2975*F2982</f>
        <v>0</v>
      </c>
    </row>
    <row r="2986" spans="5:15" x14ac:dyDescent="0.35">
      <c r="E2986" s="4"/>
      <c r="F2986">
        <f t="shared" si="5522"/>
        <v>1.251891792118899</v>
      </c>
      <c r="G2986" t="s">
        <v>16</v>
      </c>
      <c r="H2986">
        <v>0</v>
      </c>
      <c r="I2986" s="5"/>
      <c r="J2986">
        <f t="shared" ref="J2986" si="5525">F2976*F2979+G2976*F2980+H2976*F2981+I2976*F2982</f>
        <v>0</v>
      </c>
    </row>
    <row r="2987" spans="5:15" x14ac:dyDescent="0.35">
      <c r="E2987" s="4"/>
      <c r="F2987">
        <f t="shared" si="5522"/>
        <v>5.6042630438785226</v>
      </c>
      <c r="G2987" t="s">
        <v>16</v>
      </c>
      <c r="H2987">
        <v>0</v>
      </c>
      <c r="I2987" s="5"/>
      <c r="J2987">
        <f t="shared" ref="J2987" si="5526">F2977*F2979+G2977*F2980+H2977*F2981+I2977*F2982</f>
        <v>0</v>
      </c>
    </row>
    <row r="2988" spans="5:15" x14ac:dyDescent="0.35">
      <c r="E2988" s="4" t="s">
        <v>844</v>
      </c>
      <c r="F2988">
        <f t="shared" ref="F2988:F2991" si="5527">F2984-H2984</f>
        <v>0.10070645885277868</v>
      </c>
      <c r="I2988" s="5"/>
    </row>
    <row r="2989" spans="5:15" x14ac:dyDescent="0.35">
      <c r="E2989" s="4" t="s">
        <v>99</v>
      </c>
      <c r="F2989">
        <f t="shared" si="5527"/>
        <v>-10.624774595708859</v>
      </c>
      <c r="I2989" s="5"/>
    </row>
    <row r="2990" spans="5:15" x14ac:dyDescent="0.35">
      <c r="E2990" s="4" t="s">
        <v>100</v>
      </c>
      <c r="F2990">
        <f t="shared" si="5527"/>
        <v>1.251891792118899</v>
      </c>
      <c r="I2990" s="5"/>
    </row>
    <row r="2991" spans="5:15" x14ac:dyDescent="0.35">
      <c r="E2991" s="4" t="s">
        <v>101</v>
      </c>
      <c r="F2991">
        <f t="shared" si="5527"/>
        <v>5.6042630438785226</v>
      </c>
      <c r="I2991" s="5"/>
    </row>
    <row r="2992" spans="5:15" x14ac:dyDescent="0.35">
      <c r="E2992" s="4"/>
      <c r="I2992" s="5"/>
    </row>
    <row r="2993" spans="5:15" x14ac:dyDescent="0.35">
      <c r="E2993" s="4" t="s">
        <v>846</v>
      </c>
      <c r="F2993">
        <f t="shared" ref="F2993:F2996" si="5528">ABS(F2988-F2962)</f>
        <v>0</v>
      </c>
      <c r="I2993" s="5"/>
    </row>
    <row r="2994" spans="5:15" x14ac:dyDescent="0.35">
      <c r="E2994" s="4" t="s">
        <v>847</v>
      </c>
      <c r="F2994">
        <f t="shared" si="5528"/>
        <v>0</v>
      </c>
      <c r="I2994" s="5"/>
    </row>
    <row r="2995" spans="5:15" x14ac:dyDescent="0.35">
      <c r="E2995" s="4" t="s">
        <v>848</v>
      </c>
      <c r="F2995">
        <f t="shared" si="5528"/>
        <v>0</v>
      </c>
      <c r="I2995" s="5"/>
    </row>
    <row r="2996" spans="5:15" x14ac:dyDescent="0.35">
      <c r="E2996" s="7" t="s">
        <v>849</v>
      </c>
      <c r="F2996" s="8">
        <f t="shared" si="5528"/>
        <v>0</v>
      </c>
      <c r="G2996" s="8" t="s">
        <v>25</v>
      </c>
      <c r="H2996" s="8">
        <f t="shared" ref="H2996" si="5529">MAX(F2993:F2996)</f>
        <v>0</v>
      </c>
      <c r="I2996" s="9"/>
      <c r="J2996" t="str">
        <f t="shared" ref="J2996" si="5530">IF(H2996&gt;$D$14, "Continúa iterando","Listo. Aquí está la solución")</f>
        <v>Listo. Aquí está la solución</v>
      </c>
    </row>
    <row r="2998" spans="5:15" x14ac:dyDescent="0.35">
      <c r="E2998" s="1"/>
      <c r="F2998" s="2" t="s">
        <v>0</v>
      </c>
      <c r="G2998" s="2">
        <f t="shared" ref="G2998" si="5531">G2961+1</f>
        <v>82</v>
      </c>
      <c r="H2998" s="2"/>
      <c r="I2998" s="3"/>
    </row>
    <row r="2999" spans="5:15" x14ac:dyDescent="0.35">
      <c r="E2999" s="4" t="s">
        <v>840</v>
      </c>
      <c r="F2999" s="6">
        <f t="shared" ref="F2999:F3002" si="5532">F2988</f>
        <v>0.10070645885277868</v>
      </c>
      <c r="I2999" s="5"/>
    </row>
    <row r="3000" spans="5:15" x14ac:dyDescent="0.35">
      <c r="E3000" s="4" t="s">
        <v>1</v>
      </c>
      <c r="F3000" s="6">
        <f t="shared" si="5532"/>
        <v>-10.624774595708859</v>
      </c>
      <c r="I3000" s="5"/>
    </row>
    <row r="3001" spans="5:15" x14ac:dyDescent="0.35">
      <c r="E3001" s="4" t="s">
        <v>93</v>
      </c>
      <c r="F3001" s="6">
        <f t="shared" si="5532"/>
        <v>1.251891792118899</v>
      </c>
      <c r="I3001" s="5"/>
    </row>
    <row r="3002" spans="5:15" x14ac:dyDescent="0.35">
      <c r="E3002" s="4" t="s">
        <v>2</v>
      </c>
      <c r="F3002" s="6">
        <f t="shared" si="5532"/>
        <v>5.6042630438785226</v>
      </c>
      <c r="I3002" s="5"/>
    </row>
    <row r="3003" spans="5:15" x14ac:dyDescent="0.35">
      <c r="E3003" s="4"/>
      <c r="I3003" s="5"/>
    </row>
    <row r="3004" spans="5:15" x14ac:dyDescent="0.35">
      <c r="E3004" s="4"/>
      <c r="F3004">
        <f t="shared" ref="F3004" si="5533">2*F2999*F3000*F3001-6*F2999*F3000^2</f>
        <v>-70.889003248126073</v>
      </c>
      <c r="G3004">
        <f t="shared" ref="G3004" si="5534">F2999^2*F3001-6*F2999^2*F3000</f>
        <v>0.65922187569425572</v>
      </c>
      <c r="H3004">
        <f t="shared" ref="H3004" si="5535">F2999^2*F3000</f>
        <v>-0.10775424182765204</v>
      </c>
      <c r="I3004" s="5">
        <f t="shared" ref="I3004" si="5536">12*F3002^2</f>
        <v>376.89317117979078</v>
      </c>
      <c r="J3004">
        <f t="shared" ref="J3004" si="5537">F3004*(G3005*(H3006*I3007-H3007*I3006)-H3005*(G3006*I3007-G3007*I3006)+I3005*(G3006*H3007-G3007*H3006))</f>
        <v>-11734.85501053382</v>
      </c>
      <c r="L3004">
        <f t="shared" ref="L3004" si="5538">G3005*(H3006*I3007-H3007*I3006)-H3005*(G3006*I3007-G3007*I3006)+I3005*(G3006*H3007-G3007*H3006)</f>
        <v>165.53843999554368</v>
      </c>
      <c r="M3004">
        <f t="shared" ref="M3004" si="5539">-(G3004*(H3006*I3007-H3007*I3006)-H3004*(G3006*I3007-G3007*I3006)+I3004*(G3006*H3007-G3007*H3006))</f>
        <v>-4370.357691427349</v>
      </c>
      <c r="N3004">
        <f t="shared" ref="N3004" si="5540">G3004*(H3005*I3007-H3007*I3005)-H3004*(G3005*I3007-G3007*I3005)+I3004*(G3005*H3007-G3007*H3005)</f>
        <v>-21755.90042243282</v>
      </c>
      <c r="O3004">
        <f t="shared" ref="O3004" si="5541">-(G3004*(H3005*I3006-H3006*I3005)-H3004*(G3005*I3006-G3006*I3005)+I3004*(G3005*H3006-G3006*H3005))</f>
        <v>-333.28564678835897</v>
      </c>
    </row>
    <row r="3005" spans="5:15" x14ac:dyDescent="0.35">
      <c r="E3005" s="4" t="s">
        <v>26</v>
      </c>
      <c r="F3005">
        <f t="shared" ref="F3005" si="5542">-1728*F3002*F2999^2-144*F3000*F2999+36*F3001</f>
        <v>100.93092616020988</v>
      </c>
      <c r="G3005">
        <f t="shared" ref="G3005" si="5543">-72*F2999^2</f>
        <v>-0.73020894153598115</v>
      </c>
      <c r="H3005">
        <f t="shared" ref="H3005" si="5544">36*F2999</f>
        <v>3.6254325187000322</v>
      </c>
      <c r="I3005" s="5">
        <f t="shared" ref="I3005" si="5545">-576*F2999^3</f>
        <v>-0.58829405379779487</v>
      </c>
      <c r="J3005">
        <f t="shared" ref="J3005" si="5546">-G3004*(F3005*(H3006*I3007-H3007*I3006)-H3005*(F3006*I3007-F3007*I3006)+I3005*(F3006*H3007-F3007*H3006))</f>
        <v>27145.440294009833</v>
      </c>
      <c r="L3005">
        <f t="shared" ref="L3005" si="5547">-(F3005*(H3006*I3007-H3007*I3006)-H3005*(F3006*I3007-F3007*I3006)+I3005*(F3006*H3007-F3007*H3006))</f>
        <v>41178.002877137187</v>
      </c>
      <c r="M3005">
        <f t="shared" ref="M3005" si="5548">F3004*(H3006*I3007-H3007*I3006)-H3004*(F3006*I3007-F3007*I3006)+I3004*(F3006*H3007-F3007*H3006)</f>
        <v>158787.26550931143</v>
      </c>
      <c r="N3005">
        <f t="shared" ref="N3005" si="5549">-(F3004*(H3005*I3007-H3007*I3005)-H3004*(F3005*I3007-F3007*I3005)+I3004*(F3005*H3007-F3007*H3005))</f>
        <v>-3207276.3379088463</v>
      </c>
      <c r="O3005">
        <f t="shared" ref="O3005" si="5550">F3004*(H3005*I3006-H3006*I3005)-H3004*(F3005*I3006-F3006*I3005)+I3004*(F3005*H3006-F3006*H3005)</f>
        <v>-78127.230263793899</v>
      </c>
    </row>
    <row r="3006" spans="5:15" x14ac:dyDescent="0.35">
      <c r="E3006" s="4"/>
      <c r="F3006">
        <f t="shared" ref="F3006" si="5551">0.0625*F3000*F3001^2*F3002</f>
        <v>-5.8324609265975536</v>
      </c>
      <c r="G3006">
        <f t="shared" ref="G3006" si="5552">0.0625*F2999*F3001^2*F3002+0.125*F3001</f>
        <v>0.21176919846457087</v>
      </c>
      <c r="H3006">
        <f t="shared" ref="H3006" si="5553">0.125*F2999*F3000*F3001*F3002+0.125*F3000</f>
        <v>-2.2664630475070293</v>
      </c>
      <c r="I3006" s="5">
        <f t="shared" ref="I3006" si="5554">0.0625*F2999*F3000*F3001^2</f>
        <v>-0.10480708733977255</v>
      </c>
      <c r="J3006">
        <f t="shared" ref="J3006" si="5555">H3004*(F3005*(G3006*I3007-G3007*I3006)-G3005*(F3006*I3007-F3007*I3006)+I3005*(F3006*G3007-F3007*G3006))</f>
        <v>-374.98505932624914</v>
      </c>
      <c r="L3006">
        <f t="shared" ref="L3006" si="5556">F3005*(G3006*I3007-G3007*I3006)-G3005*(F3006*I3007-F3007*I3006)+I3005*(F3006*G3007-F3007*G3006)</f>
        <v>3480.0027633809582</v>
      </c>
      <c r="M3006">
        <f t="shared" ref="M3006" si="5557">-(F3004*(G3006*I3007-G3007*I3006)-G3004*(F3006*I3007-F3007*I3006)+I3004*(F3006*G3007-F3007*G3006))</f>
        <v>26133.525741921378</v>
      </c>
      <c r="N3006">
        <f t="shared" ref="N3006" si="5558">F3004*(G3005*I3007-G3007*I3005)-G3004*(F3005*I3007-F3007*I3005)+I3004*(F3005*G3007-F3007*G3005)</f>
        <v>-40064.874888211809</v>
      </c>
      <c r="O3006">
        <f t="shared" ref="O3006" si="5559">-(F3004*(G3005*I3006-G3006*I3005)-G3004*(F3005*I3006-F3006*I3005)+I3004*(F3005*G3006-F3006*G3005))</f>
        <v>-6445.5603413291828</v>
      </c>
    </row>
    <row r="3007" spans="5:15" x14ac:dyDescent="0.35">
      <c r="E3007" s="4"/>
      <c r="F3007">
        <f t="shared" ref="F3007" si="5560">72*F3000*F3001*F2999^2-20*F3000*F3001^3</f>
        <v>407.20491440473813</v>
      </c>
      <c r="G3007">
        <f t="shared" ref="G3007" si="5561">24*F2999^3*F3001-20*F2999*F3001^3</f>
        <v>-3.9210472518767352</v>
      </c>
      <c r="H3007">
        <f t="shared" ref="H3007" si="5562">24*F2999^3*F3000-60*F2999*F3000*F3001^2</f>
        <v>100.35436669128175</v>
      </c>
      <c r="I3007" s="5">
        <f t="shared" ref="I3007" si="5563">36*F3002</f>
        <v>201.75346957962682</v>
      </c>
      <c r="J3007">
        <f t="shared" ref="J3007" si="5564">-I3004*(F3005*(G3006*H3007-G3007*H3006)-G3005*(F3006*H3007-F3007*H3006)+H3005*(F3006*G3007-F3007*G3006))</f>
        <v>-476699.81881783751</v>
      </c>
      <c r="L3007">
        <f t="shared" ref="L3007" si="5565">-(F3005*(G3006*H3007-G3007*H3006)-G3005*(F3006*H3007-F3007*H3006)+H3005*(F3006*G3007-F3007*G3006))</f>
        <v>-1264.8141576182488</v>
      </c>
      <c r="M3007">
        <f t="shared" ref="M3007" si="5566">F3004*(G3006*H3007-G3007*H3006)-G3004*(F3006*H3007-F3007*H3006)+H3004*(F3006*G3007-F3007*G3006)</f>
        <v>-1092.2732827639675</v>
      </c>
      <c r="N3007">
        <f t="shared" ref="N3007" si="5567">-(F3004*(G3005*H3007-G3007*H3005)-G3004*(F3005*H3007-F3007*H3005)+H3004*(F3005*G3007-F3007*G3005))</f>
        <v>1506.3564713566998</v>
      </c>
      <c r="O3007">
        <f t="shared" ref="O3007" si="5568">F3004*(G3005*H3006-G3006*H3005)-G3004*(F3005*H3006-F3006*H3005)+H3004*(F3005*G3006-F3006*G3005)</f>
        <v>72.122175699650043</v>
      </c>
    </row>
    <row r="3008" spans="5:15" x14ac:dyDescent="0.35">
      <c r="E3008" s="4"/>
      <c r="I3008" s="5"/>
    </row>
    <row r="3009" spans="5:15" x14ac:dyDescent="0.35">
      <c r="E3009" s="4" t="s">
        <v>6</v>
      </c>
      <c r="F3009">
        <f t="shared" ref="F3009" si="5569">MDETERM(F3004:I3007)</f>
        <v>-461664.21859368775</v>
      </c>
      <c r="G3009" t="str">
        <f t="shared" ref="G3009" si="5570">IF(F3009&lt;&gt;0,"Continuar", "Agregar otros valores")</f>
        <v>Continuar</v>
      </c>
      <c r="I3009" s="5"/>
      <c r="J3009">
        <f t="shared" ref="J3009" si="5571">MDETERM(F3004:I3007)</f>
        <v>-461664.21859368775</v>
      </c>
    </row>
    <row r="3010" spans="5:15" x14ac:dyDescent="0.35">
      <c r="E3010" s="4"/>
      <c r="I3010" s="5"/>
    </row>
    <row r="3011" spans="5:15" x14ac:dyDescent="0.35">
      <c r="E3011" s="4"/>
      <c r="F3011" cm="1">
        <f t="array" ref="F3011:I3014">MINVERSE(F3004:I3007)</f>
        <v>-3.5856891941897636E-4</v>
      </c>
      <c r="G3011">
        <v>9.466528952016778E-3</v>
      </c>
      <c r="H3011">
        <v>4.7124943944551738E-2</v>
      </c>
      <c r="I3011" s="5">
        <v>7.21922196620755E-4</v>
      </c>
      <c r="L3011">
        <f t="shared" ref="L3011" si="5572">L3004/J3009</f>
        <v>-3.5856891941897414E-4</v>
      </c>
      <c r="M3011">
        <f t="shared" ref="M3011" si="5573">M3004/J3009</f>
        <v>9.4665289520167815E-3</v>
      </c>
      <c r="N3011">
        <f t="shared" ref="N3011" si="5574">N3004/J3009</f>
        <v>4.7124943944551745E-2</v>
      </c>
      <c r="O3011">
        <f t="shared" ref="O3011" si="5575">O3004/J3009</f>
        <v>7.2192219662075392E-4</v>
      </c>
    </row>
    <row r="3012" spans="5:15" x14ac:dyDescent="0.35">
      <c r="E3012" s="4" t="s">
        <v>9</v>
      </c>
      <c r="F3012">
        <v>-8.9194703030208738E-2</v>
      </c>
      <c r="G3012">
        <v>-0.34394535923318087</v>
      </c>
      <c r="H3012">
        <v>6.9472058018245084</v>
      </c>
      <c r="I3012" s="5">
        <v>0.16922955498215461</v>
      </c>
      <c r="L3012">
        <f t="shared" ref="L3012" si="5576">L3005/J3009</f>
        <v>-8.9194703030208392E-2</v>
      </c>
      <c r="M3012">
        <f t="shared" ref="M3012" si="5577">M3005/J3009</f>
        <v>-0.34394535923318037</v>
      </c>
      <c r="N3012">
        <f t="shared" ref="N3012" si="5578">N3005/J3009</f>
        <v>6.9472058018245102</v>
      </c>
      <c r="O3012">
        <f t="shared" ref="O3012" si="5579">O3005/J3009</f>
        <v>0.16922955498215456</v>
      </c>
    </row>
    <row r="3013" spans="5:15" x14ac:dyDescent="0.35">
      <c r="E3013" s="4"/>
      <c r="F3013">
        <v>-7.5379520942334983E-3</v>
      </c>
      <c r="G3013">
        <v>-5.660721513468988E-2</v>
      </c>
      <c r="H3013">
        <v>8.6783582687557287E-2</v>
      </c>
      <c r="I3013" s="5">
        <v>1.3961576578240174E-2</v>
      </c>
      <c r="L3013">
        <f t="shared" ref="L3013" si="5580">L3006/J3009</f>
        <v>-7.5379520942334939E-3</v>
      </c>
      <c r="M3013">
        <f t="shared" ref="M3013" si="5581">M3006/J3009</f>
        <v>-5.660721513468988E-2</v>
      </c>
      <c r="N3013">
        <f t="shared" ref="N3013" si="5582">N3006/J3009</f>
        <v>8.6783582687557259E-2</v>
      </c>
      <c r="O3013">
        <f t="shared" ref="O3013" si="5583">O3006/J3009</f>
        <v>1.3961576578240174E-2</v>
      </c>
    </row>
    <row r="3014" spans="5:15" x14ac:dyDescent="0.35">
      <c r="E3014" s="4"/>
      <c r="F3014">
        <v>2.7396841831734335E-3</v>
      </c>
      <c r="G3014">
        <v>2.3659474543884481E-3</v>
      </c>
      <c r="H3014">
        <v>-3.2628833049815585E-3</v>
      </c>
      <c r="I3014" s="5">
        <v>-1.562221476018808E-4</v>
      </c>
      <c r="L3014">
        <f t="shared" ref="L3014" si="5584">L3007/J3009</f>
        <v>2.7396841831734335E-3</v>
      </c>
      <c r="M3014">
        <f t="shared" ref="M3014" si="5585">M3007/J3009</f>
        <v>2.3659474543884481E-3</v>
      </c>
      <c r="N3014">
        <f t="shared" ref="N3014" si="5586">N3007/J3009</f>
        <v>-3.2628833049815568E-3</v>
      </c>
      <c r="O3014">
        <f t="shared" ref="O3014" si="5587">O3007/J3009</f>
        <v>-1.5622214760188077E-4</v>
      </c>
    </row>
    <row r="3015" spans="5:15" x14ac:dyDescent="0.35">
      <c r="E3015" s="4"/>
      <c r="I3015" s="5"/>
    </row>
    <row r="3016" spans="5:15" x14ac:dyDescent="0.35">
      <c r="E3016" s="4" t="s">
        <v>359</v>
      </c>
      <c r="F3016">
        <f t="shared" ref="F3016" si="5588">F2999^2*F3000*F3001-3*F2999^2*F3000^2+4*F3002^3-1401/2</f>
        <v>0</v>
      </c>
      <c r="I3016" s="5"/>
    </row>
    <row r="3017" spans="5:15" x14ac:dyDescent="0.35">
      <c r="E3017" s="4" t="s">
        <v>360</v>
      </c>
      <c r="F3017">
        <f t="shared" ref="F3017" si="5589">-72*F2999^2*F3000-576*F2999^3*F3002+36*F2999*F3001-9</f>
        <v>0</v>
      </c>
      <c r="I3017" s="5"/>
    </row>
    <row r="3018" spans="5:15" x14ac:dyDescent="0.35">
      <c r="E3018" s="4" t="s">
        <v>361</v>
      </c>
      <c r="F3018">
        <f t="shared" ref="F3018" si="5590">((F2999*F3000*(F3001^2)*F3002)/16)+((F3000*F3001)/8)+9/4</f>
        <v>0</v>
      </c>
      <c r="I3018" s="5"/>
    </row>
    <row r="3019" spans="5:15" x14ac:dyDescent="0.35">
      <c r="E3019" s="4" t="s">
        <v>362</v>
      </c>
      <c r="F3019">
        <f t="shared" ref="F3019" si="5591">24*F2999^3*F3000*F3001-20*F2999*F3000*F3001^3+18*F3002^2-607</f>
        <v>0</v>
      </c>
      <c r="I3019" s="5"/>
    </row>
    <row r="3020" spans="5:15" x14ac:dyDescent="0.35">
      <c r="E3020" s="4"/>
      <c r="I3020" s="5"/>
    </row>
    <row r="3021" spans="5:15" x14ac:dyDescent="0.35">
      <c r="E3021" s="4"/>
      <c r="F3021">
        <f t="shared" ref="F3021:F3024" si="5592">F2999</f>
        <v>0.10070645885277868</v>
      </c>
      <c r="G3021" t="s">
        <v>16</v>
      </c>
      <c r="H3021" cm="1">
        <f t="array" ref="H3021:H3024">MMULT(F3011:I3014,F3016:F3019)</f>
        <v>0</v>
      </c>
      <c r="I3021" s="5"/>
      <c r="J3021">
        <f t="shared" ref="J3021" si="5593">F3011*F3016+G3011*F3017+H3011*F3018+I3011*F3019</f>
        <v>0</v>
      </c>
    </row>
    <row r="3022" spans="5:15" x14ac:dyDescent="0.35">
      <c r="E3022" s="4"/>
      <c r="F3022">
        <f t="shared" si="5592"/>
        <v>-10.624774595708859</v>
      </c>
      <c r="G3022" t="s">
        <v>16</v>
      </c>
      <c r="H3022">
        <v>0</v>
      </c>
      <c r="I3022" s="5"/>
      <c r="J3022">
        <f t="shared" ref="J3022" si="5594">F3012*F3016+G3012*F3017+H3012*F3018+I3012*F3019</f>
        <v>0</v>
      </c>
    </row>
    <row r="3023" spans="5:15" x14ac:dyDescent="0.35">
      <c r="E3023" s="4"/>
      <c r="F3023">
        <f t="shared" si="5592"/>
        <v>1.251891792118899</v>
      </c>
      <c r="G3023" t="s">
        <v>16</v>
      </c>
      <c r="H3023">
        <v>0</v>
      </c>
      <c r="I3023" s="5"/>
      <c r="J3023">
        <f t="shared" ref="J3023" si="5595">F3013*F3016+G3013*F3017+H3013*F3018+I3013*F3019</f>
        <v>0</v>
      </c>
    </row>
    <row r="3024" spans="5:15" x14ac:dyDescent="0.35">
      <c r="E3024" s="4"/>
      <c r="F3024">
        <f t="shared" si="5592"/>
        <v>5.6042630438785226</v>
      </c>
      <c r="G3024" t="s">
        <v>16</v>
      </c>
      <c r="H3024">
        <v>0</v>
      </c>
      <c r="I3024" s="5"/>
      <c r="J3024">
        <f t="shared" ref="J3024" si="5596">F3014*F3016+G3014*F3017+H3014*F3018+I3014*F3019</f>
        <v>0</v>
      </c>
    </row>
    <row r="3025" spans="5:10" x14ac:dyDescent="0.35">
      <c r="E3025" s="4" t="s">
        <v>844</v>
      </c>
      <c r="F3025">
        <f t="shared" ref="F3025:F3028" si="5597">F3021-H3021</f>
        <v>0.10070645885277868</v>
      </c>
      <c r="I3025" s="5"/>
    </row>
    <row r="3026" spans="5:10" x14ac:dyDescent="0.35">
      <c r="E3026" s="4" t="s">
        <v>99</v>
      </c>
      <c r="F3026">
        <f t="shared" si="5597"/>
        <v>-10.624774595708859</v>
      </c>
      <c r="I3026" s="5"/>
    </row>
    <row r="3027" spans="5:10" x14ac:dyDescent="0.35">
      <c r="E3027" s="4" t="s">
        <v>100</v>
      </c>
      <c r="F3027">
        <f t="shared" si="5597"/>
        <v>1.251891792118899</v>
      </c>
      <c r="I3027" s="5"/>
    </row>
    <row r="3028" spans="5:10" x14ac:dyDescent="0.35">
      <c r="E3028" s="4" t="s">
        <v>101</v>
      </c>
      <c r="F3028">
        <f t="shared" si="5597"/>
        <v>5.6042630438785226</v>
      </c>
      <c r="I3028" s="5"/>
    </row>
    <row r="3029" spans="5:10" x14ac:dyDescent="0.35">
      <c r="E3029" s="4"/>
      <c r="I3029" s="5"/>
    </row>
    <row r="3030" spans="5:10" x14ac:dyDescent="0.35">
      <c r="E3030" s="4" t="s">
        <v>846</v>
      </c>
      <c r="F3030">
        <f t="shared" ref="F3030:F3033" si="5598">ABS(F3025-F2999)</f>
        <v>0</v>
      </c>
      <c r="I3030" s="5"/>
    </row>
    <row r="3031" spans="5:10" x14ac:dyDescent="0.35">
      <c r="E3031" s="4" t="s">
        <v>847</v>
      </c>
      <c r="F3031">
        <f t="shared" si="5598"/>
        <v>0</v>
      </c>
      <c r="I3031" s="5"/>
    </row>
    <row r="3032" spans="5:10" x14ac:dyDescent="0.35">
      <c r="E3032" s="4" t="s">
        <v>848</v>
      </c>
      <c r="F3032">
        <f t="shared" si="5598"/>
        <v>0</v>
      </c>
      <c r="I3032" s="5"/>
    </row>
    <row r="3033" spans="5:10" x14ac:dyDescent="0.35">
      <c r="E3033" s="7" t="s">
        <v>849</v>
      </c>
      <c r="F3033" s="8">
        <f t="shared" si="5598"/>
        <v>0</v>
      </c>
      <c r="G3033" s="8" t="s">
        <v>25</v>
      </c>
      <c r="H3033" s="8">
        <f t="shared" ref="H3033" si="5599">MAX(F3030:F3033)</f>
        <v>0</v>
      </c>
      <c r="I3033" s="9"/>
      <c r="J3033" t="str">
        <f t="shared" ref="J3033" si="5600">IF(H3033&gt;$D$14, "Continúa iterando","Listo. Aquí está la solución")</f>
        <v>Listo. Aquí está la solución</v>
      </c>
    </row>
    <row r="3035" spans="5:10" x14ac:dyDescent="0.35">
      <c r="E3035" s="1"/>
      <c r="F3035" s="2" t="s">
        <v>0</v>
      </c>
      <c r="G3035" s="2">
        <f t="shared" ref="G3035" si="5601">G2998+1</f>
        <v>83</v>
      </c>
      <c r="H3035" s="2"/>
      <c r="I3035" s="3"/>
    </row>
    <row r="3036" spans="5:10" x14ac:dyDescent="0.35">
      <c r="E3036" s="4" t="s">
        <v>840</v>
      </c>
      <c r="F3036" s="6">
        <f t="shared" ref="F3036:F3039" si="5602">F3025</f>
        <v>0.10070645885277868</v>
      </c>
      <c r="I3036" s="5"/>
    </row>
    <row r="3037" spans="5:10" x14ac:dyDescent="0.35">
      <c r="E3037" s="4" t="s">
        <v>1</v>
      </c>
      <c r="F3037" s="6">
        <f t="shared" si="5602"/>
        <v>-10.624774595708859</v>
      </c>
      <c r="I3037" s="5"/>
    </row>
    <row r="3038" spans="5:10" x14ac:dyDescent="0.35">
      <c r="E3038" s="4" t="s">
        <v>93</v>
      </c>
      <c r="F3038" s="6">
        <f t="shared" si="5602"/>
        <v>1.251891792118899</v>
      </c>
      <c r="I3038" s="5"/>
    </row>
    <row r="3039" spans="5:10" x14ac:dyDescent="0.35">
      <c r="E3039" s="4" t="s">
        <v>2</v>
      </c>
      <c r="F3039" s="6">
        <f t="shared" si="5602"/>
        <v>5.6042630438785226</v>
      </c>
      <c r="I3039" s="5"/>
    </row>
    <row r="3040" spans="5:10" x14ac:dyDescent="0.35">
      <c r="E3040" s="4"/>
      <c r="I3040" s="5"/>
    </row>
    <row r="3041" spans="5:15" x14ac:dyDescent="0.35">
      <c r="E3041" s="4"/>
      <c r="F3041">
        <f t="shared" ref="F3041" si="5603">2*F3036*F3037*F3038-6*F3036*F3037^2</f>
        <v>-70.889003248126073</v>
      </c>
      <c r="G3041">
        <f t="shared" ref="G3041" si="5604">F3036^2*F3038-6*F3036^2*F3037</f>
        <v>0.65922187569425572</v>
      </c>
      <c r="H3041">
        <f t="shared" ref="H3041" si="5605">F3036^2*F3037</f>
        <v>-0.10775424182765204</v>
      </c>
      <c r="I3041" s="5">
        <f t="shared" ref="I3041" si="5606">12*F3039^2</f>
        <v>376.89317117979078</v>
      </c>
      <c r="J3041">
        <f t="shared" ref="J3041" si="5607">F3041*(G3042*(H3043*I3044-H3044*I3043)-H3042*(G3043*I3044-G3044*I3043)+I3042*(G3043*H3044-G3044*H3043))</f>
        <v>-11734.85501053382</v>
      </c>
      <c r="L3041">
        <f t="shared" ref="L3041" si="5608">G3042*(H3043*I3044-H3044*I3043)-H3042*(G3043*I3044-G3044*I3043)+I3042*(G3043*H3044-G3044*H3043)</f>
        <v>165.53843999554368</v>
      </c>
      <c r="M3041">
        <f t="shared" ref="M3041" si="5609">-(G3041*(H3043*I3044-H3044*I3043)-H3041*(G3043*I3044-G3044*I3043)+I3041*(G3043*H3044-G3044*H3043))</f>
        <v>-4370.357691427349</v>
      </c>
      <c r="N3041">
        <f t="shared" ref="N3041" si="5610">G3041*(H3042*I3044-H3044*I3042)-H3041*(G3042*I3044-G3044*I3042)+I3041*(G3042*H3044-G3044*H3042)</f>
        <v>-21755.90042243282</v>
      </c>
      <c r="O3041">
        <f t="shared" ref="O3041" si="5611">-(G3041*(H3042*I3043-H3043*I3042)-H3041*(G3042*I3043-G3043*I3042)+I3041*(G3042*H3043-G3043*H3042))</f>
        <v>-333.28564678835897</v>
      </c>
    </row>
    <row r="3042" spans="5:15" x14ac:dyDescent="0.35">
      <c r="E3042" s="4" t="s">
        <v>26</v>
      </c>
      <c r="F3042">
        <f t="shared" ref="F3042" si="5612">-1728*F3039*F3036^2-144*F3037*F3036+36*F3038</f>
        <v>100.93092616020988</v>
      </c>
      <c r="G3042">
        <f t="shared" ref="G3042" si="5613">-72*F3036^2</f>
        <v>-0.73020894153598115</v>
      </c>
      <c r="H3042">
        <f t="shared" ref="H3042" si="5614">36*F3036</f>
        <v>3.6254325187000322</v>
      </c>
      <c r="I3042" s="5">
        <f t="shared" ref="I3042" si="5615">-576*F3036^3</f>
        <v>-0.58829405379779487</v>
      </c>
      <c r="J3042">
        <f t="shared" ref="J3042" si="5616">-G3041*(F3042*(H3043*I3044-H3044*I3043)-H3042*(F3043*I3044-F3044*I3043)+I3042*(F3043*H3044-F3044*H3043))</f>
        <v>27145.440294009833</v>
      </c>
      <c r="L3042">
        <f t="shared" ref="L3042" si="5617">-(F3042*(H3043*I3044-H3044*I3043)-H3042*(F3043*I3044-F3044*I3043)+I3042*(F3043*H3044-F3044*H3043))</f>
        <v>41178.002877137187</v>
      </c>
      <c r="M3042">
        <f t="shared" ref="M3042" si="5618">F3041*(H3043*I3044-H3044*I3043)-H3041*(F3043*I3044-F3044*I3043)+I3041*(F3043*H3044-F3044*H3043)</f>
        <v>158787.26550931143</v>
      </c>
      <c r="N3042">
        <f t="shared" ref="N3042" si="5619">-(F3041*(H3042*I3044-H3044*I3042)-H3041*(F3042*I3044-F3044*I3042)+I3041*(F3042*H3044-F3044*H3042))</f>
        <v>-3207276.3379088463</v>
      </c>
      <c r="O3042">
        <f t="shared" ref="O3042" si="5620">F3041*(H3042*I3043-H3043*I3042)-H3041*(F3042*I3043-F3043*I3042)+I3041*(F3042*H3043-F3043*H3042)</f>
        <v>-78127.230263793899</v>
      </c>
    </row>
    <row r="3043" spans="5:15" x14ac:dyDescent="0.35">
      <c r="E3043" s="4"/>
      <c r="F3043">
        <f t="shared" ref="F3043" si="5621">0.0625*F3037*F3038^2*F3039</f>
        <v>-5.8324609265975536</v>
      </c>
      <c r="G3043">
        <f t="shared" ref="G3043" si="5622">0.0625*F3036*F3038^2*F3039+0.125*F3038</f>
        <v>0.21176919846457087</v>
      </c>
      <c r="H3043">
        <f t="shared" ref="H3043" si="5623">0.125*F3036*F3037*F3038*F3039+0.125*F3037</f>
        <v>-2.2664630475070293</v>
      </c>
      <c r="I3043" s="5">
        <f t="shared" ref="I3043" si="5624">0.0625*F3036*F3037*F3038^2</f>
        <v>-0.10480708733977255</v>
      </c>
      <c r="J3043">
        <f t="shared" ref="J3043" si="5625">H3041*(F3042*(G3043*I3044-G3044*I3043)-G3042*(F3043*I3044-F3044*I3043)+I3042*(F3043*G3044-F3044*G3043))</f>
        <v>-374.98505932624914</v>
      </c>
      <c r="L3043">
        <f t="shared" ref="L3043" si="5626">F3042*(G3043*I3044-G3044*I3043)-G3042*(F3043*I3044-F3044*I3043)+I3042*(F3043*G3044-F3044*G3043)</f>
        <v>3480.0027633809582</v>
      </c>
      <c r="M3043">
        <f t="shared" ref="M3043" si="5627">-(F3041*(G3043*I3044-G3044*I3043)-G3041*(F3043*I3044-F3044*I3043)+I3041*(F3043*G3044-F3044*G3043))</f>
        <v>26133.525741921378</v>
      </c>
      <c r="N3043">
        <f t="shared" ref="N3043" si="5628">F3041*(G3042*I3044-G3044*I3042)-G3041*(F3042*I3044-F3044*I3042)+I3041*(F3042*G3044-F3044*G3042)</f>
        <v>-40064.874888211809</v>
      </c>
      <c r="O3043">
        <f t="shared" ref="O3043" si="5629">-(F3041*(G3042*I3043-G3043*I3042)-G3041*(F3042*I3043-F3043*I3042)+I3041*(F3042*G3043-F3043*G3042))</f>
        <v>-6445.5603413291828</v>
      </c>
    </row>
    <row r="3044" spans="5:15" x14ac:dyDescent="0.35">
      <c r="E3044" s="4"/>
      <c r="F3044">
        <f t="shared" ref="F3044" si="5630">72*F3037*F3038*F3036^2-20*F3037*F3038^3</f>
        <v>407.20491440473813</v>
      </c>
      <c r="G3044">
        <f t="shared" ref="G3044" si="5631">24*F3036^3*F3038-20*F3036*F3038^3</f>
        <v>-3.9210472518767352</v>
      </c>
      <c r="H3044">
        <f t="shared" ref="H3044" si="5632">24*F3036^3*F3037-60*F3036*F3037*F3038^2</f>
        <v>100.35436669128175</v>
      </c>
      <c r="I3044" s="5">
        <f t="shared" ref="I3044" si="5633">36*F3039</f>
        <v>201.75346957962682</v>
      </c>
      <c r="J3044">
        <f t="shared" ref="J3044" si="5634">-I3041*(F3042*(G3043*H3044-G3044*H3043)-G3042*(F3043*H3044-F3044*H3043)+H3042*(F3043*G3044-F3044*G3043))</f>
        <v>-476699.81881783751</v>
      </c>
      <c r="L3044">
        <f t="shared" ref="L3044" si="5635">-(F3042*(G3043*H3044-G3044*H3043)-G3042*(F3043*H3044-F3044*H3043)+H3042*(F3043*G3044-F3044*G3043))</f>
        <v>-1264.8141576182488</v>
      </c>
      <c r="M3044">
        <f t="shared" ref="M3044" si="5636">F3041*(G3043*H3044-G3044*H3043)-G3041*(F3043*H3044-F3044*H3043)+H3041*(F3043*G3044-F3044*G3043)</f>
        <v>-1092.2732827639675</v>
      </c>
      <c r="N3044">
        <f t="shared" ref="N3044" si="5637">-(F3041*(G3042*H3044-G3044*H3042)-G3041*(F3042*H3044-F3044*H3042)+H3041*(F3042*G3044-F3044*G3042))</f>
        <v>1506.3564713566998</v>
      </c>
      <c r="O3044">
        <f t="shared" ref="O3044" si="5638">F3041*(G3042*H3043-G3043*H3042)-G3041*(F3042*H3043-F3043*H3042)+H3041*(F3042*G3043-F3043*G3042)</f>
        <v>72.122175699650043</v>
      </c>
    </row>
    <row r="3045" spans="5:15" x14ac:dyDescent="0.35">
      <c r="E3045" s="4"/>
      <c r="I3045" s="5"/>
    </row>
    <row r="3046" spans="5:15" x14ac:dyDescent="0.35">
      <c r="E3046" s="4" t="s">
        <v>6</v>
      </c>
      <c r="F3046">
        <f t="shared" ref="F3046" si="5639">MDETERM(F3041:I3044)</f>
        <v>-461664.21859368775</v>
      </c>
      <c r="G3046" t="str">
        <f t="shared" ref="G3046" si="5640">IF(F3046&lt;&gt;0,"Continuar", "Agregar otros valores")</f>
        <v>Continuar</v>
      </c>
      <c r="I3046" s="5"/>
      <c r="J3046">
        <f t="shared" ref="J3046" si="5641">MDETERM(F3041:I3044)</f>
        <v>-461664.21859368775</v>
      </c>
    </row>
    <row r="3047" spans="5:15" x14ac:dyDescent="0.35">
      <c r="E3047" s="4"/>
      <c r="I3047" s="5"/>
    </row>
    <row r="3048" spans="5:15" x14ac:dyDescent="0.35">
      <c r="E3048" s="4"/>
      <c r="F3048" cm="1">
        <f t="array" ref="F3048:I3051">MINVERSE(F3041:I3044)</f>
        <v>-3.5856891941897636E-4</v>
      </c>
      <c r="G3048">
        <v>9.466528952016778E-3</v>
      </c>
      <c r="H3048">
        <v>4.7124943944551738E-2</v>
      </c>
      <c r="I3048" s="5">
        <v>7.21922196620755E-4</v>
      </c>
      <c r="L3048">
        <f t="shared" ref="L3048" si="5642">L3041/J3046</f>
        <v>-3.5856891941897414E-4</v>
      </c>
      <c r="M3048">
        <f t="shared" ref="M3048" si="5643">M3041/J3046</f>
        <v>9.4665289520167815E-3</v>
      </c>
      <c r="N3048">
        <f t="shared" ref="N3048" si="5644">N3041/J3046</f>
        <v>4.7124943944551745E-2</v>
      </c>
      <c r="O3048">
        <f t="shared" ref="O3048" si="5645">O3041/J3046</f>
        <v>7.2192219662075392E-4</v>
      </c>
    </row>
    <row r="3049" spans="5:15" x14ac:dyDescent="0.35">
      <c r="E3049" s="4" t="s">
        <v>9</v>
      </c>
      <c r="F3049">
        <v>-8.9194703030208738E-2</v>
      </c>
      <c r="G3049">
        <v>-0.34394535923318087</v>
      </c>
      <c r="H3049">
        <v>6.9472058018245084</v>
      </c>
      <c r="I3049" s="5">
        <v>0.16922955498215461</v>
      </c>
      <c r="L3049">
        <f t="shared" ref="L3049" si="5646">L3042/J3046</f>
        <v>-8.9194703030208392E-2</v>
      </c>
      <c r="M3049">
        <f t="shared" ref="M3049" si="5647">M3042/J3046</f>
        <v>-0.34394535923318037</v>
      </c>
      <c r="N3049">
        <f t="shared" ref="N3049" si="5648">N3042/J3046</f>
        <v>6.9472058018245102</v>
      </c>
      <c r="O3049">
        <f t="shared" ref="O3049" si="5649">O3042/J3046</f>
        <v>0.16922955498215456</v>
      </c>
    </row>
    <row r="3050" spans="5:15" x14ac:dyDescent="0.35">
      <c r="E3050" s="4"/>
      <c r="F3050">
        <v>-7.5379520942334983E-3</v>
      </c>
      <c r="G3050">
        <v>-5.660721513468988E-2</v>
      </c>
      <c r="H3050">
        <v>8.6783582687557287E-2</v>
      </c>
      <c r="I3050" s="5">
        <v>1.3961576578240174E-2</v>
      </c>
      <c r="L3050">
        <f t="shared" ref="L3050" si="5650">L3043/J3046</f>
        <v>-7.5379520942334939E-3</v>
      </c>
      <c r="M3050">
        <f t="shared" ref="M3050" si="5651">M3043/J3046</f>
        <v>-5.660721513468988E-2</v>
      </c>
      <c r="N3050">
        <f t="shared" ref="N3050" si="5652">N3043/J3046</f>
        <v>8.6783582687557259E-2</v>
      </c>
      <c r="O3050">
        <f t="shared" ref="O3050" si="5653">O3043/J3046</f>
        <v>1.3961576578240174E-2</v>
      </c>
    </row>
    <row r="3051" spans="5:15" x14ac:dyDescent="0.35">
      <c r="E3051" s="4"/>
      <c r="F3051">
        <v>2.7396841831734335E-3</v>
      </c>
      <c r="G3051">
        <v>2.3659474543884481E-3</v>
      </c>
      <c r="H3051">
        <v>-3.2628833049815585E-3</v>
      </c>
      <c r="I3051" s="5">
        <v>-1.562221476018808E-4</v>
      </c>
      <c r="L3051">
        <f t="shared" ref="L3051" si="5654">L3044/J3046</f>
        <v>2.7396841831734335E-3</v>
      </c>
      <c r="M3051">
        <f t="shared" ref="M3051" si="5655">M3044/J3046</f>
        <v>2.3659474543884481E-3</v>
      </c>
      <c r="N3051">
        <f t="shared" ref="N3051" si="5656">N3044/J3046</f>
        <v>-3.2628833049815568E-3</v>
      </c>
      <c r="O3051">
        <f t="shared" ref="O3051" si="5657">O3044/J3046</f>
        <v>-1.5622214760188077E-4</v>
      </c>
    </row>
    <row r="3052" spans="5:15" x14ac:dyDescent="0.35">
      <c r="E3052" s="4"/>
      <c r="I3052" s="5"/>
    </row>
    <row r="3053" spans="5:15" x14ac:dyDescent="0.35">
      <c r="E3053" s="4" t="s">
        <v>363</v>
      </c>
      <c r="F3053">
        <f t="shared" ref="F3053" si="5658">F3036^2*F3037*F3038-3*F3036^2*F3037^2+4*F3039^3-1401/2</f>
        <v>0</v>
      </c>
      <c r="I3053" s="5"/>
    </row>
    <row r="3054" spans="5:15" x14ac:dyDescent="0.35">
      <c r="E3054" s="4" t="s">
        <v>364</v>
      </c>
      <c r="F3054">
        <f t="shared" ref="F3054" si="5659">-72*F3036^2*F3037-576*F3036^3*F3039+36*F3036*F3038-9</f>
        <v>0</v>
      </c>
      <c r="I3054" s="5"/>
    </row>
    <row r="3055" spans="5:15" x14ac:dyDescent="0.35">
      <c r="E3055" s="4" t="s">
        <v>365</v>
      </c>
      <c r="F3055">
        <f t="shared" ref="F3055" si="5660">((F3036*F3037*(F3038^2)*F3039)/16)+((F3037*F3038)/8)+9/4</f>
        <v>0</v>
      </c>
      <c r="I3055" s="5"/>
    </row>
    <row r="3056" spans="5:15" x14ac:dyDescent="0.35">
      <c r="E3056" s="4" t="s">
        <v>366</v>
      </c>
      <c r="F3056">
        <f t="shared" ref="F3056" si="5661">24*F3036^3*F3037*F3038-20*F3036*F3037*F3038^3+18*F3039^2-607</f>
        <v>0</v>
      </c>
      <c r="I3056" s="5"/>
    </row>
    <row r="3057" spans="5:10" x14ac:dyDescent="0.35">
      <c r="E3057" s="4"/>
      <c r="I3057" s="5"/>
    </row>
    <row r="3058" spans="5:10" x14ac:dyDescent="0.35">
      <c r="E3058" s="4"/>
      <c r="F3058">
        <f t="shared" ref="F3058:F3061" si="5662">F3036</f>
        <v>0.10070645885277868</v>
      </c>
      <c r="G3058" t="s">
        <v>16</v>
      </c>
      <c r="H3058" cm="1">
        <f t="array" ref="H3058:H3061">MMULT(F3048:I3051,F3053:F3056)</f>
        <v>0</v>
      </c>
      <c r="I3058" s="5"/>
      <c r="J3058">
        <f t="shared" ref="J3058" si="5663">F3048*F3053+G3048*F3054+H3048*F3055+I3048*F3056</f>
        <v>0</v>
      </c>
    </row>
    <row r="3059" spans="5:10" x14ac:dyDescent="0.35">
      <c r="E3059" s="4"/>
      <c r="F3059">
        <f t="shared" si="5662"/>
        <v>-10.624774595708859</v>
      </c>
      <c r="G3059" t="s">
        <v>16</v>
      </c>
      <c r="H3059">
        <v>0</v>
      </c>
      <c r="I3059" s="5"/>
      <c r="J3059">
        <f t="shared" ref="J3059" si="5664">F3049*F3053+G3049*F3054+H3049*F3055+I3049*F3056</f>
        <v>0</v>
      </c>
    </row>
    <row r="3060" spans="5:10" x14ac:dyDescent="0.35">
      <c r="E3060" s="4"/>
      <c r="F3060">
        <f t="shared" si="5662"/>
        <v>1.251891792118899</v>
      </c>
      <c r="G3060" t="s">
        <v>16</v>
      </c>
      <c r="H3060">
        <v>0</v>
      </c>
      <c r="I3060" s="5"/>
      <c r="J3060">
        <f t="shared" ref="J3060" si="5665">F3050*F3053+G3050*F3054+H3050*F3055+I3050*F3056</f>
        <v>0</v>
      </c>
    </row>
    <row r="3061" spans="5:10" x14ac:dyDescent="0.35">
      <c r="E3061" s="4"/>
      <c r="F3061">
        <f t="shared" si="5662"/>
        <v>5.6042630438785226</v>
      </c>
      <c r="G3061" t="s">
        <v>16</v>
      </c>
      <c r="H3061">
        <v>0</v>
      </c>
      <c r="I3061" s="5"/>
      <c r="J3061">
        <f t="shared" ref="J3061" si="5666">F3051*F3053+G3051*F3054+H3051*F3055+I3051*F3056</f>
        <v>0</v>
      </c>
    </row>
    <row r="3062" spans="5:10" x14ac:dyDescent="0.35">
      <c r="E3062" s="4" t="s">
        <v>844</v>
      </c>
      <c r="F3062">
        <f t="shared" ref="F3062:F3065" si="5667">F3058-H3058</f>
        <v>0.10070645885277868</v>
      </c>
      <c r="I3062" s="5"/>
    </row>
    <row r="3063" spans="5:10" x14ac:dyDescent="0.35">
      <c r="E3063" s="4" t="s">
        <v>99</v>
      </c>
      <c r="F3063">
        <f t="shared" si="5667"/>
        <v>-10.624774595708859</v>
      </c>
      <c r="I3063" s="5"/>
    </row>
    <row r="3064" spans="5:10" x14ac:dyDescent="0.35">
      <c r="E3064" s="4" t="s">
        <v>100</v>
      </c>
      <c r="F3064">
        <f t="shared" si="5667"/>
        <v>1.251891792118899</v>
      </c>
      <c r="I3064" s="5"/>
    </row>
    <row r="3065" spans="5:10" x14ac:dyDescent="0.35">
      <c r="E3065" s="4" t="s">
        <v>101</v>
      </c>
      <c r="F3065">
        <f t="shared" si="5667"/>
        <v>5.6042630438785226</v>
      </c>
      <c r="I3065" s="5"/>
    </row>
    <row r="3066" spans="5:10" x14ac:dyDescent="0.35">
      <c r="E3066" s="4"/>
      <c r="I3066" s="5"/>
    </row>
    <row r="3067" spans="5:10" x14ac:dyDescent="0.35">
      <c r="E3067" s="4" t="s">
        <v>846</v>
      </c>
      <c r="F3067">
        <f t="shared" ref="F3067:F3070" si="5668">ABS(F3062-F3036)</f>
        <v>0</v>
      </c>
      <c r="I3067" s="5"/>
    </row>
    <row r="3068" spans="5:10" x14ac:dyDescent="0.35">
      <c r="E3068" s="4" t="s">
        <v>847</v>
      </c>
      <c r="F3068">
        <f t="shared" si="5668"/>
        <v>0</v>
      </c>
      <c r="I3068" s="5"/>
    </row>
    <row r="3069" spans="5:10" x14ac:dyDescent="0.35">
      <c r="E3069" s="4" t="s">
        <v>848</v>
      </c>
      <c r="F3069">
        <f t="shared" si="5668"/>
        <v>0</v>
      </c>
      <c r="I3069" s="5"/>
    </row>
    <row r="3070" spans="5:10" x14ac:dyDescent="0.35">
      <c r="E3070" s="7" t="s">
        <v>849</v>
      </c>
      <c r="F3070" s="8">
        <f t="shared" si="5668"/>
        <v>0</v>
      </c>
      <c r="G3070" s="8" t="s">
        <v>25</v>
      </c>
      <c r="H3070" s="8">
        <f t="shared" ref="H3070" si="5669">MAX(F3067:F3070)</f>
        <v>0</v>
      </c>
      <c r="I3070" s="9"/>
      <c r="J3070" t="str">
        <f t="shared" ref="J3070" si="5670">IF(H3070&gt;$D$14, "Continúa iterando","Listo. Aquí está la solución")</f>
        <v>Listo. Aquí está la solución</v>
      </c>
    </row>
    <row r="3072" spans="5:10" x14ac:dyDescent="0.35">
      <c r="E3072" s="1"/>
      <c r="F3072" s="2" t="s">
        <v>0</v>
      </c>
      <c r="G3072" s="2">
        <f t="shared" ref="G3072" si="5671">G3035+1</f>
        <v>84</v>
      </c>
      <c r="H3072" s="2"/>
      <c r="I3072" s="3"/>
    </row>
    <row r="3073" spans="5:15" x14ac:dyDescent="0.35">
      <c r="E3073" s="4" t="s">
        <v>840</v>
      </c>
      <c r="F3073" s="6">
        <f t="shared" ref="F3073:F3076" si="5672">F3062</f>
        <v>0.10070645885277868</v>
      </c>
      <c r="I3073" s="5"/>
    </row>
    <row r="3074" spans="5:15" x14ac:dyDescent="0.35">
      <c r="E3074" s="4" t="s">
        <v>1</v>
      </c>
      <c r="F3074" s="6">
        <f t="shared" si="5672"/>
        <v>-10.624774595708859</v>
      </c>
      <c r="I3074" s="5"/>
    </row>
    <row r="3075" spans="5:15" x14ac:dyDescent="0.35">
      <c r="E3075" s="4" t="s">
        <v>93</v>
      </c>
      <c r="F3075" s="6">
        <f t="shared" si="5672"/>
        <v>1.251891792118899</v>
      </c>
      <c r="I3075" s="5"/>
    </row>
    <row r="3076" spans="5:15" x14ac:dyDescent="0.35">
      <c r="E3076" s="4" t="s">
        <v>2</v>
      </c>
      <c r="F3076" s="6">
        <f t="shared" si="5672"/>
        <v>5.6042630438785226</v>
      </c>
      <c r="I3076" s="5"/>
    </row>
    <row r="3077" spans="5:15" x14ac:dyDescent="0.35">
      <c r="E3077" s="4"/>
      <c r="I3077" s="5"/>
    </row>
    <row r="3078" spans="5:15" x14ac:dyDescent="0.35">
      <c r="E3078" s="4"/>
      <c r="F3078">
        <f t="shared" ref="F3078" si="5673">2*F3073*F3074*F3075-6*F3073*F3074^2</f>
        <v>-70.889003248126073</v>
      </c>
      <c r="G3078">
        <f t="shared" ref="G3078" si="5674">F3073^2*F3075-6*F3073^2*F3074</f>
        <v>0.65922187569425572</v>
      </c>
      <c r="H3078">
        <f t="shared" ref="H3078" si="5675">F3073^2*F3074</f>
        <v>-0.10775424182765204</v>
      </c>
      <c r="I3078" s="5">
        <f t="shared" ref="I3078" si="5676">12*F3076^2</f>
        <v>376.89317117979078</v>
      </c>
      <c r="J3078">
        <f t="shared" ref="J3078" si="5677">F3078*(G3079*(H3080*I3081-H3081*I3080)-H3079*(G3080*I3081-G3081*I3080)+I3079*(G3080*H3081-G3081*H3080))</f>
        <v>-11734.85501053382</v>
      </c>
      <c r="L3078">
        <f t="shared" ref="L3078" si="5678">G3079*(H3080*I3081-H3081*I3080)-H3079*(G3080*I3081-G3081*I3080)+I3079*(G3080*H3081-G3081*H3080)</f>
        <v>165.53843999554368</v>
      </c>
      <c r="M3078">
        <f t="shared" ref="M3078" si="5679">-(G3078*(H3080*I3081-H3081*I3080)-H3078*(G3080*I3081-G3081*I3080)+I3078*(G3080*H3081-G3081*H3080))</f>
        <v>-4370.357691427349</v>
      </c>
      <c r="N3078">
        <f t="shared" ref="N3078" si="5680">G3078*(H3079*I3081-H3081*I3079)-H3078*(G3079*I3081-G3081*I3079)+I3078*(G3079*H3081-G3081*H3079)</f>
        <v>-21755.90042243282</v>
      </c>
      <c r="O3078">
        <f t="shared" ref="O3078" si="5681">-(G3078*(H3079*I3080-H3080*I3079)-H3078*(G3079*I3080-G3080*I3079)+I3078*(G3079*H3080-G3080*H3079))</f>
        <v>-333.28564678835897</v>
      </c>
    </row>
    <row r="3079" spans="5:15" x14ac:dyDescent="0.35">
      <c r="E3079" s="4" t="s">
        <v>26</v>
      </c>
      <c r="F3079">
        <f t="shared" ref="F3079" si="5682">-1728*F3076*F3073^2-144*F3074*F3073+36*F3075</f>
        <v>100.93092616020988</v>
      </c>
      <c r="G3079">
        <f t="shared" ref="G3079" si="5683">-72*F3073^2</f>
        <v>-0.73020894153598115</v>
      </c>
      <c r="H3079">
        <f t="shared" ref="H3079" si="5684">36*F3073</f>
        <v>3.6254325187000322</v>
      </c>
      <c r="I3079" s="5">
        <f t="shared" ref="I3079" si="5685">-576*F3073^3</f>
        <v>-0.58829405379779487</v>
      </c>
      <c r="J3079">
        <f t="shared" ref="J3079" si="5686">-G3078*(F3079*(H3080*I3081-H3081*I3080)-H3079*(F3080*I3081-F3081*I3080)+I3079*(F3080*H3081-F3081*H3080))</f>
        <v>27145.440294009833</v>
      </c>
      <c r="L3079">
        <f t="shared" ref="L3079" si="5687">-(F3079*(H3080*I3081-H3081*I3080)-H3079*(F3080*I3081-F3081*I3080)+I3079*(F3080*H3081-F3081*H3080))</f>
        <v>41178.002877137187</v>
      </c>
      <c r="M3079">
        <f t="shared" ref="M3079" si="5688">F3078*(H3080*I3081-H3081*I3080)-H3078*(F3080*I3081-F3081*I3080)+I3078*(F3080*H3081-F3081*H3080)</f>
        <v>158787.26550931143</v>
      </c>
      <c r="N3079">
        <f t="shared" ref="N3079" si="5689">-(F3078*(H3079*I3081-H3081*I3079)-H3078*(F3079*I3081-F3081*I3079)+I3078*(F3079*H3081-F3081*H3079))</f>
        <v>-3207276.3379088463</v>
      </c>
      <c r="O3079">
        <f t="shared" ref="O3079" si="5690">F3078*(H3079*I3080-H3080*I3079)-H3078*(F3079*I3080-F3080*I3079)+I3078*(F3079*H3080-F3080*H3079)</f>
        <v>-78127.230263793899</v>
      </c>
    </row>
    <row r="3080" spans="5:15" x14ac:dyDescent="0.35">
      <c r="E3080" s="4"/>
      <c r="F3080">
        <f t="shared" ref="F3080" si="5691">0.0625*F3074*F3075^2*F3076</f>
        <v>-5.8324609265975536</v>
      </c>
      <c r="G3080">
        <f t="shared" ref="G3080" si="5692">0.0625*F3073*F3075^2*F3076+0.125*F3075</f>
        <v>0.21176919846457087</v>
      </c>
      <c r="H3080">
        <f t="shared" ref="H3080" si="5693">0.125*F3073*F3074*F3075*F3076+0.125*F3074</f>
        <v>-2.2664630475070293</v>
      </c>
      <c r="I3080" s="5">
        <f t="shared" ref="I3080" si="5694">0.0625*F3073*F3074*F3075^2</f>
        <v>-0.10480708733977255</v>
      </c>
      <c r="J3080">
        <f t="shared" ref="J3080" si="5695">H3078*(F3079*(G3080*I3081-G3081*I3080)-G3079*(F3080*I3081-F3081*I3080)+I3079*(F3080*G3081-F3081*G3080))</f>
        <v>-374.98505932624914</v>
      </c>
      <c r="L3080">
        <f t="shared" ref="L3080" si="5696">F3079*(G3080*I3081-G3081*I3080)-G3079*(F3080*I3081-F3081*I3080)+I3079*(F3080*G3081-F3081*G3080)</f>
        <v>3480.0027633809582</v>
      </c>
      <c r="M3080">
        <f t="shared" ref="M3080" si="5697">-(F3078*(G3080*I3081-G3081*I3080)-G3078*(F3080*I3081-F3081*I3080)+I3078*(F3080*G3081-F3081*G3080))</f>
        <v>26133.525741921378</v>
      </c>
      <c r="N3080">
        <f t="shared" ref="N3080" si="5698">F3078*(G3079*I3081-G3081*I3079)-G3078*(F3079*I3081-F3081*I3079)+I3078*(F3079*G3081-F3081*G3079)</f>
        <v>-40064.874888211809</v>
      </c>
      <c r="O3080">
        <f t="shared" ref="O3080" si="5699">-(F3078*(G3079*I3080-G3080*I3079)-G3078*(F3079*I3080-F3080*I3079)+I3078*(F3079*G3080-F3080*G3079))</f>
        <v>-6445.5603413291828</v>
      </c>
    </row>
    <row r="3081" spans="5:15" x14ac:dyDescent="0.35">
      <c r="E3081" s="4"/>
      <c r="F3081">
        <f t="shared" ref="F3081" si="5700">72*F3074*F3075*F3073^2-20*F3074*F3075^3</f>
        <v>407.20491440473813</v>
      </c>
      <c r="G3081">
        <f t="shared" ref="G3081" si="5701">24*F3073^3*F3075-20*F3073*F3075^3</f>
        <v>-3.9210472518767352</v>
      </c>
      <c r="H3081">
        <f t="shared" ref="H3081" si="5702">24*F3073^3*F3074-60*F3073*F3074*F3075^2</f>
        <v>100.35436669128175</v>
      </c>
      <c r="I3081" s="5">
        <f t="shared" ref="I3081" si="5703">36*F3076</f>
        <v>201.75346957962682</v>
      </c>
      <c r="J3081">
        <f t="shared" ref="J3081" si="5704">-I3078*(F3079*(G3080*H3081-G3081*H3080)-G3079*(F3080*H3081-F3081*H3080)+H3079*(F3080*G3081-F3081*G3080))</f>
        <v>-476699.81881783751</v>
      </c>
      <c r="L3081">
        <f t="shared" ref="L3081" si="5705">-(F3079*(G3080*H3081-G3081*H3080)-G3079*(F3080*H3081-F3081*H3080)+H3079*(F3080*G3081-F3081*G3080))</f>
        <v>-1264.8141576182488</v>
      </c>
      <c r="M3081">
        <f t="shared" ref="M3081" si="5706">F3078*(G3080*H3081-G3081*H3080)-G3078*(F3080*H3081-F3081*H3080)+H3078*(F3080*G3081-F3081*G3080)</f>
        <v>-1092.2732827639675</v>
      </c>
      <c r="N3081">
        <f t="shared" ref="N3081" si="5707">-(F3078*(G3079*H3081-G3081*H3079)-G3078*(F3079*H3081-F3081*H3079)+H3078*(F3079*G3081-F3081*G3079))</f>
        <v>1506.3564713566998</v>
      </c>
      <c r="O3081">
        <f t="shared" ref="O3081" si="5708">F3078*(G3079*H3080-G3080*H3079)-G3078*(F3079*H3080-F3080*H3079)+H3078*(F3079*G3080-F3080*G3079)</f>
        <v>72.122175699650043</v>
      </c>
    </row>
    <row r="3082" spans="5:15" x14ac:dyDescent="0.35">
      <c r="E3082" s="4"/>
      <c r="I3082" s="5"/>
    </row>
    <row r="3083" spans="5:15" x14ac:dyDescent="0.35">
      <c r="E3083" s="4" t="s">
        <v>6</v>
      </c>
      <c r="F3083">
        <f t="shared" ref="F3083" si="5709">MDETERM(F3078:I3081)</f>
        <v>-461664.21859368775</v>
      </c>
      <c r="G3083" t="str">
        <f t="shared" ref="G3083" si="5710">IF(F3083&lt;&gt;0,"Continuar", "Agregar otros valores")</f>
        <v>Continuar</v>
      </c>
      <c r="I3083" s="5"/>
      <c r="J3083">
        <f t="shared" ref="J3083" si="5711">MDETERM(F3078:I3081)</f>
        <v>-461664.21859368775</v>
      </c>
    </row>
    <row r="3084" spans="5:15" x14ac:dyDescent="0.35">
      <c r="E3084" s="4"/>
      <c r="I3084" s="5"/>
    </row>
    <row r="3085" spans="5:15" x14ac:dyDescent="0.35">
      <c r="E3085" s="4"/>
      <c r="F3085" cm="1">
        <f t="array" ref="F3085:I3088">MINVERSE(F3078:I3081)</f>
        <v>-3.5856891941897636E-4</v>
      </c>
      <c r="G3085">
        <v>9.466528952016778E-3</v>
      </c>
      <c r="H3085">
        <v>4.7124943944551738E-2</v>
      </c>
      <c r="I3085" s="5">
        <v>7.21922196620755E-4</v>
      </c>
      <c r="L3085">
        <f t="shared" ref="L3085" si="5712">L3078/J3083</f>
        <v>-3.5856891941897414E-4</v>
      </c>
      <c r="M3085">
        <f t="shared" ref="M3085" si="5713">M3078/J3083</f>
        <v>9.4665289520167815E-3</v>
      </c>
      <c r="N3085">
        <f t="shared" ref="N3085" si="5714">N3078/J3083</f>
        <v>4.7124943944551745E-2</v>
      </c>
      <c r="O3085">
        <f t="shared" ref="O3085" si="5715">O3078/J3083</f>
        <v>7.2192219662075392E-4</v>
      </c>
    </row>
    <row r="3086" spans="5:15" x14ac:dyDescent="0.35">
      <c r="E3086" s="4" t="s">
        <v>9</v>
      </c>
      <c r="F3086">
        <v>-8.9194703030208738E-2</v>
      </c>
      <c r="G3086">
        <v>-0.34394535923318087</v>
      </c>
      <c r="H3086">
        <v>6.9472058018245084</v>
      </c>
      <c r="I3086" s="5">
        <v>0.16922955498215461</v>
      </c>
      <c r="L3086">
        <f t="shared" ref="L3086" si="5716">L3079/J3083</f>
        <v>-8.9194703030208392E-2</v>
      </c>
      <c r="M3086">
        <f t="shared" ref="M3086" si="5717">M3079/J3083</f>
        <v>-0.34394535923318037</v>
      </c>
      <c r="N3086">
        <f t="shared" ref="N3086" si="5718">N3079/J3083</f>
        <v>6.9472058018245102</v>
      </c>
      <c r="O3086">
        <f t="shared" ref="O3086" si="5719">O3079/J3083</f>
        <v>0.16922955498215456</v>
      </c>
    </row>
    <row r="3087" spans="5:15" x14ac:dyDescent="0.35">
      <c r="E3087" s="4"/>
      <c r="F3087">
        <v>-7.5379520942334983E-3</v>
      </c>
      <c r="G3087">
        <v>-5.660721513468988E-2</v>
      </c>
      <c r="H3087">
        <v>8.6783582687557287E-2</v>
      </c>
      <c r="I3087" s="5">
        <v>1.3961576578240174E-2</v>
      </c>
      <c r="L3087">
        <f t="shared" ref="L3087" si="5720">L3080/J3083</f>
        <v>-7.5379520942334939E-3</v>
      </c>
      <c r="M3087">
        <f t="shared" ref="M3087" si="5721">M3080/J3083</f>
        <v>-5.660721513468988E-2</v>
      </c>
      <c r="N3087">
        <f t="shared" ref="N3087" si="5722">N3080/J3083</f>
        <v>8.6783582687557259E-2</v>
      </c>
      <c r="O3087">
        <f t="shared" ref="O3087" si="5723">O3080/J3083</f>
        <v>1.3961576578240174E-2</v>
      </c>
    </row>
    <row r="3088" spans="5:15" x14ac:dyDescent="0.35">
      <c r="E3088" s="4"/>
      <c r="F3088">
        <v>2.7396841831734335E-3</v>
      </c>
      <c r="G3088">
        <v>2.3659474543884481E-3</v>
      </c>
      <c r="H3088">
        <v>-3.2628833049815585E-3</v>
      </c>
      <c r="I3088" s="5">
        <v>-1.562221476018808E-4</v>
      </c>
      <c r="L3088">
        <f t="shared" ref="L3088" si="5724">L3081/J3083</f>
        <v>2.7396841831734335E-3</v>
      </c>
      <c r="M3088">
        <f t="shared" ref="M3088" si="5725">M3081/J3083</f>
        <v>2.3659474543884481E-3</v>
      </c>
      <c r="N3088">
        <f t="shared" ref="N3088" si="5726">N3081/J3083</f>
        <v>-3.2628833049815568E-3</v>
      </c>
      <c r="O3088">
        <f t="shared" ref="O3088" si="5727">O3081/J3083</f>
        <v>-1.5622214760188077E-4</v>
      </c>
    </row>
    <row r="3089" spans="5:10" x14ac:dyDescent="0.35">
      <c r="E3089" s="4"/>
      <c r="I3089" s="5"/>
    </row>
    <row r="3090" spans="5:10" x14ac:dyDescent="0.35">
      <c r="E3090" s="4" t="s">
        <v>367</v>
      </c>
      <c r="F3090">
        <f t="shared" ref="F3090" si="5728">F3073^2*F3074*F3075-3*F3073^2*F3074^2+4*F3076^3-1401/2</f>
        <v>0</v>
      </c>
      <c r="I3090" s="5"/>
    </row>
    <row r="3091" spans="5:10" x14ac:dyDescent="0.35">
      <c r="E3091" s="4" t="s">
        <v>368</v>
      </c>
      <c r="F3091">
        <f t="shared" ref="F3091" si="5729">-72*F3073^2*F3074-576*F3073^3*F3076+36*F3073*F3075-9</f>
        <v>0</v>
      </c>
      <c r="I3091" s="5"/>
    </row>
    <row r="3092" spans="5:10" x14ac:dyDescent="0.35">
      <c r="E3092" s="4" t="s">
        <v>369</v>
      </c>
      <c r="F3092">
        <f t="shared" ref="F3092" si="5730">((F3073*F3074*(F3075^2)*F3076)/16)+((F3074*F3075)/8)+9/4</f>
        <v>0</v>
      </c>
      <c r="I3092" s="5"/>
    </row>
    <row r="3093" spans="5:10" x14ac:dyDescent="0.35">
      <c r="E3093" s="4" t="s">
        <v>370</v>
      </c>
      <c r="F3093">
        <f t="shared" ref="F3093" si="5731">24*F3073^3*F3074*F3075-20*F3073*F3074*F3075^3+18*F3076^2-607</f>
        <v>0</v>
      </c>
      <c r="I3093" s="5"/>
    </row>
    <row r="3094" spans="5:10" x14ac:dyDescent="0.35">
      <c r="E3094" s="4"/>
      <c r="I3094" s="5"/>
    </row>
    <row r="3095" spans="5:10" x14ac:dyDescent="0.35">
      <c r="E3095" s="4"/>
      <c r="F3095">
        <f t="shared" ref="F3095:F3098" si="5732">F3073</f>
        <v>0.10070645885277868</v>
      </c>
      <c r="G3095" t="s">
        <v>16</v>
      </c>
      <c r="H3095" cm="1">
        <f t="array" ref="H3095:H3098">MMULT(F3085:I3088,F3090:F3093)</f>
        <v>0</v>
      </c>
      <c r="I3095" s="5"/>
      <c r="J3095">
        <f t="shared" ref="J3095" si="5733">F3085*F3090+G3085*F3091+H3085*F3092+I3085*F3093</f>
        <v>0</v>
      </c>
    </row>
    <row r="3096" spans="5:10" x14ac:dyDescent="0.35">
      <c r="E3096" s="4"/>
      <c r="F3096">
        <f t="shared" si="5732"/>
        <v>-10.624774595708859</v>
      </c>
      <c r="G3096" t="s">
        <v>16</v>
      </c>
      <c r="H3096">
        <v>0</v>
      </c>
      <c r="I3096" s="5"/>
      <c r="J3096">
        <f t="shared" ref="J3096" si="5734">F3086*F3090+G3086*F3091+H3086*F3092+I3086*F3093</f>
        <v>0</v>
      </c>
    </row>
    <row r="3097" spans="5:10" x14ac:dyDescent="0.35">
      <c r="E3097" s="4"/>
      <c r="F3097">
        <f t="shared" si="5732"/>
        <v>1.251891792118899</v>
      </c>
      <c r="G3097" t="s">
        <v>16</v>
      </c>
      <c r="H3097">
        <v>0</v>
      </c>
      <c r="I3097" s="5"/>
      <c r="J3097">
        <f t="shared" ref="J3097" si="5735">F3087*F3090+G3087*F3091+H3087*F3092+I3087*F3093</f>
        <v>0</v>
      </c>
    </row>
    <row r="3098" spans="5:10" x14ac:dyDescent="0.35">
      <c r="E3098" s="4"/>
      <c r="F3098">
        <f t="shared" si="5732"/>
        <v>5.6042630438785226</v>
      </c>
      <c r="G3098" t="s">
        <v>16</v>
      </c>
      <c r="H3098">
        <v>0</v>
      </c>
      <c r="I3098" s="5"/>
      <c r="J3098">
        <f t="shared" ref="J3098" si="5736">F3088*F3090+G3088*F3091+H3088*F3092+I3088*F3093</f>
        <v>0</v>
      </c>
    </row>
    <row r="3099" spans="5:10" x14ac:dyDescent="0.35">
      <c r="E3099" s="4" t="s">
        <v>844</v>
      </c>
      <c r="F3099">
        <f t="shared" ref="F3099:F3102" si="5737">F3095-H3095</f>
        <v>0.10070645885277868</v>
      </c>
      <c r="I3099" s="5"/>
    </row>
    <row r="3100" spans="5:10" x14ac:dyDescent="0.35">
      <c r="E3100" s="4" t="s">
        <v>99</v>
      </c>
      <c r="F3100">
        <f t="shared" si="5737"/>
        <v>-10.624774595708859</v>
      </c>
      <c r="I3100" s="5"/>
    </row>
    <row r="3101" spans="5:10" x14ac:dyDescent="0.35">
      <c r="E3101" s="4" t="s">
        <v>100</v>
      </c>
      <c r="F3101">
        <f t="shared" si="5737"/>
        <v>1.251891792118899</v>
      </c>
      <c r="I3101" s="5"/>
    </row>
    <row r="3102" spans="5:10" x14ac:dyDescent="0.35">
      <c r="E3102" s="4" t="s">
        <v>101</v>
      </c>
      <c r="F3102">
        <f t="shared" si="5737"/>
        <v>5.6042630438785226</v>
      </c>
      <c r="I3102" s="5"/>
    </row>
    <row r="3103" spans="5:10" x14ac:dyDescent="0.35">
      <c r="E3103" s="4"/>
      <c r="I3103" s="5"/>
    </row>
    <row r="3104" spans="5:10" x14ac:dyDescent="0.35">
      <c r="E3104" s="4" t="s">
        <v>846</v>
      </c>
      <c r="F3104">
        <f t="shared" ref="F3104:F3107" si="5738">ABS(F3099-F3073)</f>
        <v>0</v>
      </c>
      <c r="I3104" s="5"/>
    </row>
    <row r="3105" spans="5:15" x14ac:dyDescent="0.35">
      <c r="E3105" s="4" t="s">
        <v>847</v>
      </c>
      <c r="F3105">
        <f t="shared" si="5738"/>
        <v>0</v>
      </c>
      <c r="I3105" s="5"/>
    </row>
    <row r="3106" spans="5:15" x14ac:dyDescent="0.35">
      <c r="E3106" s="4" t="s">
        <v>848</v>
      </c>
      <c r="F3106">
        <f t="shared" si="5738"/>
        <v>0</v>
      </c>
      <c r="I3106" s="5"/>
    </row>
    <row r="3107" spans="5:15" x14ac:dyDescent="0.35">
      <c r="E3107" s="7" t="s">
        <v>849</v>
      </c>
      <c r="F3107" s="8">
        <f t="shared" si="5738"/>
        <v>0</v>
      </c>
      <c r="G3107" s="8" t="s">
        <v>25</v>
      </c>
      <c r="H3107" s="8">
        <f t="shared" ref="H3107" si="5739">MAX(F3104:F3107)</f>
        <v>0</v>
      </c>
      <c r="I3107" s="9"/>
      <c r="J3107" t="str">
        <f t="shared" ref="J3107" si="5740">IF(H3107&gt;$D$14, "Continúa iterando","Listo. Aquí está la solución")</f>
        <v>Listo. Aquí está la solución</v>
      </c>
    </row>
    <row r="3109" spans="5:15" x14ac:dyDescent="0.35">
      <c r="E3109" s="1"/>
      <c r="F3109" s="2" t="s">
        <v>0</v>
      </c>
      <c r="G3109" s="2">
        <f t="shared" ref="G3109" si="5741">G3072+1</f>
        <v>85</v>
      </c>
      <c r="H3109" s="2"/>
      <c r="I3109" s="3"/>
    </row>
    <row r="3110" spans="5:15" x14ac:dyDescent="0.35">
      <c r="E3110" s="4" t="s">
        <v>840</v>
      </c>
      <c r="F3110" s="6">
        <f t="shared" ref="F3110:F3113" si="5742">F3099</f>
        <v>0.10070645885277868</v>
      </c>
      <c r="I3110" s="5"/>
    </row>
    <row r="3111" spans="5:15" x14ac:dyDescent="0.35">
      <c r="E3111" s="4" t="s">
        <v>1</v>
      </c>
      <c r="F3111" s="6">
        <f t="shared" si="5742"/>
        <v>-10.624774595708859</v>
      </c>
      <c r="I3111" s="5"/>
    </row>
    <row r="3112" spans="5:15" x14ac:dyDescent="0.35">
      <c r="E3112" s="4" t="s">
        <v>93</v>
      </c>
      <c r="F3112" s="6">
        <f t="shared" si="5742"/>
        <v>1.251891792118899</v>
      </c>
      <c r="I3112" s="5"/>
    </row>
    <row r="3113" spans="5:15" x14ac:dyDescent="0.35">
      <c r="E3113" s="4" t="s">
        <v>2</v>
      </c>
      <c r="F3113" s="6">
        <f t="shared" si="5742"/>
        <v>5.6042630438785226</v>
      </c>
      <c r="I3113" s="5"/>
    </row>
    <row r="3114" spans="5:15" x14ac:dyDescent="0.35">
      <c r="E3114" s="4"/>
      <c r="I3114" s="5"/>
    </row>
    <row r="3115" spans="5:15" x14ac:dyDescent="0.35">
      <c r="E3115" s="4"/>
      <c r="F3115">
        <f t="shared" ref="F3115" si="5743">2*F3110*F3111*F3112-6*F3110*F3111^2</f>
        <v>-70.889003248126073</v>
      </c>
      <c r="G3115">
        <f t="shared" ref="G3115" si="5744">F3110^2*F3112-6*F3110^2*F3111</f>
        <v>0.65922187569425572</v>
      </c>
      <c r="H3115">
        <f t="shared" ref="H3115" si="5745">F3110^2*F3111</f>
        <v>-0.10775424182765204</v>
      </c>
      <c r="I3115" s="5">
        <f t="shared" ref="I3115" si="5746">12*F3113^2</f>
        <v>376.89317117979078</v>
      </c>
      <c r="J3115">
        <f t="shared" ref="J3115" si="5747">F3115*(G3116*(H3117*I3118-H3118*I3117)-H3116*(G3117*I3118-G3118*I3117)+I3116*(G3117*H3118-G3118*H3117))</f>
        <v>-11734.85501053382</v>
      </c>
      <c r="L3115">
        <f t="shared" ref="L3115" si="5748">G3116*(H3117*I3118-H3118*I3117)-H3116*(G3117*I3118-G3118*I3117)+I3116*(G3117*H3118-G3118*H3117)</f>
        <v>165.53843999554368</v>
      </c>
      <c r="M3115">
        <f t="shared" ref="M3115" si="5749">-(G3115*(H3117*I3118-H3118*I3117)-H3115*(G3117*I3118-G3118*I3117)+I3115*(G3117*H3118-G3118*H3117))</f>
        <v>-4370.357691427349</v>
      </c>
      <c r="N3115">
        <f t="shared" ref="N3115" si="5750">G3115*(H3116*I3118-H3118*I3116)-H3115*(G3116*I3118-G3118*I3116)+I3115*(G3116*H3118-G3118*H3116)</f>
        <v>-21755.90042243282</v>
      </c>
      <c r="O3115">
        <f t="shared" ref="O3115" si="5751">-(G3115*(H3116*I3117-H3117*I3116)-H3115*(G3116*I3117-G3117*I3116)+I3115*(G3116*H3117-G3117*H3116))</f>
        <v>-333.28564678835897</v>
      </c>
    </row>
    <row r="3116" spans="5:15" x14ac:dyDescent="0.35">
      <c r="E3116" s="4" t="s">
        <v>26</v>
      </c>
      <c r="F3116">
        <f t="shared" ref="F3116" si="5752">-1728*F3113*F3110^2-144*F3111*F3110+36*F3112</f>
        <v>100.93092616020988</v>
      </c>
      <c r="G3116">
        <f t="shared" ref="G3116" si="5753">-72*F3110^2</f>
        <v>-0.73020894153598115</v>
      </c>
      <c r="H3116">
        <f t="shared" ref="H3116" si="5754">36*F3110</f>
        <v>3.6254325187000322</v>
      </c>
      <c r="I3116" s="5">
        <f t="shared" ref="I3116" si="5755">-576*F3110^3</f>
        <v>-0.58829405379779487</v>
      </c>
      <c r="J3116">
        <f t="shared" ref="J3116" si="5756">-G3115*(F3116*(H3117*I3118-H3118*I3117)-H3116*(F3117*I3118-F3118*I3117)+I3116*(F3117*H3118-F3118*H3117))</f>
        <v>27145.440294009833</v>
      </c>
      <c r="L3116">
        <f t="shared" ref="L3116" si="5757">-(F3116*(H3117*I3118-H3118*I3117)-H3116*(F3117*I3118-F3118*I3117)+I3116*(F3117*H3118-F3118*H3117))</f>
        <v>41178.002877137187</v>
      </c>
      <c r="M3116">
        <f t="shared" ref="M3116" si="5758">F3115*(H3117*I3118-H3118*I3117)-H3115*(F3117*I3118-F3118*I3117)+I3115*(F3117*H3118-F3118*H3117)</f>
        <v>158787.26550931143</v>
      </c>
      <c r="N3116">
        <f t="shared" ref="N3116" si="5759">-(F3115*(H3116*I3118-H3118*I3116)-H3115*(F3116*I3118-F3118*I3116)+I3115*(F3116*H3118-F3118*H3116))</f>
        <v>-3207276.3379088463</v>
      </c>
      <c r="O3116">
        <f t="shared" ref="O3116" si="5760">F3115*(H3116*I3117-H3117*I3116)-H3115*(F3116*I3117-F3117*I3116)+I3115*(F3116*H3117-F3117*H3116)</f>
        <v>-78127.230263793899</v>
      </c>
    </row>
    <row r="3117" spans="5:15" x14ac:dyDescent="0.35">
      <c r="E3117" s="4"/>
      <c r="F3117">
        <f t="shared" ref="F3117" si="5761">0.0625*F3111*F3112^2*F3113</f>
        <v>-5.8324609265975536</v>
      </c>
      <c r="G3117">
        <f t="shared" ref="G3117" si="5762">0.0625*F3110*F3112^2*F3113+0.125*F3112</f>
        <v>0.21176919846457087</v>
      </c>
      <c r="H3117">
        <f t="shared" ref="H3117" si="5763">0.125*F3110*F3111*F3112*F3113+0.125*F3111</f>
        <v>-2.2664630475070293</v>
      </c>
      <c r="I3117" s="5">
        <f t="shared" ref="I3117" si="5764">0.0625*F3110*F3111*F3112^2</f>
        <v>-0.10480708733977255</v>
      </c>
      <c r="J3117">
        <f t="shared" ref="J3117" si="5765">H3115*(F3116*(G3117*I3118-G3118*I3117)-G3116*(F3117*I3118-F3118*I3117)+I3116*(F3117*G3118-F3118*G3117))</f>
        <v>-374.98505932624914</v>
      </c>
      <c r="L3117">
        <f t="shared" ref="L3117" si="5766">F3116*(G3117*I3118-G3118*I3117)-G3116*(F3117*I3118-F3118*I3117)+I3116*(F3117*G3118-F3118*G3117)</f>
        <v>3480.0027633809582</v>
      </c>
      <c r="M3117">
        <f t="shared" ref="M3117" si="5767">-(F3115*(G3117*I3118-G3118*I3117)-G3115*(F3117*I3118-F3118*I3117)+I3115*(F3117*G3118-F3118*G3117))</f>
        <v>26133.525741921378</v>
      </c>
      <c r="N3117">
        <f t="shared" ref="N3117" si="5768">F3115*(G3116*I3118-G3118*I3116)-G3115*(F3116*I3118-F3118*I3116)+I3115*(F3116*G3118-F3118*G3116)</f>
        <v>-40064.874888211809</v>
      </c>
      <c r="O3117">
        <f t="shared" ref="O3117" si="5769">-(F3115*(G3116*I3117-G3117*I3116)-G3115*(F3116*I3117-F3117*I3116)+I3115*(F3116*G3117-F3117*G3116))</f>
        <v>-6445.5603413291828</v>
      </c>
    </row>
    <row r="3118" spans="5:15" x14ac:dyDescent="0.35">
      <c r="E3118" s="4"/>
      <c r="F3118">
        <f t="shared" ref="F3118" si="5770">72*F3111*F3112*F3110^2-20*F3111*F3112^3</f>
        <v>407.20491440473813</v>
      </c>
      <c r="G3118">
        <f t="shared" ref="G3118" si="5771">24*F3110^3*F3112-20*F3110*F3112^3</f>
        <v>-3.9210472518767352</v>
      </c>
      <c r="H3118">
        <f t="shared" ref="H3118" si="5772">24*F3110^3*F3111-60*F3110*F3111*F3112^2</f>
        <v>100.35436669128175</v>
      </c>
      <c r="I3118" s="5">
        <f t="shared" ref="I3118" si="5773">36*F3113</f>
        <v>201.75346957962682</v>
      </c>
      <c r="J3118">
        <f t="shared" ref="J3118" si="5774">-I3115*(F3116*(G3117*H3118-G3118*H3117)-G3116*(F3117*H3118-F3118*H3117)+H3116*(F3117*G3118-F3118*G3117))</f>
        <v>-476699.81881783751</v>
      </c>
      <c r="L3118">
        <f t="shared" ref="L3118" si="5775">-(F3116*(G3117*H3118-G3118*H3117)-G3116*(F3117*H3118-F3118*H3117)+H3116*(F3117*G3118-F3118*G3117))</f>
        <v>-1264.8141576182488</v>
      </c>
      <c r="M3118">
        <f t="shared" ref="M3118" si="5776">F3115*(G3117*H3118-G3118*H3117)-G3115*(F3117*H3118-F3118*H3117)+H3115*(F3117*G3118-F3118*G3117)</f>
        <v>-1092.2732827639675</v>
      </c>
      <c r="N3118">
        <f t="shared" ref="N3118" si="5777">-(F3115*(G3116*H3118-G3118*H3116)-G3115*(F3116*H3118-F3118*H3116)+H3115*(F3116*G3118-F3118*G3116))</f>
        <v>1506.3564713566998</v>
      </c>
      <c r="O3118">
        <f t="shared" ref="O3118" si="5778">F3115*(G3116*H3117-G3117*H3116)-G3115*(F3116*H3117-F3117*H3116)+H3115*(F3116*G3117-F3117*G3116)</f>
        <v>72.122175699650043</v>
      </c>
    </row>
    <row r="3119" spans="5:15" x14ac:dyDescent="0.35">
      <c r="E3119" s="4"/>
      <c r="I3119" s="5"/>
    </row>
    <row r="3120" spans="5:15" x14ac:dyDescent="0.35">
      <c r="E3120" s="4" t="s">
        <v>6</v>
      </c>
      <c r="F3120">
        <f t="shared" ref="F3120" si="5779">MDETERM(F3115:I3118)</f>
        <v>-461664.21859368775</v>
      </c>
      <c r="G3120" t="str">
        <f t="shared" ref="G3120" si="5780">IF(F3120&lt;&gt;0,"Continuar", "Agregar otros valores")</f>
        <v>Continuar</v>
      </c>
      <c r="I3120" s="5"/>
      <c r="J3120">
        <f t="shared" ref="J3120" si="5781">MDETERM(F3115:I3118)</f>
        <v>-461664.21859368775</v>
      </c>
    </row>
    <row r="3121" spans="5:15" x14ac:dyDescent="0.35">
      <c r="E3121" s="4"/>
      <c r="I3121" s="5"/>
    </row>
    <row r="3122" spans="5:15" x14ac:dyDescent="0.35">
      <c r="E3122" s="4"/>
      <c r="F3122" cm="1">
        <f t="array" ref="F3122:I3125">MINVERSE(F3115:I3118)</f>
        <v>-3.5856891941897636E-4</v>
      </c>
      <c r="G3122">
        <v>9.466528952016778E-3</v>
      </c>
      <c r="H3122">
        <v>4.7124943944551738E-2</v>
      </c>
      <c r="I3122" s="5">
        <v>7.21922196620755E-4</v>
      </c>
      <c r="L3122">
        <f t="shared" ref="L3122" si="5782">L3115/J3120</f>
        <v>-3.5856891941897414E-4</v>
      </c>
      <c r="M3122">
        <f t="shared" ref="M3122" si="5783">M3115/J3120</f>
        <v>9.4665289520167815E-3</v>
      </c>
      <c r="N3122">
        <f t="shared" ref="N3122" si="5784">N3115/J3120</f>
        <v>4.7124943944551745E-2</v>
      </c>
      <c r="O3122">
        <f t="shared" ref="O3122" si="5785">O3115/J3120</f>
        <v>7.2192219662075392E-4</v>
      </c>
    </row>
    <row r="3123" spans="5:15" x14ac:dyDescent="0.35">
      <c r="E3123" s="4" t="s">
        <v>9</v>
      </c>
      <c r="F3123">
        <v>-8.9194703030208738E-2</v>
      </c>
      <c r="G3123">
        <v>-0.34394535923318087</v>
      </c>
      <c r="H3123">
        <v>6.9472058018245084</v>
      </c>
      <c r="I3123" s="5">
        <v>0.16922955498215461</v>
      </c>
      <c r="L3123">
        <f t="shared" ref="L3123" si="5786">L3116/J3120</f>
        <v>-8.9194703030208392E-2</v>
      </c>
      <c r="M3123">
        <f t="shared" ref="M3123" si="5787">M3116/J3120</f>
        <v>-0.34394535923318037</v>
      </c>
      <c r="N3123">
        <f t="shared" ref="N3123" si="5788">N3116/J3120</f>
        <v>6.9472058018245102</v>
      </c>
      <c r="O3123">
        <f t="shared" ref="O3123" si="5789">O3116/J3120</f>
        <v>0.16922955498215456</v>
      </c>
    </row>
    <row r="3124" spans="5:15" x14ac:dyDescent="0.35">
      <c r="E3124" s="4"/>
      <c r="F3124">
        <v>-7.5379520942334983E-3</v>
      </c>
      <c r="G3124">
        <v>-5.660721513468988E-2</v>
      </c>
      <c r="H3124">
        <v>8.6783582687557287E-2</v>
      </c>
      <c r="I3124" s="5">
        <v>1.3961576578240174E-2</v>
      </c>
      <c r="L3124">
        <f t="shared" ref="L3124" si="5790">L3117/J3120</f>
        <v>-7.5379520942334939E-3</v>
      </c>
      <c r="M3124">
        <f t="shared" ref="M3124" si="5791">M3117/J3120</f>
        <v>-5.660721513468988E-2</v>
      </c>
      <c r="N3124">
        <f t="shared" ref="N3124" si="5792">N3117/J3120</f>
        <v>8.6783582687557259E-2</v>
      </c>
      <c r="O3124">
        <f t="shared" ref="O3124" si="5793">O3117/J3120</f>
        <v>1.3961576578240174E-2</v>
      </c>
    </row>
    <row r="3125" spans="5:15" x14ac:dyDescent="0.35">
      <c r="E3125" s="4"/>
      <c r="F3125">
        <v>2.7396841831734335E-3</v>
      </c>
      <c r="G3125">
        <v>2.3659474543884481E-3</v>
      </c>
      <c r="H3125">
        <v>-3.2628833049815585E-3</v>
      </c>
      <c r="I3125" s="5">
        <v>-1.562221476018808E-4</v>
      </c>
      <c r="L3125">
        <f t="shared" ref="L3125" si="5794">L3118/J3120</f>
        <v>2.7396841831734335E-3</v>
      </c>
      <c r="M3125">
        <f t="shared" ref="M3125" si="5795">M3118/J3120</f>
        <v>2.3659474543884481E-3</v>
      </c>
      <c r="N3125">
        <f t="shared" ref="N3125" si="5796">N3118/J3120</f>
        <v>-3.2628833049815568E-3</v>
      </c>
      <c r="O3125">
        <f t="shared" ref="O3125" si="5797">O3118/J3120</f>
        <v>-1.5622214760188077E-4</v>
      </c>
    </row>
    <row r="3126" spans="5:15" x14ac:dyDescent="0.35">
      <c r="E3126" s="4"/>
      <c r="I3126" s="5"/>
    </row>
    <row r="3127" spans="5:15" x14ac:dyDescent="0.35">
      <c r="E3127" s="4" t="s">
        <v>371</v>
      </c>
      <c r="F3127">
        <f t="shared" ref="F3127" si="5798">F3110^2*F3111*F3112-3*F3110^2*F3111^2+4*F3113^3-1401/2</f>
        <v>0</v>
      </c>
      <c r="I3127" s="5"/>
    </row>
    <row r="3128" spans="5:15" x14ac:dyDescent="0.35">
      <c r="E3128" s="4" t="s">
        <v>372</v>
      </c>
      <c r="F3128">
        <f t="shared" ref="F3128" si="5799">-72*F3110^2*F3111-576*F3110^3*F3113+36*F3110*F3112-9</f>
        <v>0</v>
      </c>
      <c r="I3128" s="5"/>
    </row>
    <row r="3129" spans="5:15" x14ac:dyDescent="0.35">
      <c r="E3129" s="4" t="s">
        <v>373</v>
      </c>
      <c r="F3129">
        <f t="shared" ref="F3129" si="5800">((F3110*F3111*(F3112^2)*F3113)/16)+((F3111*F3112)/8)+9/4</f>
        <v>0</v>
      </c>
      <c r="I3129" s="5"/>
    </row>
    <row r="3130" spans="5:15" x14ac:dyDescent="0.35">
      <c r="E3130" s="4" t="s">
        <v>374</v>
      </c>
      <c r="F3130">
        <f t="shared" ref="F3130" si="5801">24*F3110^3*F3111*F3112-20*F3110*F3111*F3112^3+18*F3113^2-607</f>
        <v>0</v>
      </c>
      <c r="I3130" s="5"/>
    </row>
    <row r="3131" spans="5:15" x14ac:dyDescent="0.35">
      <c r="E3131" s="4"/>
      <c r="I3131" s="5"/>
    </row>
    <row r="3132" spans="5:15" x14ac:dyDescent="0.35">
      <c r="E3132" s="4"/>
      <c r="F3132">
        <f t="shared" ref="F3132:F3135" si="5802">F3110</f>
        <v>0.10070645885277868</v>
      </c>
      <c r="G3132" t="s">
        <v>16</v>
      </c>
      <c r="H3132" cm="1">
        <f t="array" ref="H3132:H3135">MMULT(F3122:I3125,F3127:F3130)</f>
        <v>0</v>
      </c>
      <c r="I3132" s="5"/>
      <c r="J3132">
        <f t="shared" ref="J3132" si="5803">F3122*F3127+G3122*F3128+H3122*F3129+I3122*F3130</f>
        <v>0</v>
      </c>
    </row>
    <row r="3133" spans="5:15" x14ac:dyDescent="0.35">
      <c r="E3133" s="4"/>
      <c r="F3133">
        <f t="shared" si="5802"/>
        <v>-10.624774595708859</v>
      </c>
      <c r="G3133" t="s">
        <v>16</v>
      </c>
      <c r="H3133">
        <v>0</v>
      </c>
      <c r="I3133" s="5"/>
      <c r="J3133">
        <f t="shared" ref="J3133" si="5804">F3123*F3127+G3123*F3128+H3123*F3129+I3123*F3130</f>
        <v>0</v>
      </c>
    </row>
    <row r="3134" spans="5:15" x14ac:dyDescent="0.35">
      <c r="E3134" s="4"/>
      <c r="F3134">
        <f t="shared" si="5802"/>
        <v>1.251891792118899</v>
      </c>
      <c r="G3134" t="s">
        <v>16</v>
      </c>
      <c r="H3134">
        <v>0</v>
      </c>
      <c r="I3134" s="5"/>
      <c r="J3134">
        <f t="shared" ref="J3134" si="5805">F3124*F3127+G3124*F3128+H3124*F3129+I3124*F3130</f>
        <v>0</v>
      </c>
    </row>
    <row r="3135" spans="5:15" x14ac:dyDescent="0.35">
      <c r="E3135" s="4"/>
      <c r="F3135">
        <f t="shared" si="5802"/>
        <v>5.6042630438785226</v>
      </c>
      <c r="G3135" t="s">
        <v>16</v>
      </c>
      <c r="H3135">
        <v>0</v>
      </c>
      <c r="I3135" s="5"/>
      <c r="J3135">
        <f t="shared" ref="J3135" si="5806">F3125*F3127+G3125*F3128+H3125*F3129+I3125*F3130</f>
        <v>0</v>
      </c>
    </row>
    <row r="3136" spans="5:15" x14ac:dyDescent="0.35">
      <c r="E3136" s="4" t="s">
        <v>844</v>
      </c>
      <c r="F3136">
        <f t="shared" ref="F3136:F3139" si="5807">F3132-H3132</f>
        <v>0.10070645885277868</v>
      </c>
      <c r="I3136" s="5"/>
    </row>
    <row r="3137" spans="5:15" x14ac:dyDescent="0.35">
      <c r="E3137" s="4" t="s">
        <v>99</v>
      </c>
      <c r="F3137">
        <f t="shared" si="5807"/>
        <v>-10.624774595708859</v>
      </c>
      <c r="I3137" s="5"/>
    </row>
    <row r="3138" spans="5:15" x14ac:dyDescent="0.35">
      <c r="E3138" s="4" t="s">
        <v>100</v>
      </c>
      <c r="F3138">
        <f t="shared" si="5807"/>
        <v>1.251891792118899</v>
      </c>
      <c r="I3138" s="5"/>
    </row>
    <row r="3139" spans="5:15" x14ac:dyDescent="0.35">
      <c r="E3139" s="4" t="s">
        <v>101</v>
      </c>
      <c r="F3139">
        <f t="shared" si="5807"/>
        <v>5.6042630438785226</v>
      </c>
      <c r="I3139" s="5"/>
    </row>
    <row r="3140" spans="5:15" x14ac:dyDescent="0.35">
      <c r="E3140" s="4"/>
      <c r="I3140" s="5"/>
    </row>
    <row r="3141" spans="5:15" x14ac:dyDescent="0.35">
      <c r="E3141" s="4" t="s">
        <v>846</v>
      </c>
      <c r="F3141">
        <f t="shared" ref="F3141:F3144" si="5808">ABS(F3136-F3110)</f>
        <v>0</v>
      </c>
      <c r="I3141" s="5"/>
    </row>
    <row r="3142" spans="5:15" x14ac:dyDescent="0.35">
      <c r="E3142" s="4" t="s">
        <v>847</v>
      </c>
      <c r="F3142">
        <f t="shared" si="5808"/>
        <v>0</v>
      </c>
      <c r="I3142" s="5"/>
    </row>
    <row r="3143" spans="5:15" x14ac:dyDescent="0.35">
      <c r="E3143" s="4" t="s">
        <v>848</v>
      </c>
      <c r="F3143">
        <f t="shared" si="5808"/>
        <v>0</v>
      </c>
      <c r="I3143" s="5"/>
    </row>
    <row r="3144" spans="5:15" x14ac:dyDescent="0.35">
      <c r="E3144" s="7" t="s">
        <v>849</v>
      </c>
      <c r="F3144" s="8">
        <f t="shared" si="5808"/>
        <v>0</v>
      </c>
      <c r="G3144" s="8" t="s">
        <v>25</v>
      </c>
      <c r="H3144" s="8">
        <f t="shared" ref="H3144" si="5809">MAX(F3141:F3144)</f>
        <v>0</v>
      </c>
      <c r="I3144" s="9"/>
      <c r="J3144" t="str">
        <f t="shared" ref="J3144" si="5810">IF(H3144&gt;$D$14, "Continúa iterando","Listo. Aquí está la solución")</f>
        <v>Listo. Aquí está la solución</v>
      </c>
    </row>
    <row r="3146" spans="5:15" x14ac:dyDescent="0.35">
      <c r="E3146" s="1"/>
      <c r="F3146" s="2" t="s">
        <v>0</v>
      </c>
      <c r="G3146" s="2">
        <f t="shared" ref="G3146" si="5811">G3109+1</f>
        <v>86</v>
      </c>
      <c r="H3146" s="2"/>
      <c r="I3146" s="3"/>
    </row>
    <row r="3147" spans="5:15" x14ac:dyDescent="0.35">
      <c r="E3147" s="4" t="s">
        <v>840</v>
      </c>
      <c r="F3147" s="6">
        <f t="shared" ref="F3147:F3150" si="5812">F3136</f>
        <v>0.10070645885277868</v>
      </c>
      <c r="I3147" s="5"/>
    </row>
    <row r="3148" spans="5:15" x14ac:dyDescent="0.35">
      <c r="E3148" s="4" t="s">
        <v>1</v>
      </c>
      <c r="F3148" s="6">
        <f t="shared" si="5812"/>
        <v>-10.624774595708859</v>
      </c>
      <c r="I3148" s="5"/>
    </row>
    <row r="3149" spans="5:15" x14ac:dyDescent="0.35">
      <c r="E3149" s="4" t="s">
        <v>93</v>
      </c>
      <c r="F3149" s="6">
        <f t="shared" si="5812"/>
        <v>1.251891792118899</v>
      </c>
      <c r="I3149" s="5"/>
    </row>
    <row r="3150" spans="5:15" x14ac:dyDescent="0.35">
      <c r="E3150" s="4" t="s">
        <v>2</v>
      </c>
      <c r="F3150" s="6">
        <f t="shared" si="5812"/>
        <v>5.6042630438785226</v>
      </c>
      <c r="I3150" s="5"/>
    </row>
    <row r="3151" spans="5:15" x14ac:dyDescent="0.35">
      <c r="E3151" s="4"/>
      <c r="I3151" s="5"/>
    </row>
    <row r="3152" spans="5:15" x14ac:dyDescent="0.35">
      <c r="E3152" s="4"/>
      <c r="F3152">
        <f t="shared" ref="F3152" si="5813">2*F3147*F3148*F3149-6*F3147*F3148^2</f>
        <v>-70.889003248126073</v>
      </c>
      <c r="G3152">
        <f t="shared" ref="G3152" si="5814">F3147^2*F3149-6*F3147^2*F3148</f>
        <v>0.65922187569425572</v>
      </c>
      <c r="H3152">
        <f t="shared" ref="H3152" si="5815">F3147^2*F3148</f>
        <v>-0.10775424182765204</v>
      </c>
      <c r="I3152" s="5">
        <f t="shared" ref="I3152" si="5816">12*F3150^2</f>
        <v>376.89317117979078</v>
      </c>
      <c r="J3152">
        <f t="shared" ref="J3152" si="5817">F3152*(G3153*(H3154*I3155-H3155*I3154)-H3153*(G3154*I3155-G3155*I3154)+I3153*(G3154*H3155-G3155*H3154))</f>
        <v>-11734.85501053382</v>
      </c>
      <c r="L3152">
        <f t="shared" ref="L3152" si="5818">G3153*(H3154*I3155-H3155*I3154)-H3153*(G3154*I3155-G3155*I3154)+I3153*(G3154*H3155-G3155*H3154)</f>
        <v>165.53843999554368</v>
      </c>
      <c r="M3152">
        <f t="shared" ref="M3152" si="5819">-(G3152*(H3154*I3155-H3155*I3154)-H3152*(G3154*I3155-G3155*I3154)+I3152*(G3154*H3155-G3155*H3154))</f>
        <v>-4370.357691427349</v>
      </c>
      <c r="N3152">
        <f t="shared" ref="N3152" si="5820">G3152*(H3153*I3155-H3155*I3153)-H3152*(G3153*I3155-G3155*I3153)+I3152*(G3153*H3155-G3155*H3153)</f>
        <v>-21755.90042243282</v>
      </c>
      <c r="O3152">
        <f t="shared" ref="O3152" si="5821">-(G3152*(H3153*I3154-H3154*I3153)-H3152*(G3153*I3154-G3154*I3153)+I3152*(G3153*H3154-G3154*H3153))</f>
        <v>-333.28564678835897</v>
      </c>
    </row>
    <row r="3153" spans="5:15" x14ac:dyDescent="0.35">
      <c r="E3153" s="4" t="s">
        <v>26</v>
      </c>
      <c r="F3153">
        <f t="shared" ref="F3153" si="5822">-1728*F3150*F3147^2-144*F3148*F3147+36*F3149</f>
        <v>100.93092616020988</v>
      </c>
      <c r="G3153">
        <f t="shared" ref="G3153" si="5823">-72*F3147^2</f>
        <v>-0.73020894153598115</v>
      </c>
      <c r="H3153">
        <f t="shared" ref="H3153" si="5824">36*F3147</f>
        <v>3.6254325187000322</v>
      </c>
      <c r="I3153" s="5">
        <f t="shared" ref="I3153" si="5825">-576*F3147^3</f>
        <v>-0.58829405379779487</v>
      </c>
      <c r="J3153">
        <f t="shared" ref="J3153" si="5826">-G3152*(F3153*(H3154*I3155-H3155*I3154)-H3153*(F3154*I3155-F3155*I3154)+I3153*(F3154*H3155-F3155*H3154))</f>
        <v>27145.440294009833</v>
      </c>
      <c r="L3153">
        <f t="shared" ref="L3153" si="5827">-(F3153*(H3154*I3155-H3155*I3154)-H3153*(F3154*I3155-F3155*I3154)+I3153*(F3154*H3155-F3155*H3154))</f>
        <v>41178.002877137187</v>
      </c>
      <c r="M3153">
        <f t="shared" ref="M3153" si="5828">F3152*(H3154*I3155-H3155*I3154)-H3152*(F3154*I3155-F3155*I3154)+I3152*(F3154*H3155-F3155*H3154)</f>
        <v>158787.26550931143</v>
      </c>
      <c r="N3153">
        <f t="shared" ref="N3153" si="5829">-(F3152*(H3153*I3155-H3155*I3153)-H3152*(F3153*I3155-F3155*I3153)+I3152*(F3153*H3155-F3155*H3153))</f>
        <v>-3207276.3379088463</v>
      </c>
      <c r="O3153">
        <f t="shared" ref="O3153" si="5830">F3152*(H3153*I3154-H3154*I3153)-H3152*(F3153*I3154-F3154*I3153)+I3152*(F3153*H3154-F3154*H3153)</f>
        <v>-78127.230263793899</v>
      </c>
    </row>
    <row r="3154" spans="5:15" x14ac:dyDescent="0.35">
      <c r="E3154" s="4"/>
      <c r="F3154">
        <f t="shared" ref="F3154" si="5831">0.0625*F3148*F3149^2*F3150</f>
        <v>-5.8324609265975536</v>
      </c>
      <c r="G3154">
        <f t="shared" ref="G3154" si="5832">0.0625*F3147*F3149^2*F3150+0.125*F3149</f>
        <v>0.21176919846457087</v>
      </c>
      <c r="H3154">
        <f t="shared" ref="H3154" si="5833">0.125*F3147*F3148*F3149*F3150+0.125*F3148</f>
        <v>-2.2664630475070293</v>
      </c>
      <c r="I3154" s="5">
        <f t="shared" ref="I3154" si="5834">0.0625*F3147*F3148*F3149^2</f>
        <v>-0.10480708733977255</v>
      </c>
      <c r="J3154">
        <f t="shared" ref="J3154" si="5835">H3152*(F3153*(G3154*I3155-G3155*I3154)-G3153*(F3154*I3155-F3155*I3154)+I3153*(F3154*G3155-F3155*G3154))</f>
        <v>-374.98505932624914</v>
      </c>
      <c r="L3154">
        <f t="shared" ref="L3154" si="5836">F3153*(G3154*I3155-G3155*I3154)-G3153*(F3154*I3155-F3155*I3154)+I3153*(F3154*G3155-F3155*G3154)</f>
        <v>3480.0027633809582</v>
      </c>
      <c r="M3154">
        <f t="shared" ref="M3154" si="5837">-(F3152*(G3154*I3155-G3155*I3154)-G3152*(F3154*I3155-F3155*I3154)+I3152*(F3154*G3155-F3155*G3154))</f>
        <v>26133.525741921378</v>
      </c>
      <c r="N3154">
        <f t="shared" ref="N3154" si="5838">F3152*(G3153*I3155-G3155*I3153)-G3152*(F3153*I3155-F3155*I3153)+I3152*(F3153*G3155-F3155*G3153)</f>
        <v>-40064.874888211809</v>
      </c>
      <c r="O3154">
        <f t="shared" ref="O3154" si="5839">-(F3152*(G3153*I3154-G3154*I3153)-G3152*(F3153*I3154-F3154*I3153)+I3152*(F3153*G3154-F3154*G3153))</f>
        <v>-6445.5603413291828</v>
      </c>
    </row>
    <row r="3155" spans="5:15" x14ac:dyDescent="0.35">
      <c r="E3155" s="4"/>
      <c r="F3155">
        <f t="shared" ref="F3155" si="5840">72*F3148*F3149*F3147^2-20*F3148*F3149^3</f>
        <v>407.20491440473813</v>
      </c>
      <c r="G3155">
        <f t="shared" ref="G3155" si="5841">24*F3147^3*F3149-20*F3147*F3149^3</f>
        <v>-3.9210472518767352</v>
      </c>
      <c r="H3155">
        <f t="shared" ref="H3155" si="5842">24*F3147^3*F3148-60*F3147*F3148*F3149^2</f>
        <v>100.35436669128175</v>
      </c>
      <c r="I3155" s="5">
        <f t="shared" ref="I3155" si="5843">36*F3150</f>
        <v>201.75346957962682</v>
      </c>
      <c r="J3155">
        <f t="shared" ref="J3155" si="5844">-I3152*(F3153*(G3154*H3155-G3155*H3154)-G3153*(F3154*H3155-F3155*H3154)+H3153*(F3154*G3155-F3155*G3154))</f>
        <v>-476699.81881783751</v>
      </c>
      <c r="L3155">
        <f t="shared" ref="L3155" si="5845">-(F3153*(G3154*H3155-G3155*H3154)-G3153*(F3154*H3155-F3155*H3154)+H3153*(F3154*G3155-F3155*G3154))</f>
        <v>-1264.8141576182488</v>
      </c>
      <c r="M3155">
        <f t="shared" ref="M3155" si="5846">F3152*(G3154*H3155-G3155*H3154)-G3152*(F3154*H3155-F3155*H3154)+H3152*(F3154*G3155-F3155*G3154)</f>
        <v>-1092.2732827639675</v>
      </c>
      <c r="N3155">
        <f t="shared" ref="N3155" si="5847">-(F3152*(G3153*H3155-G3155*H3153)-G3152*(F3153*H3155-F3155*H3153)+H3152*(F3153*G3155-F3155*G3153))</f>
        <v>1506.3564713566998</v>
      </c>
      <c r="O3155">
        <f t="shared" ref="O3155" si="5848">F3152*(G3153*H3154-G3154*H3153)-G3152*(F3153*H3154-F3154*H3153)+H3152*(F3153*G3154-F3154*G3153)</f>
        <v>72.122175699650043</v>
      </c>
    </row>
    <row r="3156" spans="5:15" x14ac:dyDescent="0.35">
      <c r="E3156" s="4"/>
      <c r="I3156" s="5"/>
    </row>
    <row r="3157" spans="5:15" x14ac:dyDescent="0.35">
      <c r="E3157" s="4" t="s">
        <v>6</v>
      </c>
      <c r="F3157">
        <f t="shared" ref="F3157" si="5849">MDETERM(F3152:I3155)</f>
        <v>-461664.21859368775</v>
      </c>
      <c r="G3157" t="str">
        <f t="shared" ref="G3157" si="5850">IF(F3157&lt;&gt;0,"Continuar", "Agregar otros valores")</f>
        <v>Continuar</v>
      </c>
      <c r="I3157" s="5"/>
      <c r="J3157">
        <f t="shared" ref="J3157" si="5851">MDETERM(F3152:I3155)</f>
        <v>-461664.21859368775</v>
      </c>
    </row>
    <row r="3158" spans="5:15" x14ac:dyDescent="0.35">
      <c r="E3158" s="4"/>
      <c r="I3158" s="5"/>
    </row>
    <row r="3159" spans="5:15" x14ac:dyDescent="0.35">
      <c r="E3159" s="4"/>
      <c r="F3159" cm="1">
        <f t="array" ref="F3159:I3162">MINVERSE(F3152:I3155)</f>
        <v>-3.5856891941897636E-4</v>
      </c>
      <c r="G3159">
        <v>9.466528952016778E-3</v>
      </c>
      <c r="H3159">
        <v>4.7124943944551738E-2</v>
      </c>
      <c r="I3159" s="5">
        <v>7.21922196620755E-4</v>
      </c>
      <c r="L3159">
        <f t="shared" ref="L3159" si="5852">L3152/J3157</f>
        <v>-3.5856891941897414E-4</v>
      </c>
      <c r="M3159">
        <f t="shared" ref="M3159" si="5853">M3152/J3157</f>
        <v>9.4665289520167815E-3</v>
      </c>
      <c r="N3159">
        <f t="shared" ref="N3159" si="5854">N3152/J3157</f>
        <v>4.7124943944551745E-2</v>
      </c>
      <c r="O3159">
        <f t="shared" ref="O3159" si="5855">O3152/J3157</f>
        <v>7.2192219662075392E-4</v>
      </c>
    </row>
    <row r="3160" spans="5:15" x14ac:dyDescent="0.35">
      <c r="E3160" s="4" t="s">
        <v>9</v>
      </c>
      <c r="F3160">
        <v>-8.9194703030208738E-2</v>
      </c>
      <c r="G3160">
        <v>-0.34394535923318087</v>
      </c>
      <c r="H3160">
        <v>6.9472058018245084</v>
      </c>
      <c r="I3160" s="5">
        <v>0.16922955498215461</v>
      </c>
      <c r="L3160">
        <f t="shared" ref="L3160" si="5856">L3153/J3157</f>
        <v>-8.9194703030208392E-2</v>
      </c>
      <c r="M3160">
        <f t="shared" ref="M3160" si="5857">M3153/J3157</f>
        <v>-0.34394535923318037</v>
      </c>
      <c r="N3160">
        <f t="shared" ref="N3160" si="5858">N3153/J3157</f>
        <v>6.9472058018245102</v>
      </c>
      <c r="O3160">
        <f t="shared" ref="O3160" si="5859">O3153/J3157</f>
        <v>0.16922955498215456</v>
      </c>
    </row>
    <row r="3161" spans="5:15" x14ac:dyDescent="0.35">
      <c r="E3161" s="4"/>
      <c r="F3161">
        <v>-7.5379520942334983E-3</v>
      </c>
      <c r="G3161">
        <v>-5.660721513468988E-2</v>
      </c>
      <c r="H3161">
        <v>8.6783582687557287E-2</v>
      </c>
      <c r="I3161" s="5">
        <v>1.3961576578240174E-2</v>
      </c>
      <c r="L3161">
        <f t="shared" ref="L3161" si="5860">L3154/J3157</f>
        <v>-7.5379520942334939E-3</v>
      </c>
      <c r="M3161">
        <f t="shared" ref="M3161" si="5861">M3154/J3157</f>
        <v>-5.660721513468988E-2</v>
      </c>
      <c r="N3161">
        <f t="shared" ref="N3161" si="5862">N3154/J3157</f>
        <v>8.6783582687557259E-2</v>
      </c>
      <c r="O3161">
        <f t="shared" ref="O3161" si="5863">O3154/J3157</f>
        <v>1.3961576578240174E-2</v>
      </c>
    </row>
    <row r="3162" spans="5:15" x14ac:dyDescent="0.35">
      <c r="E3162" s="4"/>
      <c r="F3162">
        <v>2.7396841831734335E-3</v>
      </c>
      <c r="G3162">
        <v>2.3659474543884481E-3</v>
      </c>
      <c r="H3162">
        <v>-3.2628833049815585E-3</v>
      </c>
      <c r="I3162" s="5">
        <v>-1.562221476018808E-4</v>
      </c>
      <c r="L3162">
        <f t="shared" ref="L3162" si="5864">L3155/J3157</f>
        <v>2.7396841831734335E-3</v>
      </c>
      <c r="M3162">
        <f t="shared" ref="M3162" si="5865">M3155/J3157</f>
        <v>2.3659474543884481E-3</v>
      </c>
      <c r="N3162">
        <f t="shared" ref="N3162" si="5866">N3155/J3157</f>
        <v>-3.2628833049815568E-3</v>
      </c>
      <c r="O3162">
        <f t="shared" ref="O3162" si="5867">O3155/J3157</f>
        <v>-1.5622214760188077E-4</v>
      </c>
    </row>
    <row r="3163" spans="5:15" x14ac:dyDescent="0.35">
      <c r="E3163" s="4"/>
      <c r="I3163" s="5"/>
    </row>
    <row r="3164" spans="5:15" x14ac:dyDescent="0.35">
      <c r="E3164" s="4" t="s">
        <v>375</v>
      </c>
      <c r="F3164">
        <f t="shared" ref="F3164" si="5868">F3147^2*F3148*F3149-3*F3147^2*F3148^2+4*F3150^3-1401/2</f>
        <v>0</v>
      </c>
      <c r="I3164" s="5"/>
    </row>
    <row r="3165" spans="5:15" x14ac:dyDescent="0.35">
      <c r="E3165" s="4" t="s">
        <v>376</v>
      </c>
      <c r="F3165">
        <f t="shared" ref="F3165" si="5869">-72*F3147^2*F3148-576*F3147^3*F3150+36*F3147*F3149-9</f>
        <v>0</v>
      </c>
      <c r="I3165" s="5"/>
    </row>
    <row r="3166" spans="5:15" x14ac:dyDescent="0.35">
      <c r="E3166" s="4" t="s">
        <v>377</v>
      </c>
      <c r="F3166">
        <f t="shared" ref="F3166" si="5870">((F3147*F3148*(F3149^2)*F3150)/16)+((F3148*F3149)/8)+9/4</f>
        <v>0</v>
      </c>
      <c r="I3166" s="5"/>
    </row>
    <row r="3167" spans="5:15" x14ac:dyDescent="0.35">
      <c r="E3167" s="4" t="s">
        <v>378</v>
      </c>
      <c r="F3167">
        <f t="shared" ref="F3167" si="5871">24*F3147^3*F3148*F3149-20*F3147*F3148*F3149^3+18*F3150^2-607</f>
        <v>0</v>
      </c>
      <c r="I3167" s="5"/>
    </row>
    <row r="3168" spans="5:15" x14ac:dyDescent="0.35">
      <c r="E3168" s="4"/>
      <c r="I3168" s="5"/>
    </row>
    <row r="3169" spans="5:10" x14ac:dyDescent="0.35">
      <c r="E3169" s="4"/>
      <c r="F3169">
        <f t="shared" ref="F3169:F3172" si="5872">F3147</f>
        <v>0.10070645885277868</v>
      </c>
      <c r="G3169" t="s">
        <v>16</v>
      </c>
      <c r="H3169" cm="1">
        <f t="array" ref="H3169:H3172">MMULT(F3159:I3162,F3164:F3167)</f>
        <v>0</v>
      </c>
      <c r="I3169" s="5"/>
      <c r="J3169">
        <f t="shared" ref="J3169" si="5873">F3159*F3164+G3159*F3165+H3159*F3166+I3159*F3167</f>
        <v>0</v>
      </c>
    </row>
    <row r="3170" spans="5:10" x14ac:dyDescent="0.35">
      <c r="E3170" s="4"/>
      <c r="F3170">
        <f t="shared" si="5872"/>
        <v>-10.624774595708859</v>
      </c>
      <c r="G3170" t="s">
        <v>16</v>
      </c>
      <c r="H3170">
        <v>0</v>
      </c>
      <c r="I3170" s="5"/>
      <c r="J3170">
        <f t="shared" ref="J3170" si="5874">F3160*F3164+G3160*F3165+H3160*F3166+I3160*F3167</f>
        <v>0</v>
      </c>
    </row>
    <row r="3171" spans="5:10" x14ac:dyDescent="0.35">
      <c r="E3171" s="4"/>
      <c r="F3171">
        <f t="shared" si="5872"/>
        <v>1.251891792118899</v>
      </c>
      <c r="G3171" t="s">
        <v>16</v>
      </c>
      <c r="H3171">
        <v>0</v>
      </c>
      <c r="I3171" s="5"/>
      <c r="J3171">
        <f t="shared" ref="J3171" si="5875">F3161*F3164+G3161*F3165+H3161*F3166+I3161*F3167</f>
        <v>0</v>
      </c>
    </row>
    <row r="3172" spans="5:10" x14ac:dyDescent="0.35">
      <c r="E3172" s="4"/>
      <c r="F3172">
        <f t="shared" si="5872"/>
        <v>5.6042630438785226</v>
      </c>
      <c r="G3172" t="s">
        <v>16</v>
      </c>
      <c r="H3172">
        <v>0</v>
      </c>
      <c r="I3172" s="5"/>
      <c r="J3172">
        <f t="shared" ref="J3172" si="5876">F3162*F3164+G3162*F3165+H3162*F3166+I3162*F3167</f>
        <v>0</v>
      </c>
    </row>
    <row r="3173" spans="5:10" x14ac:dyDescent="0.35">
      <c r="E3173" s="4" t="s">
        <v>844</v>
      </c>
      <c r="F3173">
        <f t="shared" ref="F3173:F3176" si="5877">F3169-H3169</f>
        <v>0.10070645885277868</v>
      </c>
      <c r="I3173" s="5"/>
    </row>
    <row r="3174" spans="5:10" x14ac:dyDescent="0.35">
      <c r="E3174" s="4" t="s">
        <v>99</v>
      </c>
      <c r="F3174">
        <f t="shared" si="5877"/>
        <v>-10.624774595708859</v>
      </c>
      <c r="I3174" s="5"/>
    </row>
    <row r="3175" spans="5:10" x14ac:dyDescent="0.35">
      <c r="E3175" s="4" t="s">
        <v>100</v>
      </c>
      <c r="F3175">
        <f t="shared" si="5877"/>
        <v>1.251891792118899</v>
      </c>
      <c r="I3175" s="5"/>
    </row>
    <row r="3176" spans="5:10" x14ac:dyDescent="0.35">
      <c r="E3176" s="4" t="s">
        <v>101</v>
      </c>
      <c r="F3176">
        <f t="shared" si="5877"/>
        <v>5.6042630438785226</v>
      </c>
      <c r="I3176" s="5"/>
    </row>
    <row r="3177" spans="5:10" x14ac:dyDescent="0.35">
      <c r="E3177" s="4"/>
      <c r="I3177" s="5"/>
    </row>
    <row r="3178" spans="5:10" x14ac:dyDescent="0.35">
      <c r="E3178" s="4" t="s">
        <v>846</v>
      </c>
      <c r="F3178">
        <f t="shared" ref="F3178:F3181" si="5878">ABS(F3173-F3147)</f>
        <v>0</v>
      </c>
      <c r="I3178" s="5"/>
    </row>
    <row r="3179" spans="5:10" x14ac:dyDescent="0.35">
      <c r="E3179" s="4" t="s">
        <v>847</v>
      </c>
      <c r="F3179">
        <f t="shared" si="5878"/>
        <v>0</v>
      </c>
      <c r="I3179" s="5"/>
    </row>
    <row r="3180" spans="5:10" x14ac:dyDescent="0.35">
      <c r="E3180" s="4" t="s">
        <v>848</v>
      </c>
      <c r="F3180">
        <f t="shared" si="5878"/>
        <v>0</v>
      </c>
      <c r="I3180" s="5"/>
    </row>
    <row r="3181" spans="5:10" x14ac:dyDescent="0.35">
      <c r="E3181" s="7" t="s">
        <v>849</v>
      </c>
      <c r="F3181" s="8">
        <f t="shared" si="5878"/>
        <v>0</v>
      </c>
      <c r="G3181" s="8" t="s">
        <v>25</v>
      </c>
      <c r="H3181" s="8">
        <f t="shared" ref="H3181" si="5879">MAX(F3178:F3181)</f>
        <v>0</v>
      </c>
      <c r="I3181" s="9"/>
      <c r="J3181" t="str">
        <f t="shared" ref="J3181" si="5880">IF(H3181&gt;$D$14, "Continúa iterando","Listo. Aquí está la solución")</f>
        <v>Listo. Aquí está la solución</v>
      </c>
    </row>
    <row r="3183" spans="5:10" x14ac:dyDescent="0.35">
      <c r="E3183" s="1"/>
      <c r="F3183" s="2" t="s">
        <v>0</v>
      </c>
      <c r="G3183" s="2">
        <f t="shared" ref="G3183" si="5881">G3146+1</f>
        <v>87</v>
      </c>
      <c r="H3183" s="2"/>
      <c r="I3183" s="3"/>
    </row>
    <row r="3184" spans="5:10" x14ac:dyDescent="0.35">
      <c r="E3184" s="4" t="s">
        <v>840</v>
      </c>
      <c r="F3184" s="6">
        <f t="shared" ref="F3184:F3187" si="5882">F3173</f>
        <v>0.10070645885277868</v>
      </c>
      <c r="I3184" s="5"/>
    </row>
    <row r="3185" spans="5:15" x14ac:dyDescent="0.35">
      <c r="E3185" s="4" t="s">
        <v>1</v>
      </c>
      <c r="F3185" s="6">
        <f t="shared" si="5882"/>
        <v>-10.624774595708859</v>
      </c>
      <c r="I3185" s="5"/>
    </row>
    <row r="3186" spans="5:15" x14ac:dyDescent="0.35">
      <c r="E3186" s="4" t="s">
        <v>93</v>
      </c>
      <c r="F3186" s="6">
        <f t="shared" si="5882"/>
        <v>1.251891792118899</v>
      </c>
      <c r="I3186" s="5"/>
    </row>
    <row r="3187" spans="5:15" x14ac:dyDescent="0.35">
      <c r="E3187" s="4" t="s">
        <v>2</v>
      </c>
      <c r="F3187" s="6">
        <f t="shared" si="5882"/>
        <v>5.6042630438785226</v>
      </c>
      <c r="I3187" s="5"/>
    </row>
    <row r="3188" spans="5:15" x14ac:dyDescent="0.35">
      <c r="E3188" s="4"/>
      <c r="I3188" s="5"/>
    </row>
    <row r="3189" spans="5:15" x14ac:dyDescent="0.35">
      <c r="E3189" s="4"/>
      <c r="F3189">
        <f t="shared" ref="F3189" si="5883">2*F3184*F3185*F3186-6*F3184*F3185^2</f>
        <v>-70.889003248126073</v>
      </c>
      <c r="G3189">
        <f t="shared" ref="G3189" si="5884">F3184^2*F3186-6*F3184^2*F3185</f>
        <v>0.65922187569425572</v>
      </c>
      <c r="H3189">
        <f t="shared" ref="H3189" si="5885">F3184^2*F3185</f>
        <v>-0.10775424182765204</v>
      </c>
      <c r="I3189" s="5">
        <f t="shared" ref="I3189" si="5886">12*F3187^2</f>
        <v>376.89317117979078</v>
      </c>
      <c r="J3189">
        <f t="shared" ref="J3189" si="5887">F3189*(G3190*(H3191*I3192-H3192*I3191)-H3190*(G3191*I3192-G3192*I3191)+I3190*(G3191*H3192-G3192*H3191))</f>
        <v>-11734.85501053382</v>
      </c>
      <c r="L3189">
        <f t="shared" ref="L3189" si="5888">G3190*(H3191*I3192-H3192*I3191)-H3190*(G3191*I3192-G3192*I3191)+I3190*(G3191*H3192-G3192*H3191)</f>
        <v>165.53843999554368</v>
      </c>
      <c r="M3189">
        <f t="shared" ref="M3189" si="5889">-(G3189*(H3191*I3192-H3192*I3191)-H3189*(G3191*I3192-G3192*I3191)+I3189*(G3191*H3192-G3192*H3191))</f>
        <v>-4370.357691427349</v>
      </c>
      <c r="N3189">
        <f t="shared" ref="N3189" si="5890">G3189*(H3190*I3192-H3192*I3190)-H3189*(G3190*I3192-G3192*I3190)+I3189*(G3190*H3192-G3192*H3190)</f>
        <v>-21755.90042243282</v>
      </c>
      <c r="O3189">
        <f t="shared" ref="O3189" si="5891">-(G3189*(H3190*I3191-H3191*I3190)-H3189*(G3190*I3191-G3191*I3190)+I3189*(G3190*H3191-G3191*H3190))</f>
        <v>-333.28564678835897</v>
      </c>
    </row>
    <row r="3190" spans="5:15" x14ac:dyDescent="0.35">
      <c r="E3190" s="4" t="s">
        <v>26</v>
      </c>
      <c r="F3190">
        <f t="shared" ref="F3190" si="5892">-1728*F3187*F3184^2-144*F3185*F3184+36*F3186</f>
        <v>100.93092616020988</v>
      </c>
      <c r="G3190">
        <f t="shared" ref="G3190" si="5893">-72*F3184^2</f>
        <v>-0.73020894153598115</v>
      </c>
      <c r="H3190">
        <f t="shared" ref="H3190" si="5894">36*F3184</f>
        <v>3.6254325187000322</v>
      </c>
      <c r="I3190" s="5">
        <f t="shared" ref="I3190" si="5895">-576*F3184^3</f>
        <v>-0.58829405379779487</v>
      </c>
      <c r="J3190">
        <f t="shared" ref="J3190" si="5896">-G3189*(F3190*(H3191*I3192-H3192*I3191)-H3190*(F3191*I3192-F3192*I3191)+I3190*(F3191*H3192-F3192*H3191))</f>
        <v>27145.440294009833</v>
      </c>
      <c r="L3190">
        <f t="shared" ref="L3190" si="5897">-(F3190*(H3191*I3192-H3192*I3191)-H3190*(F3191*I3192-F3192*I3191)+I3190*(F3191*H3192-F3192*H3191))</f>
        <v>41178.002877137187</v>
      </c>
      <c r="M3190">
        <f t="shared" ref="M3190" si="5898">F3189*(H3191*I3192-H3192*I3191)-H3189*(F3191*I3192-F3192*I3191)+I3189*(F3191*H3192-F3192*H3191)</f>
        <v>158787.26550931143</v>
      </c>
      <c r="N3190">
        <f t="shared" ref="N3190" si="5899">-(F3189*(H3190*I3192-H3192*I3190)-H3189*(F3190*I3192-F3192*I3190)+I3189*(F3190*H3192-F3192*H3190))</f>
        <v>-3207276.3379088463</v>
      </c>
      <c r="O3190">
        <f t="shared" ref="O3190" si="5900">F3189*(H3190*I3191-H3191*I3190)-H3189*(F3190*I3191-F3191*I3190)+I3189*(F3190*H3191-F3191*H3190)</f>
        <v>-78127.230263793899</v>
      </c>
    </row>
    <row r="3191" spans="5:15" x14ac:dyDescent="0.35">
      <c r="E3191" s="4"/>
      <c r="F3191">
        <f t="shared" ref="F3191" si="5901">0.0625*F3185*F3186^2*F3187</f>
        <v>-5.8324609265975536</v>
      </c>
      <c r="G3191">
        <f t="shared" ref="G3191" si="5902">0.0625*F3184*F3186^2*F3187+0.125*F3186</f>
        <v>0.21176919846457087</v>
      </c>
      <c r="H3191">
        <f t="shared" ref="H3191" si="5903">0.125*F3184*F3185*F3186*F3187+0.125*F3185</f>
        <v>-2.2664630475070293</v>
      </c>
      <c r="I3191" s="5">
        <f t="shared" ref="I3191" si="5904">0.0625*F3184*F3185*F3186^2</f>
        <v>-0.10480708733977255</v>
      </c>
      <c r="J3191">
        <f t="shared" ref="J3191" si="5905">H3189*(F3190*(G3191*I3192-G3192*I3191)-G3190*(F3191*I3192-F3192*I3191)+I3190*(F3191*G3192-F3192*G3191))</f>
        <v>-374.98505932624914</v>
      </c>
      <c r="L3191">
        <f t="shared" ref="L3191" si="5906">F3190*(G3191*I3192-G3192*I3191)-G3190*(F3191*I3192-F3192*I3191)+I3190*(F3191*G3192-F3192*G3191)</f>
        <v>3480.0027633809582</v>
      </c>
      <c r="M3191">
        <f t="shared" ref="M3191" si="5907">-(F3189*(G3191*I3192-G3192*I3191)-G3189*(F3191*I3192-F3192*I3191)+I3189*(F3191*G3192-F3192*G3191))</f>
        <v>26133.525741921378</v>
      </c>
      <c r="N3191">
        <f t="shared" ref="N3191" si="5908">F3189*(G3190*I3192-G3192*I3190)-G3189*(F3190*I3192-F3192*I3190)+I3189*(F3190*G3192-F3192*G3190)</f>
        <v>-40064.874888211809</v>
      </c>
      <c r="O3191">
        <f t="shared" ref="O3191" si="5909">-(F3189*(G3190*I3191-G3191*I3190)-G3189*(F3190*I3191-F3191*I3190)+I3189*(F3190*G3191-F3191*G3190))</f>
        <v>-6445.5603413291828</v>
      </c>
    </row>
    <row r="3192" spans="5:15" x14ac:dyDescent="0.35">
      <c r="E3192" s="4"/>
      <c r="F3192">
        <f t="shared" ref="F3192" si="5910">72*F3185*F3186*F3184^2-20*F3185*F3186^3</f>
        <v>407.20491440473813</v>
      </c>
      <c r="G3192">
        <f t="shared" ref="G3192" si="5911">24*F3184^3*F3186-20*F3184*F3186^3</f>
        <v>-3.9210472518767352</v>
      </c>
      <c r="H3192">
        <f t="shared" ref="H3192" si="5912">24*F3184^3*F3185-60*F3184*F3185*F3186^2</f>
        <v>100.35436669128175</v>
      </c>
      <c r="I3192" s="5">
        <f t="shared" ref="I3192" si="5913">36*F3187</f>
        <v>201.75346957962682</v>
      </c>
      <c r="J3192">
        <f t="shared" ref="J3192" si="5914">-I3189*(F3190*(G3191*H3192-G3192*H3191)-G3190*(F3191*H3192-F3192*H3191)+H3190*(F3191*G3192-F3192*G3191))</f>
        <v>-476699.81881783751</v>
      </c>
      <c r="L3192">
        <f t="shared" ref="L3192" si="5915">-(F3190*(G3191*H3192-G3192*H3191)-G3190*(F3191*H3192-F3192*H3191)+H3190*(F3191*G3192-F3192*G3191))</f>
        <v>-1264.8141576182488</v>
      </c>
      <c r="M3192">
        <f t="shared" ref="M3192" si="5916">F3189*(G3191*H3192-G3192*H3191)-G3189*(F3191*H3192-F3192*H3191)+H3189*(F3191*G3192-F3192*G3191)</f>
        <v>-1092.2732827639675</v>
      </c>
      <c r="N3192">
        <f t="shared" ref="N3192" si="5917">-(F3189*(G3190*H3192-G3192*H3190)-G3189*(F3190*H3192-F3192*H3190)+H3189*(F3190*G3192-F3192*G3190))</f>
        <v>1506.3564713566998</v>
      </c>
      <c r="O3192">
        <f t="shared" ref="O3192" si="5918">F3189*(G3190*H3191-G3191*H3190)-G3189*(F3190*H3191-F3191*H3190)+H3189*(F3190*G3191-F3191*G3190)</f>
        <v>72.122175699650043</v>
      </c>
    </row>
    <row r="3193" spans="5:15" x14ac:dyDescent="0.35">
      <c r="E3193" s="4"/>
      <c r="I3193" s="5"/>
    </row>
    <row r="3194" spans="5:15" x14ac:dyDescent="0.35">
      <c r="E3194" s="4" t="s">
        <v>6</v>
      </c>
      <c r="F3194">
        <f t="shared" ref="F3194" si="5919">MDETERM(F3189:I3192)</f>
        <v>-461664.21859368775</v>
      </c>
      <c r="G3194" t="str">
        <f t="shared" ref="G3194" si="5920">IF(F3194&lt;&gt;0,"Continuar", "Agregar otros valores")</f>
        <v>Continuar</v>
      </c>
      <c r="I3194" s="5"/>
      <c r="J3194">
        <f t="shared" ref="J3194" si="5921">MDETERM(F3189:I3192)</f>
        <v>-461664.21859368775</v>
      </c>
    </row>
    <row r="3195" spans="5:15" x14ac:dyDescent="0.35">
      <c r="E3195" s="4"/>
      <c r="I3195" s="5"/>
    </row>
    <row r="3196" spans="5:15" x14ac:dyDescent="0.35">
      <c r="E3196" s="4"/>
      <c r="F3196" cm="1">
        <f t="array" ref="F3196:I3199">MINVERSE(F3189:I3192)</f>
        <v>-3.5856891941897636E-4</v>
      </c>
      <c r="G3196">
        <v>9.466528952016778E-3</v>
      </c>
      <c r="H3196">
        <v>4.7124943944551738E-2</v>
      </c>
      <c r="I3196" s="5">
        <v>7.21922196620755E-4</v>
      </c>
      <c r="L3196">
        <f t="shared" ref="L3196" si="5922">L3189/J3194</f>
        <v>-3.5856891941897414E-4</v>
      </c>
      <c r="M3196">
        <f t="shared" ref="M3196" si="5923">M3189/J3194</f>
        <v>9.4665289520167815E-3</v>
      </c>
      <c r="N3196">
        <f t="shared" ref="N3196" si="5924">N3189/J3194</f>
        <v>4.7124943944551745E-2</v>
      </c>
      <c r="O3196">
        <f t="shared" ref="O3196" si="5925">O3189/J3194</f>
        <v>7.2192219662075392E-4</v>
      </c>
    </row>
    <row r="3197" spans="5:15" x14ac:dyDescent="0.35">
      <c r="E3197" s="4" t="s">
        <v>9</v>
      </c>
      <c r="F3197">
        <v>-8.9194703030208738E-2</v>
      </c>
      <c r="G3197">
        <v>-0.34394535923318087</v>
      </c>
      <c r="H3197">
        <v>6.9472058018245084</v>
      </c>
      <c r="I3197" s="5">
        <v>0.16922955498215461</v>
      </c>
      <c r="L3197">
        <f t="shared" ref="L3197" si="5926">L3190/J3194</f>
        <v>-8.9194703030208392E-2</v>
      </c>
      <c r="M3197">
        <f t="shared" ref="M3197" si="5927">M3190/J3194</f>
        <v>-0.34394535923318037</v>
      </c>
      <c r="N3197">
        <f t="shared" ref="N3197" si="5928">N3190/J3194</f>
        <v>6.9472058018245102</v>
      </c>
      <c r="O3197">
        <f t="shared" ref="O3197" si="5929">O3190/J3194</f>
        <v>0.16922955498215456</v>
      </c>
    </row>
    <row r="3198" spans="5:15" x14ac:dyDescent="0.35">
      <c r="E3198" s="4"/>
      <c r="F3198">
        <v>-7.5379520942334983E-3</v>
      </c>
      <c r="G3198">
        <v>-5.660721513468988E-2</v>
      </c>
      <c r="H3198">
        <v>8.6783582687557287E-2</v>
      </c>
      <c r="I3198" s="5">
        <v>1.3961576578240174E-2</v>
      </c>
      <c r="L3198">
        <f t="shared" ref="L3198" si="5930">L3191/J3194</f>
        <v>-7.5379520942334939E-3</v>
      </c>
      <c r="M3198">
        <f t="shared" ref="M3198" si="5931">M3191/J3194</f>
        <v>-5.660721513468988E-2</v>
      </c>
      <c r="N3198">
        <f t="shared" ref="N3198" si="5932">N3191/J3194</f>
        <v>8.6783582687557259E-2</v>
      </c>
      <c r="O3198">
        <f t="shared" ref="O3198" si="5933">O3191/J3194</f>
        <v>1.3961576578240174E-2</v>
      </c>
    </row>
    <row r="3199" spans="5:15" x14ac:dyDescent="0.35">
      <c r="E3199" s="4"/>
      <c r="F3199">
        <v>2.7396841831734335E-3</v>
      </c>
      <c r="G3199">
        <v>2.3659474543884481E-3</v>
      </c>
      <c r="H3199">
        <v>-3.2628833049815585E-3</v>
      </c>
      <c r="I3199" s="5">
        <v>-1.562221476018808E-4</v>
      </c>
      <c r="L3199">
        <f t="shared" ref="L3199" si="5934">L3192/J3194</f>
        <v>2.7396841831734335E-3</v>
      </c>
      <c r="M3199">
        <f t="shared" ref="M3199" si="5935">M3192/J3194</f>
        <v>2.3659474543884481E-3</v>
      </c>
      <c r="N3199">
        <f t="shared" ref="N3199" si="5936">N3192/J3194</f>
        <v>-3.2628833049815568E-3</v>
      </c>
      <c r="O3199">
        <f t="shared" ref="O3199" si="5937">O3192/J3194</f>
        <v>-1.5622214760188077E-4</v>
      </c>
    </row>
    <row r="3200" spans="5:15" x14ac:dyDescent="0.35">
      <c r="E3200" s="4"/>
      <c r="I3200" s="5"/>
    </row>
    <row r="3201" spans="5:10" x14ac:dyDescent="0.35">
      <c r="E3201" s="4" t="s">
        <v>379</v>
      </c>
      <c r="F3201">
        <f t="shared" ref="F3201" si="5938">F3184^2*F3185*F3186-3*F3184^2*F3185^2+4*F3187^3-1401/2</f>
        <v>0</v>
      </c>
      <c r="I3201" s="5"/>
    </row>
    <row r="3202" spans="5:10" x14ac:dyDescent="0.35">
      <c r="E3202" s="4" t="s">
        <v>380</v>
      </c>
      <c r="F3202">
        <f t="shared" ref="F3202" si="5939">-72*F3184^2*F3185-576*F3184^3*F3187+36*F3184*F3186-9</f>
        <v>0</v>
      </c>
      <c r="I3202" s="5"/>
    </row>
    <row r="3203" spans="5:10" x14ac:dyDescent="0.35">
      <c r="E3203" s="4" t="s">
        <v>381</v>
      </c>
      <c r="F3203">
        <f t="shared" ref="F3203" si="5940">((F3184*F3185*(F3186^2)*F3187)/16)+((F3185*F3186)/8)+9/4</f>
        <v>0</v>
      </c>
      <c r="I3203" s="5"/>
    </row>
    <row r="3204" spans="5:10" x14ac:dyDescent="0.35">
      <c r="E3204" s="4" t="s">
        <v>382</v>
      </c>
      <c r="F3204">
        <f t="shared" ref="F3204" si="5941">24*F3184^3*F3185*F3186-20*F3184*F3185*F3186^3+18*F3187^2-607</f>
        <v>0</v>
      </c>
      <c r="I3204" s="5"/>
    </row>
    <row r="3205" spans="5:10" x14ac:dyDescent="0.35">
      <c r="E3205" s="4"/>
      <c r="I3205" s="5"/>
    </row>
    <row r="3206" spans="5:10" x14ac:dyDescent="0.35">
      <c r="E3206" s="4"/>
      <c r="F3206">
        <f t="shared" ref="F3206:F3209" si="5942">F3184</f>
        <v>0.10070645885277868</v>
      </c>
      <c r="G3206" t="s">
        <v>16</v>
      </c>
      <c r="H3206" cm="1">
        <f t="array" ref="H3206:H3209">MMULT(F3196:I3199,F3201:F3204)</f>
        <v>0</v>
      </c>
      <c r="I3206" s="5"/>
      <c r="J3206">
        <f t="shared" ref="J3206" si="5943">F3196*F3201+G3196*F3202+H3196*F3203+I3196*F3204</f>
        <v>0</v>
      </c>
    </row>
    <row r="3207" spans="5:10" x14ac:dyDescent="0.35">
      <c r="E3207" s="4"/>
      <c r="F3207">
        <f t="shared" si="5942"/>
        <v>-10.624774595708859</v>
      </c>
      <c r="G3207" t="s">
        <v>16</v>
      </c>
      <c r="H3207">
        <v>0</v>
      </c>
      <c r="I3207" s="5"/>
      <c r="J3207">
        <f t="shared" ref="J3207" si="5944">F3197*F3201+G3197*F3202+H3197*F3203+I3197*F3204</f>
        <v>0</v>
      </c>
    </row>
    <row r="3208" spans="5:10" x14ac:dyDescent="0.35">
      <c r="E3208" s="4"/>
      <c r="F3208">
        <f t="shared" si="5942"/>
        <v>1.251891792118899</v>
      </c>
      <c r="G3208" t="s">
        <v>16</v>
      </c>
      <c r="H3208">
        <v>0</v>
      </c>
      <c r="I3208" s="5"/>
      <c r="J3208">
        <f t="shared" ref="J3208" si="5945">F3198*F3201+G3198*F3202+H3198*F3203+I3198*F3204</f>
        <v>0</v>
      </c>
    </row>
    <row r="3209" spans="5:10" x14ac:dyDescent="0.35">
      <c r="E3209" s="4"/>
      <c r="F3209">
        <f t="shared" si="5942"/>
        <v>5.6042630438785226</v>
      </c>
      <c r="G3209" t="s">
        <v>16</v>
      </c>
      <c r="H3209">
        <v>0</v>
      </c>
      <c r="I3209" s="5"/>
      <c r="J3209">
        <f t="shared" ref="J3209" si="5946">F3199*F3201+G3199*F3202+H3199*F3203+I3199*F3204</f>
        <v>0</v>
      </c>
    </row>
    <row r="3210" spans="5:10" x14ac:dyDescent="0.35">
      <c r="E3210" s="4" t="s">
        <v>844</v>
      </c>
      <c r="F3210">
        <f t="shared" ref="F3210:F3213" si="5947">F3206-H3206</f>
        <v>0.10070645885277868</v>
      </c>
      <c r="I3210" s="5"/>
    </row>
    <row r="3211" spans="5:10" x14ac:dyDescent="0.35">
      <c r="E3211" s="4" t="s">
        <v>99</v>
      </c>
      <c r="F3211">
        <f t="shared" si="5947"/>
        <v>-10.624774595708859</v>
      </c>
      <c r="I3211" s="5"/>
    </row>
    <row r="3212" spans="5:10" x14ac:dyDescent="0.35">
      <c r="E3212" s="4" t="s">
        <v>100</v>
      </c>
      <c r="F3212">
        <f t="shared" si="5947"/>
        <v>1.251891792118899</v>
      </c>
      <c r="I3212" s="5"/>
    </row>
    <row r="3213" spans="5:10" x14ac:dyDescent="0.35">
      <c r="E3213" s="4" t="s">
        <v>101</v>
      </c>
      <c r="F3213">
        <f t="shared" si="5947"/>
        <v>5.6042630438785226</v>
      </c>
      <c r="I3213" s="5"/>
    </row>
    <row r="3214" spans="5:10" x14ac:dyDescent="0.35">
      <c r="E3214" s="4"/>
      <c r="I3214" s="5"/>
    </row>
    <row r="3215" spans="5:10" x14ac:dyDescent="0.35">
      <c r="E3215" s="4" t="s">
        <v>846</v>
      </c>
      <c r="F3215">
        <f t="shared" ref="F3215:F3218" si="5948">ABS(F3210-F3184)</f>
        <v>0</v>
      </c>
      <c r="I3215" s="5"/>
    </row>
    <row r="3216" spans="5:10" x14ac:dyDescent="0.35">
      <c r="E3216" s="4" t="s">
        <v>847</v>
      </c>
      <c r="F3216">
        <f t="shared" si="5948"/>
        <v>0</v>
      </c>
      <c r="I3216" s="5"/>
    </row>
    <row r="3217" spans="5:15" x14ac:dyDescent="0.35">
      <c r="E3217" s="4" t="s">
        <v>848</v>
      </c>
      <c r="F3217">
        <f t="shared" si="5948"/>
        <v>0</v>
      </c>
      <c r="I3217" s="5"/>
    </row>
    <row r="3218" spans="5:15" x14ac:dyDescent="0.35">
      <c r="E3218" s="7" t="s">
        <v>849</v>
      </c>
      <c r="F3218" s="8">
        <f t="shared" si="5948"/>
        <v>0</v>
      </c>
      <c r="G3218" s="8" t="s">
        <v>25</v>
      </c>
      <c r="H3218" s="8">
        <f t="shared" ref="H3218" si="5949">MAX(F3215:F3218)</f>
        <v>0</v>
      </c>
      <c r="I3218" s="9"/>
      <c r="J3218" t="str">
        <f t="shared" ref="J3218" si="5950">IF(H3218&gt;$D$14, "Continúa iterando","Listo. Aquí está la solución")</f>
        <v>Listo. Aquí está la solución</v>
      </c>
    </row>
    <row r="3220" spans="5:15" x14ac:dyDescent="0.35">
      <c r="E3220" s="1"/>
      <c r="F3220" s="2" t="s">
        <v>0</v>
      </c>
      <c r="G3220" s="2">
        <f t="shared" ref="G3220" si="5951">G3183+1</f>
        <v>88</v>
      </c>
      <c r="H3220" s="2"/>
      <c r="I3220" s="3"/>
    </row>
    <row r="3221" spans="5:15" x14ac:dyDescent="0.35">
      <c r="E3221" s="4" t="s">
        <v>840</v>
      </c>
      <c r="F3221" s="6">
        <f t="shared" ref="F3221:F3224" si="5952">F3210</f>
        <v>0.10070645885277868</v>
      </c>
      <c r="I3221" s="5"/>
    </row>
    <row r="3222" spans="5:15" x14ac:dyDescent="0.35">
      <c r="E3222" s="4" t="s">
        <v>1</v>
      </c>
      <c r="F3222" s="6">
        <f t="shared" si="5952"/>
        <v>-10.624774595708859</v>
      </c>
      <c r="I3222" s="5"/>
    </row>
    <row r="3223" spans="5:15" x14ac:dyDescent="0.35">
      <c r="E3223" s="4" t="s">
        <v>93</v>
      </c>
      <c r="F3223" s="6">
        <f t="shared" si="5952"/>
        <v>1.251891792118899</v>
      </c>
      <c r="I3223" s="5"/>
    </row>
    <row r="3224" spans="5:15" x14ac:dyDescent="0.35">
      <c r="E3224" s="4" t="s">
        <v>2</v>
      </c>
      <c r="F3224" s="6">
        <f t="shared" si="5952"/>
        <v>5.6042630438785226</v>
      </c>
      <c r="I3224" s="5"/>
    </row>
    <row r="3225" spans="5:15" x14ac:dyDescent="0.35">
      <c r="E3225" s="4"/>
      <c r="I3225" s="5"/>
    </row>
    <row r="3226" spans="5:15" x14ac:dyDescent="0.35">
      <c r="E3226" s="4"/>
      <c r="F3226">
        <f t="shared" ref="F3226" si="5953">2*F3221*F3222*F3223-6*F3221*F3222^2</f>
        <v>-70.889003248126073</v>
      </c>
      <c r="G3226">
        <f t="shared" ref="G3226" si="5954">F3221^2*F3223-6*F3221^2*F3222</f>
        <v>0.65922187569425572</v>
      </c>
      <c r="H3226">
        <f t="shared" ref="H3226" si="5955">F3221^2*F3222</f>
        <v>-0.10775424182765204</v>
      </c>
      <c r="I3226" s="5">
        <f t="shared" ref="I3226" si="5956">12*F3224^2</f>
        <v>376.89317117979078</v>
      </c>
      <c r="J3226">
        <f t="shared" ref="J3226" si="5957">F3226*(G3227*(H3228*I3229-H3229*I3228)-H3227*(G3228*I3229-G3229*I3228)+I3227*(G3228*H3229-G3229*H3228))</f>
        <v>-11734.85501053382</v>
      </c>
      <c r="L3226">
        <f t="shared" ref="L3226" si="5958">G3227*(H3228*I3229-H3229*I3228)-H3227*(G3228*I3229-G3229*I3228)+I3227*(G3228*H3229-G3229*H3228)</f>
        <v>165.53843999554368</v>
      </c>
      <c r="M3226">
        <f t="shared" ref="M3226" si="5959">-(G3226*(H3228*I3229-H3229*I3228)-H3226*(G3228*I3229-G3229*I3228)+I3226*(G3228*H3229-G3229*H3228))</f>
        <v>-4370.357691427349</v>
      </c>
      <c r="N3226">
        <f t="shared" ref="N3226" si="5960">G3226*(H3227*I3229-H3229*I3227)-H3226*(G3227*I3229-G3229*I3227)+I3226*(G3227*H3229-G3229*H3227)</f>
        <v>-21755.90042243282</v>
      </c>
      <c r="O3226">
        <f t="shared" ref="O3226" si="5961">-(G3226*(H3227*I3228-H3228*I3227)-H3226*(G3227*I3228-G3228*I3227)+I3226*(G3227*H3228-G3228*H3227))</f>
        <v>-333.28564678835897</v>
      </c>
    </row>
    <row r="3227" spans="5:15" x14ac:dyDescent="0.35">
      <c r="E3227" s="4" t="s">
        <v>26</v>
      </c>
      <c r="F3227">
        <f t="shared" ref="F3227" si="5962">-1728*F3224*F3221^2-144*F3222*F3221+36*F3223</f>
        <v>100.93092616020988</v>
      </c>
      <c r="G3227">
        <f t="shared" ref="G3227" si="5963">-72*F3221^2</f>
        <v>-0.73020894153598115</v>
      </c>
      <c r="H3227">
        <f t="shared" ref="H3227" si="5964">36*F3221</f>
        <v>3.6254325187000322</v>
      </c>
      <c r="I3227" s="5">
        <f t="shared" ref="I3227" si="5965">-576*F3221^3</f>
        <v>-0.58829405379779487</v>
      </c>
      <c r="J3227">
        <f t="shared" ref="J3227" si="5966">-G3226*(F3227*(H3228*I3229-H3229*I3228)-H3227*(F3228*I3229-F3229*I3228)+I3227*(F3228*H3229-F3229*H3228))</f>
        <v>27145.440294009833</v>
      </c>
      <c r="L3227">
        <f t="shared" ref="L3227" si="5967">-(F3227*(H3228*I3229-H3229*I3228)-H3227*(F3228*I3229-F3229*I3228)+I3227*(F3228*H3229-F3229*H3228))</f>
        <v>41178.002877137187</v>
      </c>
      <c r="M3227">
        <f t="shared" ref="M3227" si="5968">F3226*(H3228*I3229-H3229*I3228)-H3226*(F3228*I3229-F3229*I3228)+I3226*(F3228*H3229-F3229*H3228)</f>
        <v>158787.26550931143</v>
      </c>
      <c r="N3227">
        <f t="shared" ref="N3227" si="5969">-(F3226*(H3227*I3229-H3229*I3227)-H3226*(F3227*I3229-F3229*I3227)+I3226*(F3227*H3229-F3229*H3227))</f>
        <v>-3207276.3379088463</v>
      </c>
      <c r="O3227">
        <f t="shared" ref="O3227" si="5970">F3226*(H3227*I3228-H3228*I3227)-H3226*(F3227*I3228-F3228*I3227)+I3226*(F3227*H3228-F3228*H3227)</f>
        <v>-78127.230263793899</v>
      </c>
    </row>
    <row r="3228" spans="5:15" x14ac:dyDescent="0.35">
      <c r="E3228" s="4"/>
      <c r="F3228">
        <f t="shared" ref="F3228" si="5971">0.0625*F3222*F3223^2*F3224</f>
        <v>-5.8324609265975536</v>
      </c>
      <c r="G3228">
        <f t="shared" ref="G3228" si="5972">0.0625*F3221*F3223^2*F3224+0.125*F3223</f>
        <v>0.21176919846457087</v>
      </c>
      <c r="H3228">
        <f t="shared" ref="H3228" si="5973">0.125*F3221*F3222*F3223*F3224+0.125*F3222</f>
        <v>-2.2664630475070293</v>
      </c>
      <c r="I3228" s="5">
        <f t="shared" ref="I3228" si="5974">0.0625*F3221*F3222*F3223^2</f>
        <v>-0.10480708733977255</v>
      </c>
      <c r="J3228">
        <f t="shared" ref="J3228" si="5975">H3226*(F3227*(G3228*I3229-G3229*I3228)-G3227*(F3228*I3229-F3229*I3228)+I3227*(F3228*G3229-F3229*G3228))</f>
        <v>-374.98505932624914</v>
      </c>
      <c r="L3228">
        <f t="shared" ref="L3228" si="5976">F3227*(G3228*I3229-G3229*I3228)-G3227*(F3228*I3229-F3229*I3228)+I3227*(F3228*G3229-F3229*G3228)</f>
        <v>3480.0027633809582</v>
      </c>
      <c r="M3228">
        <f t="shared" ref="M3228" si="5977">-(F3226*(G3228*I3229-G3229*I3228)-G3226*(F3228*I3229-F3229*I3228)+I3226*(F3228*G3229-F3229*G3228))</f>
        <v>26133.525741921378</v>
      </c>
      <c r="N3228">
        <f t="shared" ref="N3228" si="5978">F3226*(G3227*I3229-G3229*I3227)-G3226*(F3227*I3229-F3229*I3227)+I3226*(F3227*G3229-F3229*G3227)</f>
        <v>-40064.874888211809</v>
      </c>
      <c r="O3228">
        <f t="shared" ref="O3228" si="5979">-(F3226*(G3227*I3228-G3228*I3227)-G3226*(F3227*I3228-F3228*I3227)+I3226*(F3227*G3228-F3228*G3227))</f>
        <v>-6445.5603413291828</v>
      </c>
    </row>
    <row r="3229" spans="5:15" x14ac:dyDescent="0.35">
      <c r="E3229" s="4"/>
      <c r="F3229">
        <f t="shared" ref="F3229" si="5980">72*F3222*F3223*F3221^2-20*F3222*F3223^3</f>
        <v>407.20491440473813</v>
      </c>
      <c r="G3229">
        <f t="shared" ref="G3229" si="5981">24*F3221^3*F3223-20*F3221*F3223^3</f>
        <v>-3.9210472518767352</v>
      </c>
      <c r="H3229">
        <f t="shared" ref="H3229" si="5982">24*F3221^3*F3222-60*F3221*F3222*F3223^2</f>
        <v>100.35436669128175</v>
      </c>
      <c r="I3229" s="5">
        <f t="shared" ref="I3229" si="5983">36*F3224</f>
        <v>201.75346957962682</v>
      </c>
      <c r="J3229">
        <f t="shared" ref="J3229" si="5984">-I3226*(F3227*(G3228*H3229-G3229*H3228)-G3227*(F3228*H3229-F3229*H3228)+H3227*(F3228*G3229-F3229*G3228))</f>
        <v>-476699.81881783751</v>
      </c>
      <c r="L3229">
        <f t="shared" ref="L3229" si="5985">-(F3227*(G3228*H3229-G3229*H3228)-G3227*(F3228*H3229-F3229*H3228)+H3227*(F3228*G3229-F3229*G3228))</f>
        <v>-1264.8141576182488</v>
      </c>
      <c r="M3229">
        <f t="shared" ref="M3229" si="5986">F3226*(G3228*H3229-G3229*H3228)-G3226*(F3228*H3229-F3229*H3228)+H3226*(F3228*G3229-F3229*G3228)</f>
        <v>-1092.2732827639675</v>
      </c>
      <c r="N3229">
        <f t="shared" ref="N3229" si="5987">-(F3226*(G3227*H3229-G3229*H3227)-G3226*(F3227*H3229-F3229*H3227)+H3226*(F3227*G3229-F3229*G3227))</f>
        <v>1506.3564713566998</v>
      </c>
      <c r="O3229">
        <f t="shared" ref="O3229" si="5988">F3226*(G3227*H3228-G3228*H3227)-G3226*(F3227*H3228-F3228*H3227)+H3226*(F3227*G3228-F3228*G3227)</f>
        <v>72.122175699650043</v>
      </c>
    </row>
    <row r="3230" spans="5:15" x14ac:dyDescent="0.35">
      <c r="E3230" s="4"/>
      <c r="I3230" s="5"/>
    </row>
    <row r="3231" spans="5:15" x14ac:dyDescent="0.35">
      <c r="E3231" s="4" t="s">
        <v>6</v>
      </c>
      <c r="F3231">
        <f t="shared" ref="F3231" si="5989">MDETERM(F3226:I3229)</f>
        <v>-461664.21859368775</v>
      </c>
      <c r="G3231" t="str">
        <f t="shared" ref="G3231" si="5990">IF(F3231&lt;&gt;0,"Continuar", "Agregar otros valores")</f>
        <v>Continuar</v>
      </c>
      <c r="I3231" s="5"/>
      <c r="J3231">
        <f t="shared" ref="J3231" si="5991">MDETERM(F3226:I3229)</f>
        <v>-461664.21859368775</v>
      </c>
    </row>
    <row r="3232" spans="5:15" x14ac:dyDescent="0.35">
      <c r="E3232" s="4"/>
      <c r="I3232" s="5"/>
    </row>
    <row r="3233" spans="5:15" x14ac:dyDescent="0.35">
      <c r="E3233" s="4"/>
      <c r="F3233" cm="1">
        <f t="array" ref="F3233:I3236">MINVERSE(F3226:I3229)</f>
        <v>-3.5856891941897636E-4</v>
      </c>
      <c r="G3233">
        <v>9.466528952016778E-3</v>
      </c>
      <c r="H3233">
        <v>4.7124943944551738E-2</v>
      </c>
      <c r="I3233" s="5">
        <v>7.21922196620755E-4</v>
      </c>
      <c r="L3233">
        <f t="shared" ref="L3233" si="5992">L3226/J3231</f>
        <v>-3.5856891941897414E-4</v>
      </c>
      <c r="M3233">
        <f t="shared" ref="M3233" si="5993">M3226/J3231</f>
        <v>9.4665289520167815E-3</v>
      </c>
      <c r="N3233">
        <f t="shared" ref="N3233" si="5994">N3226/J3231</f>
        <v>4.7124943944551745E-2</v>
      </c>
      <c r="O3233">
        <f t="shared" ref="O3233" si="5995">O3226/J3231</f>
        <v>7.2192219662075392E-4</v>
      </c>
    </row>
    <row r="3234" spans="5:15" x14ac:dyDescent="0.35">
      <c r="E3234" s="4" t="s">
        <v>9</v>
      </c>
      <c r="F3234">
        <v>-8.9194703030208738E-2</v>
      </c>
      <c r="G3234">
        <v>-0.34394535923318087</v>
      </c>
      <c r="H3234">
        <v>6.9472058018245084</v>
      </c>
      <c r="I3234" s="5">
        <v>0.16922955498215461</v>
      </c>
      <c r="L3234">
        <f t="shared" ref="L3234" si="5996">L3227/J3231</f>
        <v>-8.9194703030208392E-2</v>
      </c>
      <c r="M3234">
        <f t="shared" ref="M3234" si="5997">M3227/J3231</f>
        <v>-0.34394535923318037</v>
      </c>
      <c r="N3234">
        <f t="shared" ref="N3234" si="5998">N3227/J3231</f>
        <v>6.9472058018245102</v>
      </c>
      <c r="O3234">
        <f t="shared" ref="O3234" si="5999">O3227/J3231</f>
        <v>0.16922955498215456</v>
      </c>
    </row>
    <row r="3235" spans="5:15" x14ac:dyDescent="0.35">
      <c r="E3235" s="4"/>
      <c r="F3235">
        <v>-7.5379520942334983E-3</v>
      </c>
      <c r="G3235">
        <v>-5.660721513468988E-2</v>
      </c>
      <c r="H3235">
        <v>8.6783582687557287E-2</v>
      </c>
      <c r="I3235" s="5">
        <v>1.3961576578240174E-2</v>
      </c>
      <c r="L3235">
        <f t="shared" ref="L3235" si="6000">L3228/J3231</f>
        <v>-7.5379520942334939E-3</v>
      </c>
      <c r="M3235">
        <f t="shared" ref="M3235" si="6001">M3228/J3231</f>
        <v>-5.660721513468988E-2</v>
      </c>
      <c r="N3235">
        <f t="shared" ref="N3235" si="6002">N3228/J3231</f>
        <v>8.6783582687557259E-2</v>
      </c>
      <c r="O3235">
        <f t="shared" ref="O3235" si="6003">O3228/J3231</f>
        <v>1.3961576578240174E-2</v>
      </c>
    </row>
    <row r="3236" spans="5:15" x14ac:dyDescent="0.35">
      <c r="E3236" s="4"/>
      <c r="F3236">
        <v>2.7396841831734335E-3</v>
      </c>
      <c r="G3236">
        <v>2.3659474543884481E-3</v>
      </c>
      <c r="H3236">
        <v>-3.2628833049815585E-3</v>
      </c>
      <c r="I3236" s="5">
        <v>-1.562221476018808E-4</v>
      </c>
      <c r="L3236">
        <f t="shared" ref="L3236" si="6004">L3229/J3231</f>
        <v>2.7396841831734335E-3</v>
      </c>
      <c r="M3236">
        <f t="shared" ref="M3236" si="6005">M3229/J3231</f>
        <v>2.3659474543884481E-3</v>
      </c>
      <c r="N3236">
        <f t="shared" ref="N3236" si="6006">N3229/J3231</f>
        <v>-3.2628833049815568E-3</v>
      </c>
      <c r="O3236">
        <f t="shared" ref="O3236" si="6007">O3229/J3231</f>
        <v>-1.5622214760188077E-4</v>
      </c>
    </row>
    <row r="3237" spans="5:15" x14ac:dyDescent="0.35">
      <c r="E3237" s="4"/>
      <c r="I3237" s="5"/>
    </row>
    <row r="3238" spans="5:15" x14ac:dyDescent="0.35">
      <c r="E3238" s="4" t="s">
        <v>383</v>
      </c>
      <c r="F3238">
        <f t="shared" ref="F3238" si="6008">F3221^2*F3222*F3223-3*F3221^2*F3222^2+4*F3224^3-1401/2</f>
        <v>0</v>
      </c>
      <c r="I3238" s="5"/>
    </row>
    <row r="3239" spans="5:15" x14ac:dyDescent="0.35">
      <c r="E3239" s="4" t="s">
        <v>384</v>
      </c>
      <c r="F3239">
        <f t="shared" ref="F3239" si="6009">-72*F3221^2*F3222-576*F3221^3*F3224+36*F3221*F3223-9</f>
        <v>0</v>
      </c>
      <c r="I3239" s="5"/>
    </row>
    <row r="3240" spans="5:15" x14ac:dyDescent="0.35">
      <c r="E3240" s="4" t="s">
        <v>385</v>
      </c>
      <c r="F3240">
        <f t="shared" ref="F3240" si="6010">((F3221*F3222*(F3223^2)*F3224)/16)+((F3222*F3223)/8)+9/4</f>
        <v>0</v>
      </c>
      <c r="I3240" s="5"/>
    </row>
    <row r="3241" spans="5:15" x14ac:dyDescent="0.35">
      <c r="E3241" s="4" t="s">
        <v>386</v>
      </c>
      <c r="F3241">
        <f t="shared" ref="F3241" si="6011">24*F3221^3*F3222*F3223-20*F3221*F3222*F3223^3+18*F3224^2-607</f>
        <v>0</v>
      </c>
      <c r="I3241" s="5"/>
    </row>
    <row r="3242" spans="5:15" x14ac:dyDescent="0.35">
      <c r="E3242" s="4"/>
      <c r="I3242" s="5"/>
    </row>
    <row r="3243" spans="5:15" x14ac:dyDescent="0.35">
      <c r="E3243" s="4"/>
      <c r="F3243">
        <f t="shared" ref="F3243:F3246" si="6012">F3221</f>
        <v>0.10070645885277868</v>
      </c>
      <c r="G3243" t="s">
        <v>16</v>
      </c>
      <c r="H3243" cm="1">
        <f t="array" ref="H3243:H3246">MMULT(F3233:I3236,F3238:F3241)</f>
        <v>0</v>
      </c>
      <c r="I3243" s="5"/>
      <c r="J3243">
        <f t="shared" ref="J3243" si="6013">F3233*F3238+G3233*F3239+H3233*F3240+I3233*F3241</f>
        <v>0</v>
      </c>
    </row>
    <row r="3244" spans="5:15" x14ac:dyDescent="0.35">
      <c r="E3244" s="4"/>
      <c r="F3244">
        <f t="shared" si="6012"/>
        <v>-10.624774595708859</v>
      </c>
      <c r="G3244" t="s">
        <v>16</v>
      </c>
      <c r="H3244">
        <v>0</v>
      </c>
      <c r="I3244" s="5"/>
      <c r="J3244">
        <f t="shared" ref="J3244" si="6014">F3234*F3238+G3234*F3239+H3234*F3240+I3234*F3241</f>
        <v>0</v>
      </c>
    </row>
    <row r="3245" spans="5:15" x14ac:dyDescent="0.35">
      <c r="E3245" s="4"/>
      <c r="F3245">
        <f t="shared" si="6012"/>
        <v>1.251891792118899</v>
      </c>
      <c r="G3245" t="s">
        <v>16</v>
      </c>
      <c r="H3245">
        <v>0</v>
      </c>
      <c r="I3245" s="5"/>
      <c r="J3245">
        <f t="shared" ref="J3245" si="6015">F3235*F3238+G3235*F3239+H3235*F3240+I3235*F3241</f>
        <v>0</v>
      </c>
    </row>
    <row r="3246" spans="5:15" x14ac:dyDescent="0.35">
      <c r="E3246" s="4"/>
      <c r="F3246">
        <f t="shared" si="6012"/>
        <v>5.6042630438785226</v>
      </c>
      <c r="G3246" t="s">
        <v>16</v>
      </c>
      <c r="H3246">
        <v>0</v>
      </c>
      <c r="I3246" s="5"/>
      <c r="J3246">
        <f t="shared" ref="J3246" si="6016">F3236*F3238+G3236*F3239+H3236*F3240+I3236*F3241</f>
        <v>0</v>
      </c>
    </row>
    <row r="3247" spans="5:15" x14ac:dyDescent="0.35">
      <c r="E3247" s="4" t="s">
        <v>844</v>
      </c>
      <c r="F3247">
        <f t="shared" ref="F3247:F3250" si="6017">F3243-H3243</f>
        <v>0.10070645885277868</v>
      </c>
      <c r="I3247" s="5"/>
    </row>
    <row r="3248" spans="5:15" x14ac:dyDescent="0.35">
      <c r="E3248" s="4" t="s">
        <v>99</v>
      </c>
      <c r="F3248">
        <f t="shared" si="6017"/>
        <v>-10.624774595708859</v>
      </c>
      <c r="I3248" s="5"/>
    </row>
    <row r="3249" spans="5:15" x14ac:dyDescent="0.35">
      <c r="E3249" s="4" t="s">
        <v>100</v>
      </c>
      <c r="F3249">
        <f t="shared" si="6017"/>
        <v>1.251891792118899</v>
      </c>
      <c r="I3249" s="5"/>
    </row>
    <row r="3250" spans="5:15" x14ac:dyDescent="0.35">
      <c r="E3250" s="4" t="s">
        <v>101</v>
      </c>
      <c r="F3250">
        <f t="shared" si="6017"/>
        <v>5.6042630438785226</v>
      </c>
      <c r="I3250" s="5"/>
    </row>
    <row r="3251" spans="5:15" x14ac:dyDescent="0.35">
      <c r="E3251" s="4"/>
      <c r="I3251" s="5"/>
    </row>
    <row r="3252" spans="5:15" x14ac:dyDescent="0.35">
      <c r="E3252" s="4" t="s">
        <v>846</v>
      </c>
      <c r="F3252">
        <f t="shared" ref="F3252:F3255" si="6018">ABS(F3247-F3221)</f>
        <v>0</v>
      </c>
      <c r="I3252" s="5"/>
    </row>
    <row r="3253" spans="5:15" x14ac:dyDescent="0.35">
      <c r="E3253" s="4" t="s">
        <v>847</v>
      </c>
      <c r="F3253">
        <f t="shared" si="6018"/>
        <v>0</v>
      </c>
      <c r="I3253" s="5"/>
    </row>
    <row r="3254" spans="5:15" x14ac:dyDescent="0.35">
      <c r="E3254" s="4" t="s">
        <v>848</v>
      </c>
      <c r="F3254">
        <f t="shared" si="6018"/>
        <v>0</v>
      </c>
      <c r="I3254" s="5"/>
    </row>
    <row r="3255" spans="5:15" x14ac:dyDescent="0.35">
      <c r="E3255" s="7" t="s">
        <v>849</v>
      </c>
      <c r="F3255" s="8">
        <f t="shared" si="6018"/>
        <v>0</v>
      </c>
      <c r="G3255" s="8" t="s">
        <v>25</v>
      </c>
      <c r="H3255" s="8">
        <f t="shared" ref="H3255" si="6019">MAX(F3252:F3255)</f>
        <v>0</v>
      </c>
      <c r="I3255" s="9"/>
      <c r="J3255" t="str">
        <f t="shared" ref="J3255" si="6020">IF(H3255&gt;$D$14, "Continúa iterando","Listo. Aquí está la solución")</f>
        <v>Listo. Aquí está la solución</v>
      </c>
    </row>
    <row r="3257" spans="5:15" x14ac:dyDescent="0.35">
      <c r="E3257" s="1"/>
      <c r="F3257" s="2" t="s">
        <v>0</v>
      </c>
      <c r="G3257" s="2">
        <f t="shared" ref="G3257" si="6021">G3220+1</f>
        <v>89</v>
      </c>
      <c r="H3257" s="2"/>
      <c r="I3257" s="3"/>
    </row>
    <row r="3258" spans="5:15" x14ac:dyDescent="0.35">
      <c r="E3258" s="4" t="s">
        <v>840</v>
      </c>
      <c r="F3258" s="6">
        <f t="shared" ref="F3258:F3261" si="6022">F3247</f>
        <v>0.10070645885277868</v>
      </c>
      <c r="I3258" s="5"/>
    </row>
    <row r="3259" spans="5:15" x14ac:dyDescent="0.35">
      <c r="E3259" s="4" t="s">
        <v>1</v>
      </c>
      <c r="F3259" s="6">
        <f t="shared" si="6022"/>
        <v>-10.624774595708859</v>
      </c>
      <c r="I3259" s="5"/>
    </row>
    <row r="3260" spans="5:15" x14ac:dyDescent="0.35">
      <c r="E3260" s="4" t="s">
        <v>93</v>
      </c>
      <c r="F3260" s="6">
        <f t="shared" si="6022"/>
        <v>1.251891792118899</v>
      </c>
      <c r="I3260" s="5"/>
    </row>
    <row r="3261" spans="5:15" x14ac:dyDescent="0.35">
      <c r="E3261" s="4" t="s">
        <v>2</v>
      </c>
      <c r="F3261" s="6">
        <f t="shared" si="6022"/>
        <v>5.6042630438785226</v>
      </c>
      <c r="I3261" s="5"/>
    </row>
    <row r="3262" spans="5:15" x14ac:dyDescent="0.35">
      <c r="E3262" s="4"/>
      <c r="I3262" s="5"/>
    </row>
    <row r="3263" spans="5:15" x14ac:dyDescent="0.35">
      <c r="E3263" s="4"/>
      <c r="F3263">
        <f t="shared" ref="F3263" si="6023">2*F3258*F3259*F3260-6*F3258*F3259^2</f>
        <v>-70.889003248126073</v>
      </c>
      <c r="G3263">
        <f t="shared" ref="G3263" si="6024">F3258^2*F3260-6*F3258^2*F3259</f>
        <v>0.65922187569425572</v>
      </c>
      <c r="H3263">
        <f t="shared" ref="H3263" si="6025">F3258^2*F3259</f>
        <v>-0.10775424182765204</v>
      </c>
      <c r="I3263" s="5">
        <f t="shared" ref="I3263" si="6026">12*F3261^2</f>
        <v>376.89317117979078</v>
      </c>
      <c r="J3263">
        <f t="shared" ref="J3263" si="6027">F3263*(G3264*(H3265*I3266-H3266*I3265)-H3264*(G3265*I3266-G3266*I3265)+I3264*(G3265*H3266-G3266*H3265))</f>
        <v>-11734.85501053382</v>
      </c>
      <c r="L3263">
        <f t="shared" ref="L3263" si="6028">G3264*(H3265*I3266-H3266*I3265)-H3264*(G3265*I3266-G3266*I3265)+I3264*(G3265*H3266-G3266*H3265)</f>
        <v>165.53843999554368</v>
      </c>
      <c r="M3263">
        <f t="shared" ref="M3263" si="6029">-(G3263*(H3265*I3266-H3266*I3265)-H3263*(G3265*I3266-G3266*I3265)+I3263*(G3265*H3266-G3266*H3265))</f>
        <v>-4370.357691427349</v>
      </c>
      <c r="N3263">
        <f t="shared" ref="N3263" si="6030">G3263*(H3264*I3266-H3266*I3264)-H3263*(G3264*I3266-G3266*I3264)+I3263*(G3264*H3266-G3266*H3264)</f>
        <v>-21755.90042243282</v>
      </c>
      <c r="O3263">
        <f t="shared" ref="O3263" si="6031">-(G3263*(H3264*I3265-H3265*I3264)-H3263*(G3264*I3265-G3265*I3264)+I3263*(G3264*H3265-G3265*H3264))</f>
        <v>-333.28564678835897</v>
      </c>
    </row>
    <row r="3264" spans="5:15" x14ac:dyDescent="0.35">
      <c r="E3264" s="4" t="s">
        <v>26</v>
      </c>
      <c r="F3264">
        <f t="shared" ref="F3264" si="6032">-1728*F3261*F3258^2-144*F3259*F3258+36*F3260</f>
        <v>100.93092616020988</v>
      </c>
      <c r="G3264">
        <f t="shared" ref="G3264" si="6033">-72*F3258^2</f>
        <v>-0.73020894153598115</v>
      </c>
      <c r="H3264">
        <f t="shared" ref="H3264" si="6034">36*F3258</f>
        <v>3.6254325187000322</v>
      </c>
      <c r="I3264" s="5">
        <f t="shared" ref="I3264" si="6035">-576*F3258^3</f>
        <v>-0.58829405379779487</v>
      </c>
      <c r="J3264">
        <f t="shared" ref="J3264" si="6036">-G3263*(F3264*(H3265*I3266-H3266*I3265)-H3264*(F3265*I3266-F3266*I3265)+I3264*(F3265*H3266-F3266*H3265))</f>
        <v>27145.440294009833</v>
      </c>
      <c r="L3264">
        <f t="shared" ref="L3264" si="6037">-(F3264*(H3265*I3266-H3266*I3265)-H3264*(F3265*I3266-F3266*I3265)+I3264*(F3265*H3266-F3266*H3265))</f>
        <v>41178.002877137187</v>
      </c>
      <c r="M3264">
        <f t="shared" ref="M3264" si="6038">F3263*(H3265*I3266-H3266*I3265)-H3263*(F3265*I3266-F3266*I3265)+I3263*(F3265*H3266-F3266*H3265)</f>
        <v>158787.26550931143</v>
      </c>
      <c r="N3264">
        <f t="shared" ref="N3264" si="6039">-(F3263*(H3264*I3266-H3266*I3264)-H3263*(F3264*I3266-F3266*I3264)+I3263*(F3264*H3266-F3266*H3264))</f>
        <v>-3207276.3379088463</v>
      </c>
      <c r="O3264">
        <f t="shared" ref="O3264" si="6040">F3263*(H3264*I3265-H3265*I3264)-H3263*(F3264*I3265-F3265*I3264)+I3263*(F3264*H3265-F3265*H3264)</f>
        <v>-78127.230263793899</v>
      </c>
    </row>
    <row r="3265" spans="5:15" x14ac:dyDescent="0.35">
      <c r="E3265" s="4"/>
      <c r="F3265">
        <f t="shared" ref="F3265" si="6041">0.0625*F3259*F3260^2*F3261</f>
        <v>-5.8324609265975536</v>
      </c>
      <c r="G3265">
        <f t="shared" ref="G3265" si="6042">0.0625*F3258*F3260^2*F3261+0.125*F3260</f>
        <v>0.21176919846457087</v>
      </c>
      <c r="H3265">
        <f t="shared" ref="H3265" si="6043">0.125*F3258*F3259*F3260*F3261+0.125*F3259</f>
        <v>-2.2664630475070293</v>
      </c>
      <c r="I3265" s="5">
        <f t="shared" ref="I3265" si="6044">0.0625*F3258*F3259*F3260^2</f>
        <v>-0.10480708733977255</v>
      </c>
      <c r="J3265">
        <f t="shared" ref="J3265" si="6045">H3263*(F3264*(G3265*I3266-G3266*I3265)-G3264*(F3265*I3266-F3266*I3265)+I3264*(F3265*G3266-F3266*G3265))</f>
        <v>-374.98505932624914</v>
      </c>
      <c r="L3265">
        <f t="shared" ref="L3265" si="6046">F3264*(G3265*I3266-G3266*I3265)-G3264*(F3265*I3266-F3266*I3265)+I3264*(F3265*G3266-F3266*G3265)</f>
        <v>3480.0027633809582</v>
      </c>
      <c r="M3265">
        <f t="shared" ref="M3265" si="6047">-(F3263*(G3265*I3266-G3266*I3265)-G3263*(F3265*I3266-F3266*I3265)+I3263*(F3265*G3266-F3266*G3265))</f>
        <v>26133.525741921378</v>
      </c>
      <c r="N3265">
        <f t="shared" ref="N3265" si="6048">F3263*(G3264*I3266-G3266*I3264)-G3263*(F3264*I3266-F3266*I3264)+I3263*(F3264*G3266-F3266*G3264)</f>
        <v>-40064.874888211809</v>
      </c>
      <c r="O3265">
        <f t="shared" ref="O3265" si="6049">-(F3263*(G3264*I3265-G3265*I3264)-G3263*(F3264*I3265-F3265*I3264)+I3263*(F3264*G3265-F3265*G3264))</f>
        <v>-6445.5603413291828</v>
      </c>
    </row>
    <row r="3266" spans="5:15" x14ac:dyDescent="0.35">
      <c r="E3266" s="4"/>
      <c r="F3266">
        <f t="shared" ref="F3266" si="6050">72*F3259*F3260*F3258^2-20*F3259*F3260^3</f>
        <v>407.20491440473813</v>
      </c>
      <c r="G3266">
        <f t="shared" ref="G3266" si="6051">24*F3258^3*F3260-20*F3258*F3260^3</f>
        <v>-3.9210472518767352</v>
      </c>
      <c r="H3266">
        <f t="shared" ref="H3266" si="6052">24*F3258^3*F3259-60*F3258*F3259*F3260^2</f>
        <v>100.35436669128175</v>
      </c>
      <c r="I3266" s="5">
        <f t="shared" ref="I3266" si="6053">36*F3261</f>
        <v>201.75346957962682</v>
      </c>
      <c r="J3266">
        <f t="shared" ref="J3266" si="6054">-I3263*(F3264*(G3265*H3266-G3266*H3265)-G3264*(F3265*H3266-F3266*H3265)+H3264*(F3265*G3266-F3266*G3265))</f>
        <v>-476699.81881783751</v>
      </c>
      <c r="L3266">
        <f t="shared" ref="L3266" si="6055">-(F3264*(G3265*H3266-G3266*H3265)-G3264*(F3265*H3266-F3266*H3265)+H3264*(F3265*G3266-F3266*G3265))</f>
        <v>-1264.8141576182488</v>
      </c>
      <c r="M3266">
        <f t="shared" ref="M3266" si="6056">F3263*(G3265*H3266-G3266*H3265)-G3263*(F3265*H3266-F3266*H3265)+H3263*(F3265*G3266-F3266*G3265)</f>
        <v>-1092.2732827639675</v>
      </c>
      <c r="N3266">
        <f t="shared" ref="N3266" si="6057">-(F3263*(G3264*H3266-G3266*H3264)-G3263*(F3264*H3266-F3266*H3264)+H3263*(F3264*G3266-F3266*G3264))</f>
        <v>1506.3564713566998</v>
      </c>
      <c r="O3266">
        <f t="shared" ref="O3266" si="6058">F3263*(G3264*H3265-G3265*H3264)-G3263*(F3264*H3265-F3265*H3264)+H3263*(F3264*G3265-F3265*G3264)</f>
        <v>72.122175699650043</v>
      </c>
    </row>
    <row r="3267" spans="5:15" x14ac:dyDescent="0.35">
      <c r="E3267" s="4"/>
      <c r="I3267" s="5"/>
    </row>
    <row r="3268" spans="5:15" x14ac:dyDescent="0.35">
      <c r="E3268" s="4" t="s">
        <v>6</v>
      </c>
      <c r="F3268">
        <f t="shared" ref="F3268" si="6059">MDETERM(F3263:I3266)</f>
        <v>-461664.21859368775</v>
      </c>
      <c r="G3268" t="str">
        <f t="shared" ref="G3268" si="6060">IF(F3268&lt;&gt;0,"Continuar", "Agregar otros valores")</f>
        <v>Continuar</v>
      </c>
      <c r="I3268" s="5"/>
      <c r="J3268">
        <f t="shared" ref="J3268" si="6061">MDETERM(F3263:I3266)</f>
        <v>-461664.21859368775</v>
      </c>
    </row>
    <row r="3269" spans="5:15" x14ac:dyDescent="0.35">
      <c r="E3269" s="4"/>
      <c r="I3269" s="5"/>
    </row>
    <row r="3270" spans="5:15" x14ac:dyDescent="0.35">
      <c r="E3270" s="4"/>
      <c r="F3270" cm="1">
        <f t="array" ref="F3270:I3273">MINVERSE(F3263:I3266)</f>
        <v>-3.5856891941897636E-4</v>
      </c>
      <c r="G3270">
        <v>9.466528952016778E-3</v>
      </c>
      <c r="H3270">
        <v>4.7124943944551738E-2</v>
      </c>
      <c r="I3270" s="5">
        <v>7.21922196620755E-4</v>
      </c>
      <c r="L3270">
        <f t="shared" ref="L3270" si="6062">L3263/J3268</f>
        <v>-3.5856891941897414E-4</v>
      </c>
      <c r="M3270">
        <f t="shared" ref="M3270" si="6063">M3263/J3268</f>
        <v>9.4665289520167815E-3</v>
      </c>
      <c r="N3270">
        <f t="shared" ref="N3270" si="6064">N3263/J3268</f>
        <v>4.7124943944551745E-2</v>
      </c>
      <c r="O3270">
        <f t="shared" ref="O3270" si="6065">O3263/J3268</f>
        <v>7.2192219662075392E-4</v>
      </c>
    </row>
    <row r="3271" spans="5:15" x14ac:dyDescent="0.35">
      <c r="E3271" s="4" t="s">
        <v>9</v>
      </c>
      <c r="F3271">
        <v>-8.9194703030208738E-2</v>
      </c>
      <c r="G3271">
        <v>-0.34394535923318087</v>
      </c>
      <c r="H3271">
        <v>6.9472058018245084</v>
      </c>
      <c r="I3271" s="5">
        <v>0.16922955498215461</v>
      </c>
      <c r="L3271">
        <f t="shared" ref="L3271" si="6066">L3264/J3268</f>
        <v>-8.9194703030208392E-2</v>
      </c>
      <c r="M3271">
        <f t="shared" ref="M3271" si="6067">M3264/J3268</f>
        <v>-0.34394535923318037</v>
      </c>
      <c r="N3271">
        <f t="shared" ref="N3271" si="6068">N3264/J3268</f>
        <v>6.9472058018245102</v>
      </c>
      <c r="O3271">
        <f t="shared" ref="O3271" si="6069">O3264/J3268</f>
        <v>0.16922955498215456</v>
      </c>
    </row>
    <row r="3272" spans="5:15" x14ac:dyDescent="0.35">
      <c r="E3272" s="4"/>
      <c r="F3272">
        <v>-7.5379520942334983E-3</v>
      </c>
      <c r="G3272">
        <v>-5.660721513468988E-2</v>
      </c>
      <c r="H3272">
        <v>8.6783582687557287E-2</v>
      </c>
      <c r="I3272" s="5">
        <v>1.3961576578240174E-2</v>
      </c>
      <c r="L3272">
        <f t="shared" ref="L3272" si="6070">L3265/J3268</f>
        <v>-7.5379520942334939E-3</v>
      </c>
      <c r="M3272">
        <f t="shared" ref="M3272" si="6071">M3265/J3268</f>
        <v>-5.660721513468988E-2</v>
      </c>
      <c r="N3272">
        <f t="shared" ref="N3272" si="6072">N3265/J3268</f>
        <v>8.6783582687557259E-2</v>
      </c>
      <c r="O3272">
        <f t="shared" ref="O3272" si="6073">O3265/J3268</f>
        <v>1.3961576578240174E-2</v>
      </c>
    </row>
    <row r="3273" spans="5:15" x14ac:dyDescent="0.35">
      <c r="E3273" s="4"/>
      <c r="F3273">
        <v>2.7396841831734335E-3</v>
      </c>
      <c r="G3273">
        <v>2.3659474543884481E-3</v>
      </c>
      <c r="H3273">
        <v>-3.2628833049815585E-3</v>
      </c>
      <c r="I3273" s="5">
        <v>-1.562221476018808E-4</v>
      </c>
      <c r="L3273">
        <f t="shared" ref="L3273" si="6074">L3266/J3268</f>
        <v>2.7396841831734335E-3</v>
      </c>
      <c r="M3273">
        <f t="shared" ref="M3273" si="6075">M3266/J3268</f>
        <v>2.3659474543884481E-3</v>
      </c>
      <c r="N3273">
        <f t="shared" ref="N3273" si="6076">N3266/J3268</f>
        <v>-3.2628833049815568E-3</v>
      </c>
      <c r="O3273">
        <f t="shared" ref="O3273" si="6077">O3266/J3268</f>
        <v>-1.5622214760188077E-4</v>
      </c>
    </row>
    <row r="3274" spans="5:15" x14ac:dyDescent="0.35">
      <c r="E3274" s="4"/>
      <c r="I3274" s="5"/>
    </row>
    <row r="3275" spans="5:15" x14ac:dyDescent="0.35">
      <c r="E3275" s="4" t="s">
        <v>387</v>
      </c>
      <c r="F3275">
        <f t="shared" ref="F3275" si="6078">F3258^2*F3259*F3260-3*F3258^2*F3259^2+4*F3261^3-1401/2</f>
        <v>0</v>
      </c>
      <c r="I3275" s="5"/>
    </row>
    <row r="3276" spans="5:15" x14ac:dyDescent="0.35">
      <c r="E3276" s="4" t="s">
        <v>388</v>
      </c>
      <c r="F3276">
        <f t="shared" ref="F3276" si="6079">-72*F3258^2*F3259-576*F3258^3*F3261+36*F3258*F3260-9</f>
        <v>0</v>
      </c>
      <c r="I3276" s="5"/>
    </row>
    <row r="3277" spans="5:15" x14ac:dyDescent="0.35">
      <c r="E3277" s="4" t="s">
        <v>389</v>
      </c>
      <c r="F3277">
        <f t="shared" ref="F3277" si="6080">((F3258*F3259*(F3260^2)*F3261)/16)+((F3259*F3260)/8)+9/4</f>
        <v>0</v>
      </c>
      <c r="I3277" s="5"/>
    </row>
    <row r="3278" spans="5:15" x14ac:dyDescent="0.35">
      <c r="E3278" s="4" t="s">
        <v>390</v>
      </c>
      <c r="F3278">
        <f t="shared" ref="F3278" si="6081">24*F3258^3*F3259*F3260-20*F3258*F3259*F3260^3+18*F3261^2-607</f>
        <v>0</v>
      </c>
      <c r="I3278" s="5"/>
    </row>
    <row r="3279" spans="5:15" x14ac:dyDescent="0.35">
      <c r="E3279" s="4"/>
      <c r="I3279" s="5"/>
    </row>
    <row r="3280" spans="5:15" x14ac:dyDescent="0.35">
      <c r="E3280" s="4"/>
      <c r="F3280">
        <f t="shared" ref="F3280:F3283" si="6082">F3258</f>
        <v>0.10070645885277868</v>
      </c>
      <c r="G3280" t="s">
        <v>16</v>
      </c>
      <c r="H3280" cm="1">
        <f t="array" ref="H3280:H3283">MMULT(F3270:I3273,F3275:F3278)</f>
        <v>0</v>
      </c>
      <c r="I3280" s="5"/>
      <c r="J3280">
        <f t="shared" ref="J3280" si="6083">F3270*F3275+G3270*F3276+H3270*F3277+I3270*F3278</f>
        <v>0</v>
      </c>
    </row>
    <row r="3281" spans="5:10" x14ac:dyDescent="0.35">
      <c r="E3281" s="4"/>
      <c r="F3281">
        <f t="shared" si="6082"/>
        <v>-10.624774595708859</v>
      </c>
      <c r="G3281" t="s">
        <v>16</v>
      </c>
      <c r="H3281">
        <v>0</v>
      </c>
      <c r="I3281" s="5"/>
      <c r="J3281">
        <f t="shared" ref="J3281" si="6084">F3271*F3275+G3271*F3276+H3271*F3277+I3271*F3278</f>
        <v>0</v>
      </c>
    </row>
    <row r="3282" spans="5:10" x14ac:dyDescent="0.35">
      <c r="E3282" s="4"/>
      <c r="F3282">
        <f t="shared" si="6082"/>
        <v>1.251891792118899</v>
      </c>
      <c r="G3282" t="s">
        <v>16</v>
      </c>
      <c r="H3282">
        <v>0</v>
      </c>
      <c r="I3282" s="5"/>
      <c r="J3282">
        <f t="shared" ref="J3282" si="6085">F3272*F3275+G3272*F3276+H3272*F3277+I3272*F3278</f>
        <v>0</v>
      </c>
    </row>
    <row r="3283" spans="5:10" x14ac:dyDescent="0.35">
      <c r="E3283" s="4"/>
      <c r="F3283">
        <f t="shared" si="6082"/>
        <v>5.6042630438785226</v>
      </c>
      <c r="G3283" t="s">
        <v>16</v>
      </c>
      <c r="H3283">
        <v>0</v>
      </c>
      <c r="I3283" s="5"/>
      <c r="J3283">
        <f t="shared" ref="J3283" si="6086">F3273*F3275+G3273*F3276+H3273*F3277+I3273*F3278</f>
        <v>0</v>
      </c>
    </row>
    <row r="3284" spans="5:10" x14ac:dyDescent="0.35">
      <c r="E3284" s="4" t="s">
        <v>844</v>
      </c>
      <c r="F3284">
        <f t="shared" ref="F3284:F3287" si="6087">F3280-H3280</f>
        <v>0.10070645885277868</v>
      </c>
      <c r="I3284" s="5"/>
    </row>
    <row r="3285" spans="5:10" x14ac:dyDescent="0.35">
      <c r="E3285" s="4" t="s">
        <v>99</v>
      </c>
      <c r="F3285">
        <f t="shared" si="6087"/>
        <v>-10.624774595708859</v>
      </c>
      <c r="I3285" s="5"/>
    </row>
    <row r="3286" spans="5:10" x14ac:dyDescent="0.35">
      <c r="E3286" s="4" t="s">
        <v>100</v>
      </c>
      <c r="F3286">
        <f t="shared" si="6087"/>
        <v>1.251891792118899</v>
      </c>
      <c r="I3286" s="5"/>
    </row>
    <row r="3287" spans="5:10" x14ac:dyDescent="0.35">
      <c r="E3287" s="4" t="s">
        <v>101</v>
      </c>
      <c r="F3287">
        <f t="shared" si="6087"/>
        <v>5.6042630438785226</v>
      </c>
      <c r="I3287" s="5"/>
    </row>
    <row r="3288" spans="5:10" x14ac:dyDescent="0.35">
      <c r="E3288" s="4"/>
      <c r="I3288" s="5"/>
    </row>
    <row r="3289" spans="5:10" x14ac:dyDescent="0.35">
      <c r="E3289" s="4" t="s">
        <v>846</v>
      </c>
      <c r="F3289">
        <f t="shared" ref="F3289:F3292" si="6088">ABS(F3284-F3258)</f>
        <v>0</v>
      </c>
      <c r="I3289" s="5"/>
    </row>
    <row r="3290" spans="5:10" x14ac:dyDescent="0.35">
      <c r="E3290" s="4" t="s">
        <v>847</v>
      </c>
      <c r="F3290">
        <f t="shared" si="6088"/>
        <v>0</v>
      </c>
      <c r="I3290" s="5"/>
    </row>
    <row r="3291" spans="5:10" x14ac:dyDescent="0.35">
      <c r="E3291" s="4" t="s">
        <v>848</v>
      </c>
      <c r="F3291">
        <f t="shared" si="6088"/>
        <v>0</v>
      </c>
      <c r="I3291" s="5"/>
    </row>
    <row r="3292" spans="5:10" x14ac:dyDescent="0.35">
      <c r="E3292" s="7" t="s">
        <v>849</v>
      </c>
      <c r="F3292" s="8">
        <f t="shared" si="6088"/>
        <v>0</v>
      </c>
      <c r="G3292" s="8" t="s">
        <v>25</v>
      </c>
      <c r="H3292" s="8">
        <f t="shared" ref="H3292" si="6089">MAX(F3289:F3292)</f>
        <v>0</v>
      </c>
      <c r="I3292" s="9"/>
      <c r="J3292" t="str">
        <f t="shared" ref="J3292" si="6090">IF(H3292&gt;$D$14, "Continúa iterando","Listo. Aquí está la solución")</f>
        <v>Listo. Aquí está la solución</v>
      </c>
    </row>
    <row r="3294" spans="5:10" x14ac:dyDescent="0.35">
      <c r="E3294" s="1"/>
      <c r="F3294" s="2" t="s">
        <v>0</v>
      </c>
      <c r="G3294" s="2">
        <f t="shared" ref="G3294" si="6091">G3257+1</f>
        <v>90</v>
      </c>
      <c r="H3294" s="2"/>
      <c r="I3294" s="3"/>
    </row>
    <row r="3295" spans="5:10" x14ac:dyDescent="0.35">
      <c r="E3295" s="4" t="s">
        <v>840</v>
      </c>
      <c r="F3295" s="6">
        <f t="shared" ref="F3295:F3298" si="6092">F3284</f>
        <v>0.10070645885277868</v>
      </c>
      <c r="I3295" s="5"/>
    </row>
    <row r="3296" spans="5:10" x14ac:dyDescent="0.35">
      <c r="E3296" s="4" t="s">
        <v>1</v>
      </c>
      <c r="F3296" s="6">
        <f t="shared" si="6092"/>
        <v>-10.624774595708859</v>
      </c>
      <c r="I3296" s="5"/>
    </row>
    <row r="3297" spans="5:15" x14ac:dyDescent="0.35">
      <c r="E3297" s="4" t="s">
        <v>93</v>
      </c>
      <c r="F3297" s="6">
        <f t="shared" si="6092"/>
        <v>1.251891792118899</v>
      </c>
      <c r="I3297" s="5"/>
    </row>
    <row r="3298" spans="5:15" x14ac:dyDescent="0.35">
      <c r="E3298" s="4" t="s">
        <v>2</v>
      </c>
      <c r="F3298" s="6">
        <f t="shared" si="6092"/>
        <v>5.6042630438785226</v>
      </c>
      <c r="I3298" s="5"/>
    </row>
    <row r="3299" spans="5:15" x14ac:dyDescent="0.35">
      <c r="E3299" s="4"/>
      <c r="I3299" s="5"/>
    </row>
    <row r="3300" spans="5:15" x14ac:dyDescent="0.35">
      <c r="E3300" s="4"/>
      <c r="F3300">
        <f t="shared" ref="F3300" si="6093">2*F3295*F3296*F3297-6*F3295*F3296^2</f>
        <v>-70.889003248126073</v>
      </c>
      <c r="G3300">
        <f t="shared" ref="G3300" si="6094">F3295^2*F3297-6*F3295^2*F3296</f>
        <v>0.65922187569425572</v>
      </c>
      <c r="H3300">
        <f t="shared" ref="H3300" si="6095">F3295^2*F3296</f>
        <v>-0.10775424182765204</v>
      </c>
      <c r="I3300" s="5">
        <f t="shared" ref="I3300" si="6096">12*F3298^2</f>
        <v>376.89317117979078</v>
      </c>
      <c r="J3300">
        <f t="shared" ref="J3300" si="6097">F3300*(G3301*(H3302*I3303-H3303*I3302)-H3301*(G3302*I3303-G3303*I3302)+I3301*(G3302*H3303-G3303*H3302))</f>
        <v>-11734.85501053382</v>
      </c>
      <c r="L3300">
        <f t="shared" ref="L3300" si="6098">G3301*(H3302*I3303-H3303*I3302)-H3301*(G3302*I3303-G3303*I3302)+I3301*(G3302*H3303-G3303*H3302)</f>
        <v>165.53843999554368</v>
      </c>
      <c r="M3300">
        <f t="shared" ref="M3300" si="6099">-(G3300*(H3302*I3303-H3303*I3302)-H3300*(G3302*I3303-G3303*I3302)+I3300*(G3302*H3303-G3303*H3302))</f>
        <v>-4370.357691427349</v>
      </c>
      <c r="N3300">
        <f t="shared" ref="N3300" si="6100">G3300*(H3301*I3303-H3303*I3301)-H3300*(G3301*I3303-G3303*I3301)+I3300*(G3301*H3303-G3303*H3301)</f>
        <v>-21755.90042243282</v>
      </c>
      <c r="O3300">
        <f t="shared" ref="O3300" si="6101">-(G3300*(H3301*I3302-H3302*I3301)-H3300*(G3301*I3302-G3302*I3301)+I3300*(G3301*H3302-G3302*H3301))</f>
        <v>-333.28564678835897</v>
      </c>
    </row>
    <row r="3301" spans="5:15" x14ac:dyDescent="0.35">
      <c r="E3301" s="4" t="s">
        <v>26</v>
      </c>
      <c r="F3301">
        <f t="shared" ref="F3301" si="6102">-1728*F3298*F3295^2-144*F3296*F3295+36*F3297</f>
        <v>100.93092616020988</v>
      </c>
      <c r="G3301">
        <f t="shared" ref="G3301" si="6103">-72*F3295^2</f>
        <v>-0.73020894153598115</v>
      </c>
      <c r="H3301">
        <f t="shared" ref="H3301" si="6104">36*F3295</f>
        <v>3.6254325187000322</v>
      </c>
      <c r="I3301" s="5">
        <f t="shared" ref="I3301" si="6105">-576*F3295^3</f>
        <v>-0.58829405379779487</v>
      </c>
      <c r="J3301">
        <f t="shared" ref="J3301" si="6106">-G3300*(F3301*(H3302*I3303-H3303*I3302)-H3301*(F3302*I3303-F3303*I3302)+I3301*(F3302*H3303-F3303*H3302))</f>
        <v>27145.440294009833</v>
      </c>
      <c r="L3301">
        <f t="shared" ref="L3301" si="6107">-(F3301*(H3302*I3303-H3303*I3302)-H3301*(F3302*I3303-F3303*I3302)+I3301*(F3302*H3303-F3303*H3302))</f>
        <v>41178.002877137187</v>
      </c>
      <c r="M3301">
        <f t="shared" ref="M3301" si="6108">F3300*(H3302*I3303-H3303*I3302)-H3300*(F3302*I3303-F3303*I3302)+I3300*(F3302*H3303-F3303*H3302)</f>
        <v>158787.26550931143</v>
      </c>
      <c r="N3301">
        <f t="shared" ref="N3301" si="6109">-(F3300*(H3301*I3303-H3303*I3301)-H3300*(F3301*I3303-F3303*I3301)+I3300*(F3301*H3303-F3303*H3301))</f>
        <v>-3207276.3379088463</v>
      </c>
      <c r="O3301">
        <f t="shared" ref="O3301" si="6110">F3300*(H3301*I3302-H3302*I3301)-H3300*(F3301*I3302-F3302*I3301)+I3300*(F3301*H3302-F3302*H3301)</f>
        <v>-78127.230263793899</v>
      </c>
    </row>
    <row r="3302" spans="5:15" x14ac:dyDescent="0.35">
      <c r="E3302" s="4"/>
      <c r="F3302">
        <f t="shared" ref="F3302" si="6111">0.0625*F3296*F3297^2*F3298</f>
        <v>-5.8324609265975536</v>
      </c>
      <c r="G3302">
        <f t="shared" ref="G3302" si="6112">0.0625*F3295*F3297^2*F3298+0.125*F3297</f>
        <v>0.21176919846457087</v>
      </c>
      <c r="H3302">
        <f t="shared" ref="H3302" si="6113">0.125*F3295*F3296*F3297*F3298+0.125*F3296</f>
        <v>-2.2664630475070293</v>
      </c>
      <c r="I3302" s="5">
        <f t="shared" ref="I3302" si="6114">0.0625*F3295*F3296*F3297^2</f>
        <v>-0.10480708733977255</v>
      </c>
      <c r="J3302">
        <f t="shared" ref="J3302" si="6115">H3300*(F3301*(G3302*I3303-G3303*I3302)-G3301*(F3302*I3303-F3303*I3302)+I3301*(F3302*G3303-F3303*G3302))</f>
        <v>-374.98505932624914</v>
      </c>
      <c r="L3302">
        <f t="shared" ref="L3302" si="6116">F3301*(G3302*I3303-G3303*I3302)-G3301*(F3302*I3303-F3303*I3302)+I3301*(F3302*G3303-F3303*G3302)</f>
        <v>3480.0027633809582</v>
      </c>
      <c r="M3302">
        <f t="shared" ref="M3302" si="6117">-(F3300*(G3302*I3303-G3303*I3302)-G3300*(F3302*I3303-F3303*I3302)+I3300*(F3302*G3303-F3303*G3302))</f>
        <v>26133.525741921378</v>
      </c>
      <c r="N3302">
        <f t="shared" ref="N3302" si="6118">F3300*(G3301*I3303-G3303*I3301)-G3300*(F3301*I3303-F3303*I3301)+I3300*(F3301*G3303-F3303*G3301)</f>
        <v>-40064.874888211809</v>
      </c>
      <c r="O3302">
        <f t="shared" ref="O3302" si="6119">-(F3300*(G3301*I3302-G3302*I3301)-G3300*(F3301*I3302-F3302*I3301)+I3300*(F3301*G3302-F3302*G3301))</f>
        <v>-6445.5603413291828</v>
      </c>
    </row>
    <row r="3303" spans="5:15" x14ac:dyDescent="0.35">
      <c r="E3303" s="4"/>
      <c r="F3303">
        <f t="shared" ref="F3303" si="6120">72*F3296*F3297*F3295^2-20*F3296*F3297^3</f>
        <v>407.20491440473813</v>
      </c>
      <c r="G3303">
        <f t="shared" ref="G3303" si="6121">24*F3295^3*F3297-20*F3295*F3297^3</f>
        <v>-3.9210472518767352</v>
      </c>
      <c r="H3303">
        <f t="shared" ref="H3303" si="6122">24*F3295^3*F3296-60*F3295*F3296*F3297^2</f>
        <v>100.35436669128175</v>
      </c>
      <c r="I3303" s="5">
        <f t="shared" ref="I3303" si="6123">36*F3298</f>
        <v>201.75346957962682</v>
      </c>
      <c r="J3303">
        <f t="shared" ref="J3303" si="6124">-I3300*(F3301*(G3302*H3303-G3303*H3302)-G3301*(F3302*H3303-F3303*H3302)+H3301*(F3302*G3303-F3303*G3302))</f>
        <v>-476699.81881783751</v>
      </c>
      <c r="L3303">
        <f t="shared" ref="L3303" si="6125">-(F3301*(G3302*H3303-G3303*H3302)-G3301*(F3302*H3303-F3303*H3302)+H3301*(F3302*G3303-F3303*G3302))</f>
        <v>-1264.8141576182488</v>
      </c>
      <c r="M3303">
        <f t="shared" ref="M3303" si="6126">F3300*(G3302*H3303-G3303*H3302)-G3300*(F3302*H3303-F3303*H3302)+H3300*(F3302*G3303-F3303*G3302)</f>
        <v>-1092.2732827639675</v>
      </c>
      <c r="N3303">
        <f t="shared" ref="N3303" si="6127">-(F3300*(G3301*H3303-G3303*H3301)-G3300*(F3301*H3303-F3303*H3301)+H3300*(F3301*G3303-F3303*G3301))</f>
        <v>1506.3564713566998</v>
      </c>
      <c r="O3303">
        <f t="shared" ref="O3303" si="6128">F3300*(G3301*H3302-G3302*H3301)-G3300*(F3301*H3302-F3302*H3301)+H3300*(F3301*G3302-F3302*G3301)</f>
        <v>72.122175699650043</v>
      </c>
    </row>
    <row r="3304" spans="5:15" x14ac:dyDescent="0.35">
      <c r="E3304" s="4"/>
      <c r="I3304" s="5"/>
    </row>
    <row r="3305" spans="5:15" x14ac:dyDescent="0.35">
      <c r="E3305" s="4" t="s">
        <v>6</v>
      </c>
      <c r="F3305">
        <f t="shared" ref="F3305" si="6129">MDETERM(F3300:I3303)</f>
        <v>-461664.21859368775</v>
      </c>
      <c r="G3305" t="str">
        <f t="shared" ref="G3305" si="6130">IF(F3305&lt;&gt;0,"Continuar", "Agregar otros valores")</f>
        <v>Continuar</v>
      </c>
      <c r="I3305" s="5"/>
      <c r="J3305">
        <f t="shared" ref="J3305" si="6131">MDETERM(F3300:I3303)</f>
        <v>-461664.21859368775</v>
      </c>
    </row>
    <row r="3306" spans="5:15" x14ac:dyDescent="0.35">
      <c r="E3306" s="4"/>
      <c r="I3306" s="5"/>
    </row>
    <row r="3307" spans="5:15" x14ac:dyDescent="0.35">
      <c r="E3307" s="4"/>
      <c r="F3307" cm="1">
        <f t="array" ref="F3307:I3310">MINVERSE(F3300:I3303)</f>
        <v>-3.5856891941897636E-4</v>
      </c>
      <c r="G3307">
        <v>9.466528952016778E-3</v>
      </c>
      <c r="H3307">
        <v>4.7124943944551738E-2</v>
      </c>
      <c r="I3307" s="5">
        <v>7.21922196620755E-4</v>
      </c>
      <c r="L3307">
        <f t="shared" ref="L3307" si="6132">L3300/J3305</f>
        <v>-3.5856891941897414E-4</v>
      </c>
      <c r="M3307">
        <f t="shared" ref="M3307" si="6133">M3300/J3305</f>
        <v>9.4665289520167815E-3</v>
      </c>
      <c r="N3307">
        <f t="shared" ref="N3307" si="6134">N3300/J3305</f>
        <v>4.7124943944551745E-2</v>
      </c>
      <c r="O3307">
        <f t="shared" ref="O3307" si="6135">O3300/J3305</f>
        <v>7.2192219662075392E-4</v>
      </c>
    </row>
    <row r="3308" spans="5:15" x14ac:dyDescent="0.35">
      <c r="E3308" s="4" t="s">
        <v>9</v>
      </c>
      <c r="F3308">
        <v>-8.9194703030208738E-2</v>
      </c>
      <c r="G3308">
        <v>-0.34394535923318087</v>
      </c>
      <c r="H3308">
        <v>6.9472058018245084</v>
      </c>
      <c r="I3308" s="5">
        <v>0.16922955498215461</v>
      </c>
      <c r="L3308">
        <f t="shared" ref="L3308" si="6136">L3301/J3305</f>
        <v>-8.9194703030208392E-2</v>
      </c>
      <c r="M3308">
        <f t="shared" ref="M3308" si="6137">M3301/J3305</f>
        <v>-0.34394535923318037</v>
      </c>
      <c r="N3308">
        <f t="shared" ref="N3308" si="6138">N3301/J3305</f>
        <v>6.9472058018245102</v>
      </c>
      <c r="O3308">
        <f t="shared" ref="O3308" si="6139">O3301/J3305</f>
        <v>0.16922955498215456</v>
      </c>
    </row>
    <row r="3309" spans="5:15" x14ac:dyDescent="0.35">
      <c r="E3309" s="4"/>
      <c r="F3309">
        <v>-7.5379520942334983E-3</v>
      </c>
      <c r="G3309">
        <v>-5.660721513468988E-2</v>
      </c>
      <c r="H3309">
        <v>8.6783582687557287E-2</v>
      </c>
      <c r="I3309" s="5">
        <v>1.3961576578240174E-2</v>
      </c>
      <c r="L3309">
        <f t="shared" ref="L3309" si="6140">L3302/J3305</f>
        <v>-7.5379520942334939E-3</v>
      </c>
      <c r="M3309">
        <f t="shared" ref="M3309" si="6141">M3302/J3305</f>
        <v>-5.660721513468988E-2</v>
      </c>
      <c r="N3309">
        <f t="shared" ref="N3309" si="6142">N3302/J3305</f>
        <v>8.6783582687557259E-2</v>
      </c>
      <c r="O3309">
        <f t="shared" ref="O3309" si="6143">O3302/J3305</f>
        <v>1.3961576578240174E-2</v>
      </c>
    </row>
    <row r="3310" spans="5:15" x14ac:dyDescent="0.35">
      <c r="E3310" s="4"/>
      <c r="F3310">
        <v>2.7396841831734335E-3</v>
      </c>
      <c r="G3310">
        <v>2.3659474543884481E-3</v>
      </c>
      <c r="H3310">
        <v>-3.2628833049815585E-3</v>
      </c>
      <c r="I3310" s="5">
        <v>-1.562221476018808E-4</v>
      </c>
      <c r="L3310">
        <f t="shared" ref="L3310" si="6144">L3303/J3305</f>
        <v>2.7396841831734335E-3</v>
      </c>
      <c r="M3310">
        <f t="shared" ref="M3310" si="6145">M3303/J3305</f>
        <v>2.3659474543884481E-3</v>
      </c>
      <c r="N3310">
        <f t="shared" ref="N3310" si="6146">N3303/J3305</f>
        <v>-3.2628833049815568E-3</v>
      </c>
      <c r="O3310">
        <f t="shared" ref="O3310" si="6147">O3303/J3305</f>
        <v>-1.5622214760188077E-4</v>
      </c>
    </row>
    <row r="3311" spans="5:15" x14ac:dyDescent="0.35">
      <c r="E3311" s="4"/>
      <c r="I3311" s="5"/>
    </row>
    <row r="3312" spans="5:15" x14ac:dyDescent="0.35">
      <c r="E3312" s="4" t="s">
        <v>391</v>
      </c>
      <c r="F3312">
        <f t="shared" ref="F3312" si="6148">F3295^2*F3296*F3297-3*F3295^2*F3296^2+4*F3298^3-1401/2</f>
        <v>0</v>
      </c>
      <c r="I3312" s="5"/>
    </row>
    <row r="3313" spans="5:10" x14ac:dyDescent="0.35">
      <c r="E3313" s="4" t="s">
        <v>392</v>
      </c>
      <c r="F3313">
        <f t="shared" ref="F3313" si="6149">-72*F3295^2*F3296-576*F3295^3*F3298+36*F3295*F3297-9</f>
        <v>0</v>
      </c>
      <c r="I3313" s="5"/>
    </row>
    <row r="3314" spans="5:10" x14ac:dyDescent="0.35">
      <c r="E3314" s="4" t="s">
        <v>393</v>
      </c>
      <c r="F3314">
        <f t="shared" ref="F3314" si="6150">((F3295*F3296*(F3297^2)*F3298)/16)+((F3296*F3297)/8)+9/4</f>
        <v>0</v>
      </c>
      <c r="I3314" s="5"/>
    </row>
    <row r="3315" spans="5:10" x14ac:dyDescent="0.35">
      <c r="E3315" s="4" t="s">
        <v>394</v>
      </c>
      <c r="F3315">
        <f t="shared" ref="F3315" si="6151">24*F3295^3*F3296*F3297-20*F3295*F3296*F3297^3+18*F3298^2-607</f>
        <v>0</v>
      </c>
      <c r="I3315" s="5"/>
    </row>
    <row r="3316" spans="5:10" x14ac:dyDescent="0.35">
      <c r="E3316" s="4"/>
      <c r="I3316" s="5"/>
    </row>
    <row r="3317" spans="5:10" x14ac:dyDescent="0.35">
      <c r="E3317" s="4"/>
      <c r="F3317">
        <f t="shared" ref="F3317:F3320" si="6152">F3295</f>
        <v>0.10070645885277868</v>
      </c>
      <c r="G3317" t="s">
        <v>16</v>
      </c>
      <c r="H3317" cm="1">
        <f t="array" ref="H3317:H3320">MMULT(F3307:I3310,F3312:F3315)</f>
        <v>0</v>
      </c>
      <c r="I3317" s="5"/>
      <c r="J3317">
        <f t="shared" ref="J3317" si="6153">F3307*F3312+G3307*F3313+H3307*F3314+I3307*F3315</f>
        <v>0</v>
      </c>
    </row>
    <row r="3318" spans="5:10" x14ac:dyDescent="0.35">
      <c r="E3318" s="4"/>
      <c r="F3318">
        <f t="shared" si="6152"/>
        <v>-10.624774595708859</v>
      </c>
      <c r="G3318" t="s">
        <v>16</v>
      </c>
      <c r="H3318">
        <v>0</v>
      </c>
      <c r="I3318" s="5"/>
      <c r="J3318">
        <f t="shared" ref="J3318" si="6154">F3308*F3312+G3308*F3313+H3308*F3314+I3308*F3315</f>
        <v>0</v>
      </c>
    </row>
    <row r="3319" spans="5:10" x14ac:dyDescent="0.35">
      <c r="E3319" s="4"/>
      <c r="F3319">
        <f t="shared" si="6152"/>
        <v>1.251891792118899</v>
      </c>
      <c r="G3319" t="s">
        <v>16</v>
      </c>
      <c r="H3319">
        <v>0</v>
      </c>
      <c r="I3319" s="5"/>
      <c r="J3319">
        <f t="shared" ref="J3319" si="6155">F3309*F3312+G3309*F3313+H3309*F3314+I3309*F3315</f>
        <v>0</v>
      </c>
    </row>
    <row r="3320" spans="5:10" x14ac:dyDescent="0.35">
      <c r="E3320" s="4"/>
      <c r="F3320">
        <f t="shared" si="6152"/>
        <v>5.6042630438785226</v>
      </c>
      <c r="G3320" t="s">
        <v>16</v>
      </c>
      <c r="H3320">
        <v>0</v>
      </c>
      <c r="I3320" s="5"/>
      <c r="J3320">
        <f t="shared" ref="J3320" si="6156">F3310*F3312+G3310*F3313+H3310*F3314+I3310*F3315</f>
        <v>0</v>
      </c>
    </row>
    <row r="3321" spans="5:10" x14ac:dyDescent="0.35">
      <c r="E3321" s="4" t="s">
        <v>844</v>
      </c>
      <c r="F3321">
        <f t="shared" ref="F3321:F3324" si="6157">F3317-H3317</f>
        <v>0.10070645885277868</v>
      </c>
      <c r="I3321" s="5"/>
    </row>
    <row r="3322" spans="5:10" x14ac:dyDescent="0.35">
      <c r="E3322" s="4" t="s">
        <v>99</v>
      </c>
      <c r="F3322">
        <f t="shared" si="6157"/>
        <v>-10.624774595708859</v>
      </c>
      <c r="I3322" s="5"/>
    </row>
    <row r="3323" spans="5:10" x14ac:dyDescent="0.35">
      <c r="E3323" s="4" t="s">
        <v>100</v>
      </c>
      <c r="F3323">
        <f t="shared" si="6157"/>
        <v>1.251891792118899</v>
      </c>
      <c r="I3323" s="5"/>
    </row>
    <row r="3324" spans="5:10" x14ac:dyDescent="0.35">
      <c r="E3324" s="4" t="s">
        <v>101</v>
      </c>
      <c r="F3324">
        <f t="shared" si="6157"/>
        <v>5.6042630438785226</v>
      </c>
      <c r="I3324" s="5"/>
    </row>
    <row r="3325" spans="5:10" x14ac:dyDescent="0.35">
      <c r="E3325" s="4"/>
      <c r="I3325" s="5"/>
    </row>
    <row r="3326" spans="5:10" x14ac:dyDescent="0.35">
      <c r="E3326" s="4" t="s">
        <v>846</v>
      </c>
      <c r="F3326">
        <f t="shared" ref="F3326:F3329" si="6158">ABS(F3321-F3295)</f>
        <v>0</v>
      </c>
      <c r="I3326" s="5"/>
    </row>
    <row r="3327" spans="5:10" x14ac:dyDescent="0.35">
      <c r="E3327" s="4" t="s">
        <v>847</v>
      </c>
      <c r="F3327">
        <f t="shared" si="6158"/>
        <v>0</v>
      </c>
      <c r="I3327" s="5"/>
    </row>
    <row r="3328" spans="5:10" x14ac:dyDescent="0.35">
      <c r="E3328" s="4" t="s">
        <v>848</v>
      </c>
      <c r="F3328">
        <f t="shared" si="6158"/>
        <v>0</v>
      </c>
      <c r="I3328" s="5"/>
    </row>
    <row r="3329" spans="5:15" x14ac:dyDescent="0.35">
      <c r="E3329" s="7" t="s">
        <v>849</v>
      </c>
      <c r="F3329" s="8">
        <f t="shared" si="6158"/>
        <v>0</v>
      </c>
      <c r="G3329" s="8" t="s">
        <v>25</v>
      </c>
      <c r="H3329" s="8">
        <f t="shared" ref="H3329" si="6159">MAX(F3326:F3329)</f>
        <v>0</v>
      </c>
      <c r="I3329" s="9"/>
      <c r="J3329" t="str">
        <f t="shared" ref="J3329" si="6160">IF(H3329&gt;$D$14, "Continúa iterando","Listo. Aquí está la solución")</f>
        <v>Listo. Aquí está la solución</v>
      </c>
    </row>
    <row r="3331" spans="5:15" x14ac:dyDescent="0.35">
      <c r="E3331" s="1"/>
      <c r="F3331" s="2" t="s">
        <v>0</v>
      </c>
      <c r="G3331" s="2">
        <f t="shared" ref="G3331" si="6161">G3294+1</f>
        <v>91</v>
      </c>
      <c r="H3331" s="2"/>
      <c r="I3331" s="3"/>
    </row>
    <row r="3332" spans="5:15" x14ac:dyDescent="0.35">
      <c r="E3332" s="4" t="s">
        <v>840</v>
      </c>
      <c r="F3332" s="6">
        <f t="shared" ref="F3332:F3335" si="6162">F3321</f>
        <v>0.10070645885277868</v>
      </c>
      <c r="I3332" s="5"/>
    </row>
    <row r="3333" spans="5:15" x14ac:dyDescent="0.35">
      <c r="E3333" s="4" t="s">
        <v>1</v>
      </c>
      <c r="F3333" s="6">
        <f t="shared" si="6162"/>
        <v>-10.624774595708859</v>
      </c>
      <c r="I3333" s="5"/>
    </row>
    <row r="3334" spans="5:15" x14ac:dyDescent="0.35">
      <c r="E3334" s="4" t="s">
        <v>93</v>
      </c>
      <c r="F3334" s="6">
        <f t="shared" si="6162"/>
        <v>1.251891792118899</v>
      </c>
      <c r="I3334" s="5"/>
    </row>
    <row r="3335" spans="5:15" x14ac:dyDescent="0.35">
      <c r="E3335" s="4" t="s">
        <v>2</v>
      </c>
      <c r="F3335" s="6">
        <f t="shared" si="6162"/>
        <v>5.6042630438785226</v>
      </c>
      <c r="I3335" s="5"/>
    </row>
    <row r="3336" spans="5:15" x14ac:dyDescent="0.35">
      <c r="E3336" s="4"/>
      <c r="I3336" s="5"/>
    </row>
    <row r="3337" spans="5:15" x14ac:dyDescent="0.35">
      <c r="E3337" s="4"/>
      <c r="F3337">
        <f t="shared" ref="F3337" si="6163">2*F3332*F3333*F3334-6*F3332*F3333^2</f>
        <v>-70.889003248126073</v>
      </c>
      <c r="G3337">
        <f t="shared" ref="G3337" si="6164">F3332^2*F3334-6*F3332^2*F3333</f>
        <v>0.65922187569425572</v>
      </c>
      <c r="H3337">
        <f t="shared" ref="H3337" si="6165">F3332^2*F3333</f>
        <v>-0.10775424182765204</v>
      </c>
      <c r="I3337" s="5">
        <f t="shared" ref="I3337" si="6166">12*F3335^2</f>
        <v>376.89317117979078</v>
      </c>
      <c r="J3337">
        <f t="shared" ref="J3337" si="6167">F3337*(G3338*(H3339*I3340-H3340*I3339)-H3338*(G3339*I3340-G3340*I3339)+I3338*(G3339*H3340-G3340*H3339))</f>
        <v>-11734.85501053382</v>
      </c>
      <c r="L3337">
        <f t="shared" ref="L3337" si="6168">G3338*(H3339*I3340-H3340*I3339)-H3338*(G3339*I3340-G3340*I3339)+I3338*(G3339*H3340-G3340*H3339)</f>
        <v>165.53843999554368</v>
      </c>
      <c r="M3337">
        <f t="shared" ref="M3337" si="6169">-(G3337*(H3339*I3340-H3340*I3339)-H3337*(G3339*I3340-G3340*I3339)+I3337*(G3339*H3340-G3340*H3339))</f>
        <v>-4370.357691427349</v>
      </c>
      <c r="N3337">
        <f t="shared" ref="N3337" si="6170">G3337*(H3338*I3340-H3340*I3338)-H3337*(G3338*I3340-G3340*I3338)+I3337*(G3338*H3340-G3340*H3338)</f>
        <v>-21755.90042243282</v>
      </c>
      <c r="O3337">
        <f t="shared" ref="O3337" si="6171">-(G3337*(H3338*I3339-H3339*I3338)-H3337*(G3338*I3339-G3339*I3338)+I3337*(G3338*H3339-G3339*H3338))</f>
        <v>-333.28564678835897</v>
      </c>
    </row>
    <row r="3338" spans="5:15" x14ac:dyDescent="0.35">
      <c r="E3338" s="4" t="s">
        <v>26</v>
      </c>
      <c r="F3338">
        <f t="shared" ref="F3338" si="6172">-1728*F3335*F3332^2-144*F3333*F3332+36*F3334</f>
        <v>100.93092616020988</v>
      </c>
      <c r="G3338">
        <f t="shared" ref="G3338" si="6173">-72*F3332^2</f>
        <v>-0.73020894153598115</v>
      </c>
      <c r="H3338">
        <f t="shared" ref="H3338" si="6174">36*F3332</f>
        <v>3.6254325187000322</v>
      </c>
      <c r="I3338" s="5">
        <f t="shared" ref="I3338" si="6175">-576*F3332^3</f>
        <v>-0.58829405379779487</v>
      </c>
      <c r="J3338">
        <f t="shared" ref="J3338" si="6176">-G3337*(F3338*(H3339*I3340-H3340*I3339)-H3338*(F3339*I3340-F3340*I3339)+I3338*(F3339*H3340-F3340*H3339))</f>
        <v>27145.440294009833</v>
      </c>
      <c r="L3338">
        <f t="shared" ref="L3338" si="6177">-(F3338*(H3339*I3340-H3340*I3339)-H3338*(F3339*I3340-F3340*I3339)+I3338*(F3339*H3340-F3340*H3339))</f>
        <v>41178.002877137187</v>
      </c>
      <c r="M3338">
        <f t="shared" ref="M3338" si="6178">F3337*(H3339*I3340-H3340*I3339)-H3337*(F3339*I3340-F3340*I3339)+I3337*(F3339*H3340-F3340*H3339)</f>
        <v>158787.26550931143</v>
      </c>
      <c r="N3338">
        <f t="shared" ref="N3338" si="6179">-(F3337*(H3338*I3340-H3340*I3338)-H3337*(F3338*I3340-F3340*I3338)+I3337*(F3338*H3340-F3340*H3338))</f>
        <v>-3207276.3379088463</v>
      </c>
      <c r="O3338">
        <f t="shared" ref="O3338" si="6180">F3337*(H3338*I3339-H3339*I3338)-H3337*(F3338*I3339-F3339*I3338)+I3337*(F3338*H3339-F3339*H3338)</f>
        <v>-78127.230263793899</v>
      </c>
    </row>
    <row r="3339" spans="5:15" x14ac:dyDescent="0.35">
      <c r="E3339" s="4"/>
      <c r="F3339">
        <f t="shared" ref="F3339" si="6181">0.0625*F3333*F3334^2*F3335</f>
        <v>-5.8324609265975536</v>
      </c>
      <c r="G3339">
        <f t="shared" ref="G3339" si="6182">0.0625*F3332*F3334^2*F3335+0.125*F3334</f>
        <v>0.21176919846457087</v>
      </c>
      <c r="H3339">
        <f t="shared" ref="H3339" si="6183">0.125*F3332*F3333*F3334*F3335+0.125*F3333</f>
        <v>-2.2664630475070293</v>
      </c>
      <c r="I3339" s="5">
        <f t="shared" ref="I3339" si="6184">0.0625*F3332*F3333*F3334^2</f>
        <v>-0.10480708733977255</v>
      </c>
      <c r="J3339">
        <f t="shared" ref="J3339" si="6185">H3337*(F3338*(G3339*I3340-G3340*I3339)-G3338*(F3339*I3340-F3340*I3339)+I3338*(F3339*G3340-F3340*G3339))</f>
        <v>-374.98505932624914</v>
      </c>
      <c r="L3339">
        <f t="shared" ref="L3339" si="6186">F3338*(G3339*I3340-G3340*I3339)-G3338*(F3339*I3340-F3340*I3339)+I3338*(F3339*G3340-F3340*G3339)</f>
        <v>3480.0027633809582</v>
      </c>
      <c r="M3339">
        <f t="shared" ref="M3339" si="6187">-(F3337*(G3339*I3340-G3340*I3339)-G3337*(F3339*I3340-F3340*I3339)+I3337*(F3339*G3340-F3340*G3339))</f>
        <v>26133.525741921378</v>
      </c>
      <c r="N3339">
        <f t="shared" ref="N3339" si="6188">F3337*(G3338*I3340-G3340*I3338)-G3337*(F3338*I3340-F3340*I3338)+I3337*(F3338*G3340-F3340*G3338)</f>
        <v>-40064.874888211809</v>
      </c>
      <c r="O3339">
        <f t="shared" ref="O3339" si="6189">-(F3337*(G3338*I3339-G3339*I3338)-G3337*(F3338*I3339-F3339*I3338)+I3337*(F3338*G3339-F3339*G3338))</f>
        <v>-6445.5603413291828</v>
      </c>
    </row>
    <row r="3340" spans="5:15" x14ac:dyDescent="0.35">
      <c r="E3340" s="4"/>
      <c r="F3340">
        <f t="shared" ref="F3340" si="6190">72*F3333*F3334*F3332^2-20*F3333*F3334^3</f>
        <v>407.20491440473813</v>
      </c>
      <c r="G3340">
        <f t="shared" ref="G3340" si="6191">24*F3332^3*F3334-20*F3332*F3334^3</f>
        <v>-3.9210472518767352</v>
      </c>
      <c r="H3340">
        <f t="shared" ref="H3340" si="6192">24*F3332^3*F3333-60*F3332*F3333*F3334^2</f>
        <v>100.35436669128175</v>
      </c>
      <c r="I3340" s="5">
        <f t="shared" ref="I3340" si="6193">36*F3335</f>
        <v>201.75346957962682</v>
      </c>
      <c r="J3340">
        <f t="shared" ref="J3340" si="6194">-I3337*(F3338*(G3339*H3340-G3340*H3339)-G3338*(F3339*H3340-F3340*H3339)+H3338*(F3339*G3340-F3340*G3339))</f>
        <v>-476699.81881783751</v>
      </c>
      <c r="L3340">
        <f t="shared" ref="L3340" si="6195">-(F3338*(G3339*H3340-G3340*H3339)-G3338*(F3339*H3340-F3340*H3339)+H3338*(F3339*G3340-F3340*G3339))</f>
        <v>-1264.8141576182488</v>
      </c>
      <c r="M3340">
        <f t="shared" ref="M3340" si="6196">F3337*(G3339*H3340-G3340*H3339)-G3337*(F3339*H3340-F3340*H3339)+H3337*(F3339*G3340-F3340*G3339)</f>
        <v>-1092.2732827639675</v>
      </c>
      <c r="N3340">
        <f t="shared" ref="N3340" si="6197">-(F3337*(G3338*H3340-G3340*H3338)-G3337*(F3338*H3340-F3340*H3338)+H3337*(F3338*G3340-F3340*G3338))</f>
        <v>1506.3564713566998</v>
      </c>
      <c r="O3340">
        <f t="shared" ref="O3340" si="6198">F3337*(G3338*H3339-G3339*H3338)-G3337*(F3338*H3339-F3339*H3338)+H3337*(F3338*G3339-F3339*G3338)</f>
        <v>72.122175699650043</v>
      </c>
    </row>
    <row r="3341" spans="5:15" x14ac:dyDescent="0.35">
      <c r="E3341" s="4"/>
      <c r="I3341" s="5"/>
    </row>
    <row r="3342" spans="5:15" x14ac:dyDescent="0.35">
      <c r="E3342" s="4" t="s">
        <v>6</v>
      </c>
      <c r="F3342">
        <f t="shared" ref="F3342" si="6199">MDETERM(F3337:I3340)</f>
        <v>-461664.21859368775</v>
      </c>
      <c r="G3342" t="str">
        <f t="shared" ref="G3342" si="6200">IF(F3342&lt;&gt;0,"Continuar", "Agregar otros valores")</f>
        <v>Continuar</v>
      </c>
      <c r="I3342" s="5"/>
      <c r="J3342">
        <f t="shared" ref="J3342" si="6201">MDETERM(F3337:I3340)</f>
        <v>-461664.21859368775</v>
      </c>
    </row>
    <row r="3343" spans="5:15" x14ac:dyDescent="0.35">
      <c r="E3343" s="4"/>
      <c r="I3343" s="5"/>
    </row>
    <row r="3344" spans="5:15" x14ac:dyDescent="0.35">
      <c r="E3344" s="4"/>
      <c r="F3344" cm="1">
        <f t="array" ref="F3344:I3347">MINVERSE(F3337:I3340)</f>
        <v>-3.5856891941897636E-4</v>
      </c>
      <c r="G3344">
        <v>9.466528952016778E-3</v>
      </c>
      <c r="H3344">
        <v>4.7124943944551738E-2</v>
      </c>
      <c r="I3344" s="5">
        <v>7.21922196620755E-4</v>
      </c>
      <c r="L3344">
        <f t="shared" ref="L3344" si="6202">L3337/J3342</f>
        <v>-3.5856891941897414E-4</v>
      </c>
      <c r="M3344">
        <f t="shared" ref="M3344" si="6203">M3337/J3342</f>
        <v>9.4665289520167815E-3</v>
      </c>
      <c r="N3344">
        <f t="shared" ref="N3344" si="6204">N3337/J3342</f>
        <v>4.7124943944551745E-2</v>
      </c>
      <c r="O3344">
        <f t="shared" ref="O3344" si="6205">O3337/J3342</f>
        <v>7.2192219662075392E-4</v>
      </c>
    </row>
    <row r="3345" spans="5:15" x14ac:dyDescent="0.35">
      <c r="E3345" s="4" t="s">
        <v>9</v>
      </c>
      <c r="F3345">
        <v>-8.9194703030208738E-2</v>
      </c>
      <c r="G3345">
        <v>-0.34394535923318087</v>
      </c>
      <c r="H3345">
        <v>6.9472058018245084</v>
      </c>
      <c r="I3345" s="5">
        <v>0.16922955498215461</v>
      </c>
      <c r="L3345">
        <f t="shared" ref="L3345" si="6206">L3338/J3342</f>
        <v>-8.9194703030208392E-2</v>
      </c>
      <c r="M3345">
        <f t="shared" ref="M3345" si="6207">M3338/J3342</f>
        <v>-0.34394535923318037</v>
      </c>
      <c r="N3345">
        <f t="shared" ref="N3345" si="6208">N3338/J3342</f>
        <v>6.9472058018245102</v>
      </c>
      <c r="O3345">
        <f t="shared" ref="O3345" si="6209">O3338/J3342</f>
        <v>0.16922955498215456</v>
      </c>
    </row>
    <row r="3346" spans="5:15" x14ac:dyDescent="0.35">
      <c r="E3346" s="4"/>
      <c r="F3346">
        <v>-7.5379520942334983E-3</v>
      </c>
      <c r="G3346">
        <v>-5.660721513468988E-2</v>
      </c>
      <c r="H3346">
        <v>8.6783582687557287E-2</v>
      </c>
      <c r="I3346" s="5">
        <v>1.3961576578240174E-2</v>
      </c>
      <c r="L3346">
        <f t="shared" ref="L3346" si="6210">L3339/J3342</f>
        <v>-7.5379520942334939E-3</v>
      </c>
      <c r="M3346">
        <f t="shared" ref="M3346" si="6211">M3339/J3342</f>
        <v>-5.660721513468988E-2</v>
      </c>
      <c r="N3346">
        <f t="shared" ref="N3346" si="6212">N3339/J3342</f>
        <v>8.6783582687557259E-2</v>
      </c>
      <c r="O3346">
        <f t="shared" ref="O3346" si="6213">O3339/J3342</f>
        <v>1.3961576578240174E-2</v>
      </c>
    </row>
    <row r="3347" spans="5:15" x14ac:dyDescent="0.35">
      <c r="E3347" s="4"/>
      <c r="F3347">
        <v>2.7396841831734335E-3</v>
      </c>
      <c r="G3347">
        <v>2.3659474543884481E-3</v>
      </c>
      <c r="H3347">
        <v>-3.2628833049815585E-3</v>
      </c>
      <c r="I3347" s="5">
        <v>-1.562221476018808E-4</v>
      </c>
      <c r="L3347">
        <f t="shared" ref="L3347" si="6214">L3340/J3342</f>
        <v>2.7396841831734335E-3</v>
      </c>
      <c r="M3347">
        <f t="shared" ref="M3347" si="6215">M3340/J3342</f>
        <v>2.3659474543884481E-3</v>
      </c>
      <c r="N3347">
        <f t="shared" ref="N3347" si="6216">N3340/J3342</f>
        <v>-3.2628833049815568E-3</v>
      </c>
      <c r="O3347">
        <f t="shared" ref="O3347" si="6217">O3340/J3342</f>
        <v>-1.5622214760188077E-4</v>
      </c>
    </row>
    <row r="3348" spans="5:15" x14ac:dyDescent="0.35">
      <c r="E3348" s="4"/>
      <c r="I3348" s="5"/>
    </row>
    <row r="3349" spans="5:15" x14ac:dyDescent="0.35">
      <c r="E3349" s="4" t="s">
        <v>395</v>
      </c>
      <c r="F3349">
        <f t="shared" ref="F3349" si="6218">F3332^2*F3333*F3334-3*F3332^2*F3333^2+4*F3335^3-1401/2</f>
        <v>0</v>
      </c>
      <c r="I3349" s="5"/>
    </row>
    <row r="3350" spans="5:15" x14ac:dyDescent="0.35">
      <c r="E3350" s="4" t="s">
        <v>396</v>
      </c>
      <c r="F3350">
        <f t="shared" ref="F3350" si="6219">-72*F3332^2*F3333-576*F3332^3*F3335+36*F3332*F3334-9</f>
        <v>0</v>
      </c>
      <c r="I3350" s="5"/>
    </row>
    <row r="3351" spans="5:15" x14ac:dyDescent="0.35">
      <c r="E3351" s="4" t="s">
        <v>397</v>
      </c>
      <c r="F3351">
        <f t="shared" ref="F3351" si="6220">((F3332*F3333*(F3334^2)*F3335)/16)+((F3333*F3334)/8)+9/4</f>
        <v>0</v>
      </c>
      <c r="I3351" s="5"/>
    </row>
    <row r="3352" spans="5:15" x14ac:dyDescent="0.35">
      <c r="E3352" s="4" t="s">
        <v>398</v>
      </c>
      <c r="F3352">
        <f t="shared" ref="F3352" si="6221">24*F3332^3*F3333*F3334-20*F3332*F3333*F3334^3+18*F3335^2-607</f>
        <v>0</v>
      </c>
      <c r="I3352" s="5"/>
    </row>
    <row r="3353" spans="5:15" x14ac:dyDescent="0.35">
      <c r="E3353" s="4"/>
      <c r="I3353" s="5"/>
    </row>
    <row r="3354" spans="5:15" x14ac:dyDescent="0.35">
      <c r="E3354" s="4"/>
      <c r="F3354">
        <f t="shared" ref="F3354:F3357" si="6222">F3332</f>
        <v>0.10070645885277868</v>
      </c>
      <c r="G3354" t="s">
        <v>16</v>
      </c>
      <c r="H3354" cm="1">
        <f t="array" ref="H3354:H3357">MMULT(F3344:I3347,F3349:F3352)</f>
        <v>0</v>
      </c>
      <c r="I3354" s="5"/>
      <c r="J3354">
        <f t="shared" ref="J3354" si="6223">F3344*F3349+G3344*F3350+H3344*F3351+I3344*F3352</f>
        <v>0</v>
      </c>
    </row>
    <row r="3355" spans="5:15" x14ac:dyDescent="0.35">
      <c r="E3355" s="4"/>
      <c r="F3355">
        <f t="shared" si="6222"/>
        <v>-10.624774595708859</v>
      </c>
      <c r="G3355" t="s">
        <v>16</v>
      </c>
      <c r="H3355">
        <v>0</v>
      </c>
      <c r="I3355" s="5"/>
      <c r="J3355">
        <f t="shared" ref="J3355" si="6224">F3345*F3349+G3345*F3350+H3345*F3351+I3345*F3352</f>
        <v>0</v>
      </c>
    </row>
    <row r="3356" spans="5:15" x14ac:dyDescent="0.35">
      <c r="E3356" s="4"/>
      <c r="F3356">
        <f t="shared" si="6222"/>
        <v>1.251891792118899</v>
      </c>
      <c r="G3356" t="s">
        <v>16</v>
      </c>
      <c r="H3356">
        <v>0</v>
      </c>
      <c r="I3356" s="5"/>
      <c r="J3356">
        <f t="shared" ref="J3356" si="6225">F3346*F3349+G3346*F3350+H3346*F3351+I3346*F3352</f>
        <v>0</v>
      </c>
    </row>
    <row r="3357" spans="5:15" x14ac:dyDescent="0.35">
      <c r="E3357" s="4"/>
      <c r="F3357">
        <f t="shared" si="6222"/>
        <v>5.6042630438785226</v>
      </c>
      <c r="G3357" t="s">
        <v>16</v>
      </c>
      <c r="H3357">
        <v>0</v>
      </c>
      <c r="I3357" s="5"/>
      <c r="J3357">
        <f t="shared" ref="J3357" si="6226">F3347*F3349+G3347*F3350+H3347*F3351+I3347*F3352</f>
        <v>0</v>
      </c>
    </row>
    <row r="3358" spans="5:15" x14ac:dyDescent="0.35">
      <c r="E3358" s="4" t="s">
        <v>844</v>
      </c>
      <c r="F3358">
        <f t="shared" ref="F3358:F3361" si="6227">F3354-H3354</f>
        <v>0.10070645885277868</v>
      </c>
      <c r="I3358" s="5"/>
    </row>
    <row r="3359" spans="5:15" x14ac:dyDescent="0.35">
      <c r="E3359" s="4" t="s">
        <v>99</v>
      </c>
      <c r="F3359">
        <f t="shared" si="6227"/>
        <v>-10.624774595708859</v>
      </c>
      <c r="I3359" s="5"/>
    </row>
    <row r="3360" spans="5:15" x14ac:dyDescent="0.35">
      <c r="E3360" s="4" t="s">
        <v>100</v>
      </c>
      <c r="F3360">
        <f t="shared" si="6227"/>
        <v>1.251891792118899</v>
      </c>
      <c r="I3360" s="5"/>
    </row>
    <row r="3361" spans="5:15" x14ac:dyDescent="0.35">
      <c r="E3361" s="4" t="s">
        <v>101</v>
      </c>
      <c r="F3361">
        <f t="shared" si="6227"/>
        <v>5.6042630438785226</v>
      </c>
      <c r="I3361" s="5"/>
    </row>
    <row r="3362" spans="5:15" x14ac:dyDescent="0.35">
      <c r="E3362" s="4"/>
      <c r="I3362" s="5"/>
    </row>
    <row r="3363" spans="5:15" x14ac:dyDescent="0.35">
      <c r="E3363" s="4" t="s">
        <v>846</v>
      </c>
      <c r="F3363">
        <f t="shared" ref="F3363:F3366" si="6228">ABS(F3358-F3332)</f>
        <v>0</v>
      </c>
      <c r="I3363" s="5"/>
    </row>
    <row r="3364" spans="5:15" x14ac:dyDescent="0.35">
      <c r="E3364" s="4" t="s">
        <v>847</v>
      </c>
      <c r="F3364">
        <f t="shared" si="6228"/>
        <v>0</v>
      </c>
      <c r="I3364" s="5"/>
    </row>
    <row r="3365" spans="5:15" x14ac:dyDescent="0.35">
      <c r="E3365" s="4" t="s">
        <v>848</v>
      </c>
      <c r="F3365">
        <f t="shared" si="6228"/>
        <v>0</v>
      </c>
      <c r="I3365" s="5"/>
    </row>
    <row r="3366" spans="5:15" x14ac:dyDescent="0.35">
      <c r="E3366" s="7" t="s">
        <v>849</v>
      </c>
      <c r="F3366" s="8">
        <f t="shared" si="6228"/>
        <v>0</v>
      </c>
      <c r="G3366" s="8" t="s">
        <v>25</v>
      </c>
      <c r="H3366" s="8">
        <f t="shared" ref="H3366" si="6229">MAX(F3363:F3366)</f>
        <v>0</v>
      </c>
      <c r="I3366" s="9"/>
      <c r="J3366" t="str">
        <f t="shared" ref="J3366" si="6230">IF(H3366&gt;$D$14, "Continúa iterando","Listo. Aquí está la solución")</f>
        <v>Listo. Aquí está la solución</v>
      </c>
    </row>
    <row r="3368" spans="5:15" x14ac:dyDescent="0.35">
      <c r="E3368" s="1"/>
      <c r="F3368" s="2" t="s">
        <v>0</v>
      </c>
      <c r="G3368" s="2">
        <f t="shared" ref="G3368" si="6231">G3331+1</f>
        <v>92</v>
      </c>
      <c r="H3368" s="2"/>
      <c r="I3368" s="3"/>
    </row>
    <row r="3369" spans="5:15" x14ac:dyDescent="0.35">
      <c r="E3369" s="4" t="s">
        <v>840</v>
      </c>
      <c r="F3369" s="6">
        <f t="shared" ref="F3369:F3372" si="6232">F3358</f>
        <v>0.10070645885277868</v>
      </c>
      <c r="I3369" s="5"/>
    </row>
    <row r="3370" spans="5:15" x14ac:dyDescent="0.35">
      <c r="E3370" s="4" t="s">
        <v>1</v>
      </c>
      <c r="F3370" s="6">
        <f t="shared" si="6232"/>
        <v>-10.624774595708859</v>
      </c>
      <c r="I3370" s="5"/>
    </row>
    <row r="3371" spans="5:15" x14ac:dyDescent="0.35">
      <c r="E3371" s="4" t="s">
        <v>93</v>
      </c>
      <c r="F3371" s="6">
        <f t="shared" si="6232"/>
        <v>1.251891792118899</v>
      </c>
      <c r="I3371" s="5"/>
    </row>
    <row r="3372" spans="5:15" x14ac:dyDescent="0.35">
      <c r="E3372" s="4" t="s">
        <v>2</v>
      </c>
      <c r="F3372" s="6">
        <f t="shared" si="6232"/>
        <v>5.6042630438785226</v>
      </c>
      <c r="I3372" s="5"/>
    </row>
    <row r="3373" spans="5:15" x14ac:dyDescent="0.35">
      <c r="E3373" s="4"/>
      <c r="I3373" s="5"/>
    </row>
    <row r="3374" spans="5:15" x14ac:dyDescent="0.35">
      <c r="E3374" s="4"/>
      <c r="F3374">
        <f t="shared" ref="F3374" si="6233">2*F3369*F3370*F3371-6*F3369*F3370^2</f>
        <v>-70.889003248126073</v>
      </c>
      <c r="G3374">
        <f t="shared" ref="G3374" si="6234">F3369^2*F3371-6*F3369^2*F3370</f>
        <v>0.65922187569425572</v>
      </c>
      <c r="H3374">
        <f t="shared" ref="H3374" si="6235">F3369^2*F3370</f>
        <v>-0.10775424182765204</v>
      </c>
      <c r="I3374" s="5">
        <f t="shared" ref="I3374" si="6236">12*F3372^2</f>
        <v>376.89317117979078</v>
      </c>
      <c r="J3374">
        <f t="shared" ref="J3374" si="6237">F3374*(G3375*(H3376*I3377-H3377*I3376)-H3375*(G3376*I3377-G3377*I3376)+I3375*(G3376*H3377-G3377*H3376))</f>
        <v>-11734.85501053382</v>
      </c>
      <c r="L3374">
        <f t="shared" ref="L3374" si="6238">G3375*(H3376*I3377-H3377*I3376)-H3375*(G3376*I3377-G3377*I3376)+I3375*(G3376*H3377-G3377*H3376)</f>
        <v>165.53843999554368</v>
      </c>
      <c r="M3374">
        <f t="shared" ref="M3374" si="6239">-(G3374*(H3376*I3377-H3377*I3376)-H3374*(G3376*I3377-G3377*I3376)+I3374*(G3376*H3377-G3377*H3376))</f>
        <v>-4370.357691427349</v>
      </c>
      <c r="N3374">
        <f t="shared" ref="N3374" si="6240">G3374*(H3375*I3377-H3377*I3375)-H3374*(G3375*I3377-G3377*I3375)+I3374*(G3375*H3377-G3377*H3375)</f>
        <v>-21755.90042243282</v>
      </c>
      <c r="O3374">
        <f t="shared" ref="O3374" si="6241">-(G3374*(H3375*I3376-H3376*I3375)-H3374*(G3375*I3376-G3376*I3375)+I3374*(G3375*H3376-G3376*H3375))</f>
        <v>-333.28564678835897</v>
      </c>
    </row>
    <row r="3375" spans="5:15" x14ac:dyDescent="0.35">
      <c r="E3375" s="4" t="s">
        <v>26</v>
      </c>
      <c r="F3375">
        <f t="shared" ref="F3375" si="6242">-1728*F3372*F3369^2-144*F3370*F3369+36*F3371</f>
        <v>100.93092616020988</v>
      </c>
      <c r="G3375">
        <f t="shared" ref="G3375" si="6243">-72*F3369^2</f>
        <v>-0.73020894153598115</v>
      </c>
      <c r="H3375">
        <f t="shared" ref="H3375" si="6244">36*F3369</f>
        <v>3.6254325187000322</v>
      </c>
      <c r="I3375" s="5">
        <f t="shared" ref="I3375" si="6245">-576*F3369^3</f>
        <v>-0.58829405379779487</v>
      </c>
      <c r="J3375">
        <f t="shared" ref="J3375" si="6246">-G3374*(F3375*(H3376*I3377-H3377*I3376)-H3375*(F3376*I3377-F3377*I3376)+I3375*(F3376*H3377-F3377*H3376))</f>
        <v>27145.440294009833</v>
      </c>
      <c r="L3375">
        <f t="shared" ref="L3375" si="6247">-(F3375*(H3376*I3377-H3377*I3376)-H3375*(F3376*I3377-F3377*I3376)+I3375*(F3376*H3377-F3377*H3376))</f>
        <v>41178.002877137187</v>
      </c>
      <c r="M3375">
        <f t="shared" ref="M3375" si="6248">F3374*(H3376*I3377-H3377*I3376)-H3374*(F3376*I3377-F3377*I3376)+I3374*(F3376*H3377-F3377*H3376)</f>
        <v>158787.26550931143</v>
      </c>
      <c r="N3375">
        <f t="shared" ref="N3375" si="6249">-(F3374*(H3375*I3377-H3377*I3375)-H3374*(F3375*I3377-F3377*I3375)+I3374*(F3375*H3377-F3377*H3375))</f>
        <v>-3207276.3379088463</v>
      </c>
      <c r="O3375">
        <f t="shared" ref="O3375" si="6250">F3374*(H3375*I3376-H3376*I3375)-H3374*(F3375*I3376-F3376*I3375)+I3374*(F3375*H3376-F3376*H3375)</f>
        <v>-78127.230263793899</v>
      </c>
    </row>
    <row r="3376" spans="5:15" x14ac:dyDescent="0.35">
      <c r="E3376" s="4"/>
      <c r="F3376">
        <f t="shared" ref="F3376" si="6251">0.0625*F3370*F3371^2*F3372</f>
        <v>-5.8324609265975536</v>
      </c>
      <c r="G3376">
        <f t="shared" ref="G3376" si="6252">0.0625*F3369*F3371^2*F3372+0.125*F3371</f>
        <v>0.21176919846457087</v>
      </c>
      <c r="H3376">
        <f t="shared" ref="H3376" si="6253">0.125*F3369*F3370*F3371*F3372+0.125*F3370</f>
        <v>-2.2664630475070293</v>
      </c>
      <c r="I3376" s="5">
        <f t="shared" ref="I3376" si="6254">0.0625*F3369*F3370*F3371^2</f>
        <v>-0.10480708733977255</v>
      </c>
      <c r="J3376">
        <f t="shared" ref="J3376" si="6255">H3374*(F3375*(G3376*I3377-G3377*I3376)-G3375*(F3376*I3377-F3377*I3376)+I3375*(F3376*G3377-F3377*G3376))</f>
        <v>-374.98505932624914</v>
      </c>
      <c r="L3376">
        <f t="shared" ref="L3376" si="6256">F3375*(G3376*I3377-G3377*I3376)-G3375*(F3376*I3377-F3377*I3376)+I3375*(F3376*G3377-F3377*G3376)</f>
        <v>3480.0027633809582</v>
      </c>
      <c r="M3376">
        <f t="shared" ref="M3376" si="6257">-(F3374*(G3376*I3377-G3377*I3376)-G3374*(F3376*I3377-F3377*I3376)+I3374*(F3376*G3377-F3377*G3376))</f>
        <v>26133.525741921378</v>
      </c>
      <c r="N3376">
        <f t="shared" ref="N3376" si="6258">F3374*(G3375*I3377-G3377*I3375)-G3374*(F3375*I3377-F3377*I3375)+I3374*(F3375*G3377-F3377*G3375)</f>
        <v>-40064.874888211809</v>
      </c>
      <c r="O3376">
        <f t="shared" ref="O3376" si="6259">-(F3374*(G3375*I3376-G3376*I3375)-G3374*(F3375*I3376-F3376*I3375)+I3374*(F3375*G3376-F3376*G3375))</f>
        <v>-6445.5603413291828</v>
      </c>
    </row>
    <row r="3377" spans="5:15" x14ac:dyDescent="0.35">
      <c r="E3377" s="4"/>
      <c r="F3377">
        <f t="shared" ref="F3377" si="6260">72*F3370*F3371*F3369^2-20*F3370*F3371^3</f>
        <v>407.20491440473813</v>
      </c>
      <c r="G3377">
        <f t="shared" ref="G3377" si="6261">24*F3369^3*F3371-20*F3369*F3371^3</f>
        <v>-3.9210472518767352</v>
      </c>
      <c r="H3377">
        <f t="shared" ref="H3377" si="6262">24*F3369^3*F3370-60*F3369*F3370*F3371^2</f>
        <v>100.35436669128175</v>
      </c>
      <c r="I3377" s="5">
        <f t="shared" ref="I3377" si="6263">36*F3372</f>
        <v>201.75346957962682</v>
      </c>
      <c r="J3377">
        <f t="shared" ref="J3377" si="6264">-I3374*(F3375*(G3376*H3377-G3377*H3376)-G3375*(F3376*H3377-F3377*H3376)+H3375*(F3376*G3377-F3377*G3376))</f>
        <v>-476699.81881783751</v>
      </c>
      <c r="L3377">
        <f t="shared" ref="L3377" si="6265">-(F3375*(G3376*H3377-G3377*H3376)-G3375*(F3376*H3377-F3377*H3376)+H3375*(F3376*G3377-F3377*G3376))</f>
        <v>-1264.8141576182488</v>
      </c>
      <c r="M3377">
        <f t="shared" ref="M3377" si="6266">F3374*(G3376*H3377-G3377*H3376)-G3374*(F3376*H3377-F3377*H3376)+H3374*(F3376*G3377-F3377*G3376)</f>
        <v>-1092.2732827639675</v>
      </c>
      <c r="N3377">
        <f t="shared" ref="N3377" si="6267">-(F3374*(G3375*H3377-G3377*H3375)-G3374*(F3375*H3377-F3377*H3375)+H3374*(F3375*G3377-F3377*G3375))</f>
        <v>1506.3564713566998</v>
      </c>
      <c r="O3377">
        <f t="shared" ref="O3377" si="6268">F3374*(G3375*H3376-G3376*H3375)-G3374*(F3375*H3376-F3376*H3375)+H3374*(F3375*G3376-F3376*G3375)</f>
        <v>72.122175699650043</v>
      </c>
    </row>
    <row r="3378" spans="5:15" x14ac:dyDescent="0.35">
      <c r="E3378" s="4"/>
      <c r="I3378" s="5"/>
    </row>
    <row r="3379" spans="5:15" x14ac:dyDescent="0.35">
      <c r="E3379" s="4" t="s">
        <v>6</v>
      </c>
      <c r="F3379">
        <f t="shared" ref="F3379" si="6269">MDETERM(F3374:I3377)</f>
        <v>-461664.21859368775</v>
      </c>
      <c r="G3379" t="str">
        <f t="shared" ref="G3379" si="6270">IF(F3379&lt;&gt;0,"Continuar", "Agregar otros valores")</f>
        <v>Continuar</v>
      </c>
      <c r="I3379" s="5"/>
      <c r="J3379">
        <f t="shared" ref="J3379" si="6271">MDETERM(F3374:I3377)</f>
        <v>-461664.21859368775</v>
      </c>
    </row>
    <row r="3380" spans="5:15" x14ac:dyDescent="0.35">
      <c r="E3380" s="4"/>
      <c r="I3380" s="5"/>
    </row>
    <row r="3381" spans="5:15" x14ac:dyDescent="0.35">
      <c r="E3381" s="4"/>
      <c r="F3381" cm="1">
        <f t="array" ref="F3381:I3384">MINVERSE(F3374:I3377)</f>
        <v>-3.5856891941897636E-4</v>
      </c>
      <c r="G3381">
        <v>9.466528952016778E-3</v>
      </c>
      <c r="H3381">
        <v>4.7124943944551738E-2</v>
      </c>
      <c r="I3381" s="5">
        <v>7.21922196620755E-4</v>
      </c>
      <c r="L3381">
        <f t="shared" ref="L3381" si="6272">L3374/J3379</f>
        <v>-3.5856891941897414E-4</v>
      </c>
      <c r="M3381">
        <f t="shared" ref="M3381" si="6273">M3374/J3379</f>
        <v>9.4665289520167815E-3</v>
      </c>
      <c r="N3381">
        <f t="shared" ref="N3381" si="6274">N3374/J3379</f>
        <v>4.7124943944551745E-2</v>
      </c>
      <c r="O3381">
        <f t="shared" ref="O3381" si="6275">O3374/J3379</f>
        <v>7.2192219662075392E-4</v>
      </c>
    </row>
    <row r="3382" spans="5:15" x14ac:dyDescent="0.35">
      <c r="E3382" s="4" t="s">
        <v>9</v>
      </c>
      <c r="F3382">
        <v>-8.9194703030208738E-2</v>
      </c>
      <c r="G3382">
        <v>-0.34394535923318087</v>
      </c>
      <c r="H3382">
        <v>6.9472058018245084</v>
      </c>
      <c r="I3382" s="5">
        <v>0.16922955498215461</v>
      </c>
      <c r="L3382">
        <f t="shared" ref="L3382" si="6276">L3375/J3379</f>
        <v>-8.9194703030208392E-2</v>
      </c>
      <c r="M3382">
        <f t="shared" ref="M3382" si="6277">M3375/J3379</f>
        <v>-0.34394535923318037</v>
      </c>
      <c r="N3382">
        <f t="shared" ref="N3382" si="6278">N3375/J3379</f>
        <v>6.9472058018245102</v>
      </c>
      <c r="O3382">
        <f t="shared" ref="O3382" si="6279">O3375/J3379</f>
        <v>0.16922955498215456</v>
      </c>
    </row>
    <row r="3383" spans="5:15" x14ac:dyDescent="0.35">
      <c r="E3383" s="4"/>
      <c r="F3383">
        <v>-7.5379520942334983E-3</v>
      </c>
      <c r="G3383">
        <v>-5.660721513468988E-2</v>
      </c>
      <c r="H3383">
        <v>8.6783582687557287E-2</v>
      </c>
      <c r="I3383" s="5">
        <v>1.3961576578240174E-2</v>
      </c>
      <c r="L3383">
        <f t="shared" ref="L3383" si="6280">L3376/J3379</f>
        <v>-7.5379520942334939E-3</v>
      </c>
      <c r="M3383">
        <f t="shared" ref="M3383" si="6281">M3376/J3379</f>
        <v>-5.660721513468988E-2</v>
      </c>
      <c r="N3383">
        <f t="shared" ref="N3383" si="6282">N3376/J3379</f>
        <v>8.6783582687557259E-2</v>
      </c>
      <c r="O3383">
        <f t="shared" ref="O3383" si="6283">O3376/J3379</f>
        <v>1.3961576578240174E-2</v>
      </c>
    </row>
    <row r="3384" spans="5:15" x14ac:dyDescent="0.35">
      <c r="E3384" s="4"/>
      <c r="F3384">
        <v>2.7396841831734335E-3</v>
      </c>
      <c r="G3384">
        <v>2.3659474543884481E-3</v>
      </c>
      <c r="H3384">
        <v>-3.2628833049815585E-3</v>
      </c>
      <c r="I3384" s="5">
        <v>-1.562221476018808E-4</v>
      </c>
      <c r="L3384">
        <f t="shared" ref="L3384" si="6284">L3377/J3379</f>
        <v>2.7396841831734335E-3</v>
      </c>
      <c r="M3384">
        <f t="shared" ref="M3384" si="6285">M3377/J3379</f>
        <v>2.3659474543884481E-3</v>
      </c>
      <c r="N3384">
        <f t="shared" ref="N3384" si="6286">N3377/J3379</f>
        <v>-3.2628833049815568E-3</v>
      </c>
      <c r="O3384">
        <f t="shared" ref="O3384" si="6287">O3377/J3379</f>
        <v>-1.5622214760188077E-4</v>
      </c>
    </row>
    <row r="3385" spans="5:15" x14ac:dyDescent="0.35">
      <c r="E3385" s="4"/>
      <c r="I3385" s="5"/>
    </row>
    <row r="3386" spans="5:15" x14ac:dyDescent="0.35">
      <c r="E3386" s="4" t="s">
        <v>399</v>
      </c>
      <c r="F3386">
        <f t="shared" ref="F3386" si="6288">F3369^2*F3370*F3371-3*F3369^2*F3370^2+4*F3372^3-1401/2</f>
        <v>0</v>
      </c>
      <c r="I3386" s="5"/>
    </row>
    <row r="3387" spans="5:15" x14ac:dyDescent="0.35">
      <c r="E3387" s="4" t="s">
        <v>400</v>
      </c>
      <c r="F3387">
        <f t="shared" ref="F3387" si="6289">-72*F3369^2*F3370-576*F3369^3*F3372+36*F3369*F3371-9</f>
        <v>0</v>
      </c>
      <c r="I3387" s="5"/>
    </row>
    <row r="3388" spans="5:15" x14ac:dyDescent="0.35">
      <c r="E3388" s="4" t="s">
        <v>401</v>
      </c>
      <c r="F3388">
        <f t="shared" ref="F3388" si="6290">((F3369*F3370*(F3371^2)*F3372)/16)+((F3370*F3371)/8)+9/4</f>
        <v>0</v>
      </c>
      <c r="I3388" s="5"/>
    </row>
    <row r="3389" spans="5:15" x14ac:dyDescent="0.35">
      <c r="E3389" s="4" t="s">
        <v>402</v>
      </c>
      <c r="F3389">
        <f t="shared" ref="F3389" si="6291">24*F3369^3*F3370*F3371-20*F3369*F3370*F3371^3+18*F3372^2-607</f>
        <v>0</v>
      </c>
      <c r="I3389" s="5"/>
    </row>
    <row r="3390" spans="5:15" x14ac:dyDescent="0.35">
      <c r="E3390" s="4"/>
      <c r="I3390" s="5"/>
    </row>
    <row r="3391" spans="5:15" x14ac:dyDescent="0.35">
      <c r="E3391" s="4"/>
      <c r="F3391">
        <f t="shared" ref="F3391:F3394" si="6292">F3369</f>
        <v>0.10070645885277868</v>
      </c>
      <c r="G3391" t="s">
        <v>16</v>
      </c>
      <c r="H3391" cm="1">
        <f t="array" ref="H3391:H3394">MMULT(F3381:I3384,F3386:F3389)</f>
        <v>0</v>
      </c>
      <c r="I3391" s="5"/>
      <c r="J3391">
        <f t="shared" ref="J3391" si="6293">F3381*F3386+G3381*F3387+H3381*F3388+I3381*F3389</f>
        <v>0</v>
      </c>
    </row>
    <row r="3392" spans="5:15" x14ac:dyDescent="0.35">
      <c r="E3392" s="4"/>
      <c r="F3392">
        <f t="shared" si="6292"/>
        <v>-10.624774595708859</v>
      </c>
      <c r="G3392" t="s">
        <v>16</v>
      </c>
      <c r="H3392">
        <v>0</v>
      </c>
      <c r="I3392" s="5"/>
      <c r="J3392">
        <f t="shared" ref="J3392" si="6294">F3382*F3386+G3382*F3387+H3382*F3388+I3382*F3389</f>
        <v>0</v>
      </c>
    </row>
    <row r="3393" spans="5:10" x14ac:dyDescent="0.35">
      <c r="E3393" s="4"/>
      <c r="F3393">
        <f t="shared" si="6292"/>
        <v>1.251891792118899</v>
      </c>
      <c r="G3393" t="s">
        <v>16</v>
      </c>
      <c r="H3393">
        <v>0</v>
      </c>
      <c r="I3393" s="5"/>
      <c r="J3393">
        <f t="shared" ref="J3393" si="6295">F3383*F3386+G3383*F3387+H3383*F3388+I3383*F3389</f>
        <v>0</v>
      </c>
    </row>
    <row r="3394" spans="5:10" x14ac:dyDescent="0.35">
      <c r="E3394" s="4"/>
      <c r="F3394">
        <f t="shared" si="6292"/>
        <v>5.6042630438785226</v>
      </c>
      <c r="G3394" t="s">
        <v>16</v>
      </c>
      <c r="H3394">
        <v>0</v>
      </c>
      <c r="I3394" s="5"/>
      <c r="J3394">
        <f t="shared" ref="J3394" si="6296">F3384*F3386+G3384*F3387+H3384*F3388+I3384*F3389</f>
        <v>0</v>
      </c>
    </row>
    <row r="3395" spans="5:10" x14ac:dyDescent="0.35">
      <c r="E3395" s="4" t="s">
        <v>844</v>
      </c>
      <c r="F3395">
        <f t="shared" ref="F3395:F3398" si="6297">F3391-H3391</f>
        <v>0.10070645885277868</v>
      </c>
      <c r="I3395" s="5"/>
    </row>
    <row r="3396" spans="5:10" x14ac:dyDescent="0.35">
      <c r="E3396" s="4" t="s">
        <v>99</v>
      </c>
      <c r="F3396">
        <f t="shared" si="6297"/>
        <v>-10.624774595708859</v>
      </c>
      <c r="I3396" s="5"/>
    </row>
    <row r="3397" spans="5:10" x14ac:dyDescent="0.35">
      <c r="E3397" s="4" t="s">
        <v>100</v>
      </c>
      <c r="F3397">
        <f t="shared" si="6297"/>
        <v>1.251891792118899</v>
      </c>
      <c r="I3397" s="5"/>
    </row>
    <row r="3398" spans="5:10" x14ac:dyDescent="0.35">
      <c r="E3398" s="4" t="s">
        <v>101</v>
      </c>
      <c r="F3398">
        <f t="shared" si="6297"/>
        <v>5.6042630438785226</v>
      </c>
      <c r="I3398" s="5"/>
    </row>
    <row r="3399" spans="5:10" x14ac:dyDescent="0.35">
      <c r="E3399" s="4"/>
      <c r="I3399" s="5"/>
    </row>
    <row r="3400" spans="5:10" x14ac:dyDescent="0.35">
      <c r="E3400" s="4" t="s">
        <v>846</v>
      </c>
      <c r="F3400">
        <f t="shared" ref="F3400:F3403" si="6298">ABS(F3395-F3369)</f>
        <v>0</v>
      </c>
      <c r="I3400" s="5"/>
    </row>
    <row r="3401" spans="5:10" x14ac:dyDescent="0.35">
      <c r="E3401" s="4" t="s">
        <v>847</v>
      </c>
      <c r="F3401">
        <f t="shared" si="6298"/>
        <v>0</v>
      </c>
      <c r="I3401" s="5"/>
    </row>
    <row r="3402" spans="5:10" x14ac:dyDescent="0.35">
      <c r="E3402" s="4" t="s">
        <v>848</v>
      </c>
      <c r="F3402">
        <f t="shared" si="6298"/>
        <v>0</v>
      </c>
      <c r="I3402" s="5"/>
    </row>
    <row r="3403" spans="5:10" x14ac:dyDescent="0.35">
      <c r="E3403" s="7" t="s">
        <v>849</v>
      </c>
      <c r="F3403" s="8">
        <f t="shared" si="6298"/>
        <v>0</v>
      </c>
      <c r="G3403" s="8" t="s">
        <v>25</v>
      </c>
      <c r="H3403" s="8">
        <f t="shared" ref="H3403" si="6299">MAX(F3400:F3403)</f>
        <v>0</v>
      </c>
      <c r="I3403" s="9"/>
      <c r="J3403" t="str">
        <f t="shared" ref="J3403" si="6300">IF(H3403&gt;$D$14, "Continúa iterando","Listo. Aquí está la solución")</f>
        <v>Listo. Aquí está la solución</v>
      </c>
    </row>
    <row r="3405" spans="5:10" x14ac:dyDescent="0.35">
      <c r="E3405" s="1"/>
      <c r="F3405" s="2" t="s">
        <v>0</v>
      </c>
      <c r="G3405" s="2">
        <f t="shared" ref="G3405" si="6301">G3368+1</f>
        <v>93</v>
      </c>
      <c r="H3405" s="2"/>
      <c r="I3405" s="3"/>
    </row>
    <row r="3406" spans="5:10" x14ac:dyDescent="0.35">
      <c r="E3406" s="4" t="s">
        <v>840</v>
      </c>
      <c r="F3406" s="6">
        <f t="shared" ref="F3406:F3409" si="6302">F3395</f>
        <v>0.10070645885277868</v>
      </c>
      <c r="I3406" s="5"/>
    </row>
    <row r="3407" spans="5:10" x14ac:dyDescent="0.35">
      <c r="E3407" s="4" t="s">
        <v>1</v>
      </c>
      <c r="F3407" s="6">
        <f t="shared" si="6302"/>
        <v>-10.624774595708859</v>
      </c>
      <c r="I3407" s="5"/>
    </row>
    <row r="3408" spans="5:10" x14ac:dyDescent="0.35">
      <c r="E3408" s="4" t="s">
        <v>93</v>
      </c>
      <c r="F3408" s="6">
        <f t="shared" si="6302"/>
        <v>1.251891792118899</v>
      </c>
      <c r="I3408" s="5"/>
    </row>
    <row r="3409" spans="5:15" x14ac:dyDescent="0.35">
      <c r="E3409" s="4" t="s">
        <v>2</v>
      </c>
      <c r="F3409" s="6">
        <f t="shared" si="6302"/>
        <v>5.6042630438785226</v>
      </c>
      <c r="I3409" s="5"/>
    </row>
    <row r="3410" spans="5:15" x14ac:dyDescent="0.35">
      <c r="E3410" s="4"/>
      <c r="I3410" s="5"/>
    </row>
    <row r="3411" spans="5:15" x14ac:dyDescent="0.35">
      <c r="E3411" s="4"/>
      <c r="F3411">
        <f t="shared" ref="F3411" si="6303">2*F3406*F3407*F3408-6*F3406*F3407^2</f>
        <v>-70.889003248126073</v>
      </c>
      <c r="G3411">
        <f t="shared" ref="G3411" si="6304">F3406^2*F3408-6*F3406^2*F3407</f>
        <v>0.65922187569425572</v>
      </c>
      <c r="H3411">
        <f t="shared" ref="H3411" si="6305">F3406^2*F3407</f>
        <v>-0.10775424182765204</v>
      </c>
      <c r="I3411" s="5">
        <f t="shared" ref="I3411" si="6306">12*F3409^2</f>
        <v>376.89317117979078</v>
      </c>
      <c r="J3411">
        <f t="shared" ref="J3411" si="6307">F3411*(G3412*(H3413*I3414-H3414*I3413)-H3412*(G3413*I3414-G3414*I3413)+I3412*(G3413*H3414-G3414*H3413))</f>
        <v>-11734.85501053382</v>
      </c>
      <c r="L3411">
        <f t="shared" ref="L3411" si="6308">G3412*(H3413*I3414-H3414*I3413)-H3412*(G3413*I3414-G3414*I3413)+I3412*(G3413*H3414-G3414*H3413)</f>
        <v>165.53843999554368</v>
      </c>
      <c r="M3411">
        <f t="shared" ref="M3411" si="6309">-(G3411*(H3413*I3414-H3414*I3413)-H3411*(G3413*I3414-G3414*I3413)+I3411*(G3413*H3414-G3414*H3413))</f>
        <v>-4370.357691427349</v>
      </c>
      <c r="N3411">
        <f t="shared" ref="N3411" si="6310">G3411*(H3412*I3414-H3414*I3412)-H3411*(G3412*I3414-G3414*I3412)+I3411*(G3412*H3414-G3414*H3412)</f>
        <v>-21755.90042243282</v>
      </c>
      <c r="O3411">
        <f t="shared" ref="O3411" si="6311">-(G3411*(H3412*I3413-H3413*I3412)-H3411*(G3412*I3413-G3413*I3412)+I3411*(G3412*H3413-G3413*H3412))</f>
        <v>-333.28564678835897</v>
      </c>
    </row>
    <row r="3412" spans="5:15" x14ac:dyDescent="0.35">
      <c r="E3412" s="4" t="s">
        <v>26</v>
      </c>
      <c r="F3412">
        <f t="shared" ref="F3412" si="6312">-1728*F3409*F3406^2-144*F3407*F3406+36*F3408</f>
        <v>100.93092616020988</v>
      </c>
      <c r="G3412">
        <f t="shared" ref="G3412" si="6313">-72*F3406^2</f>
        <v>-0.73020894153598115</v>
      </c>
      <c r="H3412">
        <f t="shared" ref="H3412" si="6314">36*F3406</f>
        <v>3.6254325187000322</v>
      </c>
      <c r="I3412" s="5">
        <f t="shared" ref="I3412" si="6315">-576*F3406^3</f>
        <v>-0.58829405379779487</v>
      </c>
      <c r="J3412">
        <f t="shared" ref="J3412" si="6316">-G3411*(F3412*(H3413*I3414-H3414*I3413)-H3412*(F3413*I3414-F3414*I3413)+I3412*(F3413*H3414-F3414*H3413))</f>
        <v>27145.440294009833</v>
      </c>
      <c r="L3412">
        <f t="shared" ref="L3412" si="6317">-(F3412*(H3413*I3414-H3414*I3413)-H3412*(F3413*I3414-F3414*I3413)+I3412*(F3413*H3414-F3414*H3413))</f>
        <v>41178.002877137187</v>
      </c>
      <c r="M3412">
        <f t="shared" ref="M3412" si="6318">F3411*(H3413*I3414-H3414*I3413)-H3411*(F3413*I3414-F3414*I3413)+I3411*(F3413*H3414-F3414*H3413)</f>
        <v>158787.26550931143</v>
      </c>
      <c r="N3412">
        <f t="shared" ref="N3412" si="6319">-(F3411*(H3412*I3414-H3414*I3412)-H3411*(F3412*I3414-F3414*I3412)+I3411*(F3412*H3414-F3414*H3412))</f>
        <v>-3207276.3379088463</v>
      </c>
      <c r="O3412">
        <f t="shared" ref="O3412" si="6320">F3411*(H3412*I3413-H3413*I3412)-H3411*(F3412*I3413-F3413*I3412)+I3411*(F3412*H3413-F3413*H3412)</f>
        <v>-78127.230263793899</v>
      </c>
    </row>
    <row r="3413" spans="5:15" x14ac:dyDescent="0.35">
      <c r="E3413" s="4"/>
      <c r="F3413">
        <f t="shared" ref="F3413" si="6321">0.0625*F3407*F3408^2*F3409</f>
        <v>-5.8324609265975536</v>
      </c>
      <c r="G3413">
        <f t="shared" ref="G3413" si="6322">0.0625*F3406*F3408^2*F3409+0.125*F3408</f>
        <v>0.21176919846457087</v>
      </c>
      <c r="H3413">
        <f t="shared" ref="H3413" si="6323">0.125*F3406*F3407*F3408*F3409+0.125*F3407</f>
        <v>-2.2664630475070293</v>
      </c>
      <c r="I3413" s="5">
        <f t="shared" ref="I3413" si="6324">0.0625*F3406*F3407*F3408^2</f>
        <v>-0.10480708733977255</v>
      </c>
      <c r="J3413">
        <f t="shared" ref="J3413" si="6325">H3411*(F3412*(G3413*I3414-G3414*I3413)-G3412*(F3413*I3414-F3414*I3413)+I3412*(F3413*G3414-F3414*G3413))</f>
        <v>-374.98505932624914</v>
      </c>
      <c r="L3413">
        <f t="shared" ref="L3413" si="6326">F3412*(G3413*I3414-G3414*I3413)-G3412*(F3413*I3414-F3414*I3413)+I3412*(F3413*G3414-F3414*G3413)</f>
        <v>3480.0027633809582</v>
      </c>
      <c r="M3413">
        <f t="shared" ref="M3413" si="6327">-(F3411*(G3413*I3414-G3414*I3413)-G3411*(F3413*I3414-F3414*I3413)+I3411*(F3413*G3414-F3414*G3413))</f>
        <v>26133.525741921378</v>
      </c>
      <c r="N3413">
        <f t="shared" ref="N3413" si="6328">F3411*(G3412*I3414-G3414*I3412)-G3411*(F3412*I3414-F3414*I3412)+I3411*(F3412*G3414-F3414*G3412)</f>
        <v>-40064.874888211809</v>
      </c>
      <c r="O3413">
        <f t="shared" ref="O3413" si="6329">-(F3411*(G3412*I3413-G3413*I3412)-G3411*(F3412*I3413-F3413*I3412)+I3411*(F3412*G3413-F3413*G3412))</f>
        <v>-6445.5603413291828</v>
      </c>
    </row>
    <row r="3414" spans="5:15" x14ac:dyDescent="0.35">
      <c r="E3414" s="4"/>
      <c r="F3414">
        <f t="shared" ref="F3414" si="6330">72*F3407*F3408*F3406^2-20*F3407*F3408^3</f>
        <v>407.20491440473813</v>
      </c>
      <c r="G3414">
        <f t="shared" ref="G3414" si="6331">24*F3406^3*F3408-20*F3406*F3408^3</f>
        <v>-3.9210472518767352</v>
      </c>
      <c r="H3414">
        <f t="shared" ref="H3414" si="6332">24*F3406^3*F3407-60*F3406*F3407*F3408^2</f>
        <v>100.35436669128175</v>
      </c>
      <c r="I3414" s="5">
        <f t="shared" ref="I3414" si="6333">36*F3409</f>
        <v>201.75346957962682</v>
      </c>
      <c r="J3414">
        <f t="shared" ref="J3414" si="6334">-I3411*(F3412*(G3413*H3414-G3414*H3413)-G3412*(F3413*H3414-F3414*H3413)+H3412*(F3413*G3414-F3414*G3413))</f>
        <v>-476699.81881783751</v>
      </c>
      <c r="L3414">
        <f t="shared" ref="L3414" si="6335">-(F3412*(G3413*H3414-G3414*H3413)-G3412*(F3413*H3414-F3414*H3413)+H3412*(F3413*G3414-F3414*G3413))</f>
        <v>-1264.8141576182488</v>
      </c>
      <c r="M3414">
        <f t="shared" ref="M3414" si="6336">F3411*(G3413*H3414-G3414*H3413)-G3411*(F3413*H3414-F3414*H3413)+H3411*(F3413*G3414-F3414*G3413)</f>
        <v>-1092.2732827639675</v>
      </c>
      <c r="N3414">
        <f t="shared" ref="N3414" si="6337">-(F3411*(G3412*H3414-G3414*H3412)-G3411*(F3412*H3414-F3414*H3412)+H3411*(F3412*G3414-F3414*G3412))</f>
        <v>1506.3564713566998</v>
      </c>
      <c r="O3414">
        <f t="shared" ref="O3414" si="6338">F3411*(G3412*H3413-G3413*H3412)-G3411*(F3412*H3413-F3413*H3412)+H3411*(F3412*G3413-F3413*G3412)</f>
        <v>72.122175699650043</v>
      </c>
    </row>
    <row r="3415" spans="5:15" x14ac:dyDescent="0.35">
      <c r="E3415" s="4"/>
      <c r="I3415" s="5"/>
    </row>
    <row r="3416" spans="5:15" x14ac:dyDescent="0.35">
      <c r="E3416" s="4" t="s">
        <v>6</v>
      </c>
      <c r="F3416">
        <f t="shared" ref="F3416" si="6339">MDETERM(F3411:I3414)</f>
        <v>-461664.21859368775</v>
      </c>
      <c r="G3416" t="str">
        <f t="shared" ref="G3416" si="6340">IF(F3416&lt;&gt;0,"Continuar", "Agregar otros valores")</f>
        <v>Continuar</v>
      </c>
      <c r="I3416" s="5"/>
      <c r="J3416">
        <f t="shared" ref="J3416" si="6341">MDETERM(F3411:I3414)</f>
        <v>-461664.21859368775</v>
      </c>
    </row>
    <row r="3417" spans="5:15" x14ac:dyDescent="0.35">
      <c r="E3417" s="4"/>
      <c r="I3417" s="5"/>
    </row>
    <row r="3418" spans="5:15" x14ac:dyDescent="0.35">
      <c r="E3418" s="4"/>
      <c r="F3418" cm="1">
        <f t="array" ref="F3418:I3421">MINVERSE(F3411:I3414)</f>
        <v>-3.5856891941897636E-4</v>
      </c>
      <c r="G3418">
        <v>9.466528952016778E-3</v>
      </c>
      <c r="H3418">
        <v>4.7124943944551738E-2</v>
      </c>
      <c r="I3418" s="5">
        <v>7.21922196620755E-4</v>
      </c>
      <c r="L3418">
        <f t="shared" ref="L3418" si="6342">L3411/J3416</f>
        <v>-3.5856891941897414E-4</v>
      </c>
      <c r="M3418">
        <f t="shared" ref="M3418" si="6343">M3411/J3416</f>
        <v>9.4665289520167815E-3</v>
      </c>
      <c r="N3418">
        <f t="shared" ref="N3418" si="6344">N3411/J3416</f>
        <v>4.7124943944551745E-2</v>
      </c>
      <c r="O3418">
        <f t="shared" ref="O3418" si="6345">O3411/J3416</f>
        <v>7.2192219662075392E-4</v>
      </c>
    </row>
    <row r="3419" spans="5:15" x14ac:dyDescent="0.35">
      <c r="E3419" s="4" t="s">
        <v>9</v>
      </c>
      <c r="F3419">
        <v>-8.9194703030208738E-2</v>
      </c>
      <c r="G3419">
        <v>-0.34394535923318087</v>
      </c>
      <c r="H3419">
        <v>6.9472058018245084</v>
      </c>
      <c r="I3419" s="5">
        <v>0.16922955498215461</v>
      </c>
      <c r="L3419">
        <f t="shared" ref="L3419" si="6346">L3412/J3416</f>
        <v>-8.9194703030208392E-2</v>
      </c>
      <c r="M3419">
        <f t="shared" ref="M3419" si="6347">M3412/J3416</f>
        <v>-0.34394535923318037</v>
      </c>
      <c r="N3419">
        <f t="shared" ref="N3419" si="6348">N3412/J3416</f>
        <v>6.9472058018245102</v>
      </c>
      <c r="O3419">
        <f t="shared" ref="O3419" si="6349">O3412/J3416</f>
        <v>0.16922955498215456</v>
      </c>
    </row>
    <row r="3420" spans="5:15" x14ac:dyDescent="0.35">
      <c r="E3420" s="4"/>
      <c r="F3420">
        <v>-7.5379520942334983E-3</v>
      </c>
      <c r="G3420">
        <v>-5.660721513468988E-2</v>
      </c>
      <c r="H3420">
        <v>8.6783582687557287E-2</v>
      </c>
      <c r="I3420" s="5">
        <v>1.3961576578240174E-2</v>
      </c>
      <c r="L3420">
        <f t="shared" ref="L3420" si="6350">L3413/J3416</f>
        <v>-7.5379520942334939E-3</v>
      </c>
      <c r="M3420">
        <f t="shared" ref="M3420" si="6351">M3413/J3416</f>
        <v>-5.660721513468988E-2</v>
      </c>
      <c r="N3420">
        <f t="shared" ref="N3420" si="6352">N3413/J3416</f>
        <v>8.6783582687557259E-2</v>
      </c>
      <c r="O3420">
        <f t="shared" ref="O3420" si="6353">O3413/J3416</f>
        <v>1.3961576578240174E-2</v>
      </c>
    </row>
    <row r="3421" spans="5:15" x14ac:dyDescent="0.35">
      <c r="E3421" s="4"/>
      <c r="F3421">
        <v>2.7396841831734335E-3</v>
      </c>
      <c r="G3421">
        <v>2.3659474543884481E-3</v>
      </c>
      <c r="H3421">
        <v>-3.2628833049815585E-3</v>
      </c>
      <c r="I3421" s="5">
        <v>-1.562221476018808E-4</v>
      </c>
      <c r="L3421">
        <f t="shared" ref="L3421" si="6354">L3414/J3416</f>
        <v>2.7396841831734335E-3</v>
      </c>
      <c r="M3421">
        <f t="shared" ref="M3421" si="6355">M3414/J3416</f>
        <v>2.3659474543884481E-3</v>
      </c>
      <c r="N3421">
        <f t="shared" ref="N3421" si="6356">N3414/J3416</f>
        <v>-3.2628833049815568E-3</v>
      </c>
      <c r="O3421">
        <f t="shared" ref="O3421" si="6357">O3414/J3416</f>
        <v>-1.5622214760188077E-4</v>
      </c>
    </row>
    <row r="3422" spans="5:15" x14ac:dyDescent="0.35">
      <c r="E3422" s="4"/>
      <c r="I3422" s="5"/>
    </row>
    <row r="3423" spans="5:15" x14ac:dyDescent="0.35">
      <c r="E3423" s="4" t="s">
        <v>403</v>
      </c>
      <c r="F3423">
        <f t="shared" ref="F3423" si="6358">F3406^2*F3407*F3408-3*F3406^2*F3407^2+4*F3409^3-1401/2</f>
        <v>0</v>
      </c>
      <c r="I3423" s="5"/>
    </row>
    <row r="3424" spans="5:15" x14ac:dyDescent="0.35">
      <c r="E3424" s="4" t="s">
        <v>404</v>
      </c>
      <c r="F3424">
        <f t="shared" ref="F3424" si="6359">-72*F3406^2*F3407-576*F3406^3*F3409+36*F3406*F3408-9</f>
        <v>0</v>
      </c>
      <c r="I3424" s="5"/>
    </row>
    <row r="3425" spans="5:10" x14ac:dyDescent="0.35">
      <c r="E3425" s="4" t="s">
        <v>405</v>
      </c>
      <c r="F3425">
        <f t="shared" ref="F3425" si="6360">((F3406*F3407*(F3408^2)*F3409)/16)+((F3407*F3408)/8)+9/4</f>
        <v>0</v>
      </c>
      <c r="I3425" s="5"/>
    </row>
    <row r="3426" spans="5:10" x14ac:dyDescent="0.35">
      <c r="E3426" s="4" t="s">
        <v>406</v>
      </c>
      <c r="F3426">
        <f t="shared" ref="F3426" si="6361">24*F3406^3*F3407*F3408-20*F3406*F3407*F3408^3+18*F3409^2-607</f>
        <v>0</v>
      </c>
      <c r="I3426" s="5"/>
    </row>
    <row r="3427" spans="5:10" x14ac:dyDescent="0.35">
      <c r="E3427" s="4"/>
      <c r="I3427" s="5"/>
    </row>
    <row r="3428" spans="5:10" x14ac:dyDescent="0.35">
      <c r="E3428" s="4"/>
      <c r="F3428">
        <f t="shared" ref="F3428:F3431" si="6362">F3406</f>
        <v>0.10070645885277868</v>
      </c>
      <c r="G3428" t="s">
        <v>16</v>
      </c>
      <c r="H3428" cm="1">
        <f t="array" ref="H3428:H3431">MMULT(F3418:I3421,F3423:F3426)</f>
        <v>0</v>
      </c>
      <c r="I3428" s="5"/>
      <c r="J3428">
        <f t="shared" ref="J3428" si="6363">F3418*F3423+G3418*F3424+H3418*F3425+I3418*F3426</f>
        <v>0</v>
      </c>
    </row>
    <row r="3429" spans="5:10" x14ac:dyDescent="0.35">
      <c r="E3429" s="4"/>
      <c r="F3429">
        <f t="shared" si="6362"/>
        <v>-10.624774595708859</v>
      </c>
      <c r="G3429" t="s">
        <v>16</v>
      </c>
      <c r="H3429">
        <v>0</v>
      </c>
      <c r="I3429" s="5"/>
      <c r="J3429">
        <f t="shared" ref="J3429" si="6364">F3419*F3423+G3419*F3424+H3419*F3425+I3419*F3426</f>
        <v>0</v>
      </c>
    </row>
    <row r="3430" spans="5:10" x14ac:dyDescent="0.35">
      <c r="E3430" s="4"/>
      <c r="F3430">
        <f t="shared" si="6362"/>
        <v>1.251891792118899</v>
      </c>
      <c r="G3430" t="s">
        <v>16</v>
      </c>
      <c r="H3430">
        <v>0</v>
      </c>
      <c r="I3430" s="5"/>
      <c r="J3430">
        <f t="shared" ref="J3430" si="6365">F3420*F3423+G3420*F3424+H3420*F3425+I3420*F3426</f>
        <v>0</v>
      </c>
    </row>
    <row r="3431" spans="5:10" x14ac:dyDescent="0.35">
      <c r="E3431" s="4"/>
      <c r="F3431">
        <f t="shared" si="6362"/>
        <v>5.6042630438785226</v>
      </c>
      <c r="G3431" t="s">
        <v>16</v>
      </c>
      <c r="H3431">
        <v>0</v>
      </c>
      <c r="I3431" s="5"/>
      <c r="J3431">
        <f t="shared" ref="J3431" si="6366">F3421*F3423+G3421*F3424+H3421*F3425+I3421*F3426</f>
        <v>0</v>
      </c>
    </row>
    <row r="3432" spans="5:10" x14ac:dyDescent="0.35">
      <c r="E3432" s="4" t="s">
        <v>844</v>
      </c>
      <c r="F3432">
        <f t="shared" ref="F3432:F3435" si="6367">F3428-H3428</f>
        <v>0.10070645885277868</v>
      </c>
      <c r="I3432" s="5"/>
    </row>
    <row r="3433" spans="5:10" x14ac:dyDescent="0.35">
      <c r="E3433" s="4" t="s">
        <v>99</v>
      </c>
      <c r="F3433">
        <f t="shared" si="6367"/>
        <v>-10.624774595708859</v>
      </c>
      <c r="I3433" s="5"/>
    </row>
    <row r="3434" spans="5:10" x14ac:dyDescent="0.35">
      <c r="E3434" s="4" t="s">
        <v>100</v>
      </c>
      <c r="F3434">
        <f t="shared" si="6367"/>
        <v>1.251891792118899</v>
      </c>
      <c r="I3434" s="5"/>
    </row>
    <row r="3435" spans="5:10" x14ac:dyDescent="0.35">
      <c r="E3435" s="4" t="s">
        <v>101</v>
      </c>
      <c r="F3435">
        <f t="shared" si="6367"/>
        <v>5.6042630438785226</v>
      </c>
      <c r="I3435" s="5"/>
    </row>
    <row r="3436" spans="5:10" x14ac:dyDescent="0.35">
      <c r="E3436" s="4"/>
      <c r="I3436" s="5"/>
    </row>
    <row r="3437" spans="5:10" x14ac:dyDescent="0.35">
      <c r="E3437" s="4" t="s">
        <v>846</v>
      </c>
      <c r="F3437">
        <f t="shared" ref="F3437:F3440" si="6368">ABS(F3432-F3406)</f>
        <v>0</v>
      </c>
      <c r="I3437" s="5"/>
    </row>
    <row r="3438" spans="5:10" x14ac:dyDescent="0.35">
      <c r="E3438" s="4" t="s">
        <v>847</v>
      </c>
      <c r="F3438">
        <f t="shared" si="6368"/>
        <v>0</v>
      </c>
      <c r="I3438" s="5"/>
    </row>
    <row r="3439" spans="5:10" x14ac:dyDescent="0.35">
      <c r="E3439" s="4" t="s">
        <v>848</v>
      </c>
      <c r="F3439">
        <f t="shared" si="6368"/>
        <v>0</v>
      </c>
      <c r="I3439" s="5"/>
    </row>
    <row r="3440" spans="5:10" x14ac:dyDescent="0.35">
      <c r="E3440" s="7" t="s">
        <v>849</v>
      </c>
      <c r="F3440" s="8">
        <f t="shared" si="6368"/>
        <v>0</v>
      </c>
      <c r="G3440" s="8" t="s">
        <v>25</v>
      </c>
      <c r="H3440" s="8">
        <f t="shared" ref="H3440" si="6369">MAX(F3437:F3440)</f>
        <v>0</v>
      </c>
      <c r="I3440" s="9"/>
      <c r="J3440" t="str">
        <f t="shared" ref="J3440" si="6370">IF(H3440&gt;$D$14, "Continúa iterando","Listo. Aquí está la solución")</f>
        <v>Listo. Aquí está la solución</v>
      </c>
    </row>
    <row r="3442" spans="5:15" x14ac:dyDescent="0.35">
      <c r="E3442" s="1"/>
      <c r="F3442" s="2" t="s">
        <v>0</v>
      </c>
      <c r="G3442" s="2">
        <f t="shared" ref="G3442" si="6371">G3405+1</f>
        <v>94</v>
      </c>
      <c r="H3442" s="2"/>
      <c r="I3442" s="3"/>
    </row>
    <row r="3443" spans="5:15" x14ac:dyDescent="0.35">
      <c r="E3443" s="4" t="s">
        <v>840</v>
      </c>
      <c r="F3443" s="6">
        <f t="shared" ref="F3443:F3446" si="6372">F3432</f>
        <v>0.10070645885277868</v>
      </c>
      <c r="I3443" s="5"/>
    </row>
    <row r="3444" spans="5:15" x14ac:dyDescent="0.35">
      <c r="E3444" s="4" t="s">
        <v>1</v>
      </c>
      <c r="F3444" s="6">
        <f t="shared" si="6372"/>
        <v>-10.624774595708859</v>
      </c>
      <c r="I3444" s="5"/>
    </row>
    <row r="3445" spans="5:15" x14ac:dyDescent="0.35">
      <c r="E3445" s="4" t="s">
        <v>93</v>
      </c>
      <c r="F3445" s="6">
        <f t="shared" si="6372"/>
        <v>1.251891792118899</v>
      </c>
      <c r="I3445" s="5"/>
    </row>
    <row r="3446" spans="5:15" x14ac:dyDescent="0.35">
      <c r="E3446" s="4" t="s">
        <v>2</v>
      </c>
      <c r="F3446" s="6">
        <f t="shared" si="6372"/>
        <v>5.6042630438785226</v>
      </c>
      <c r="I3446" s="5"/>
    </row>
    <row r="3447" spans="5:15" x14ac:dyDescent="0.35">
      <c r="E3447" s="4"/>
      <c r="I3447" s="5"/>
    </row>
    <row r="3448" spans="5:15" x14ac:dyDescent="0.35">
      <c r="E3448" s="4"/>
      <c r="F3448">
        <f t="shared" ref="F3448" si="6373">2*F3443*F3444*F3445-6*F3443*F3444^2</f>
        <v>-70.889003248126073</v>
      </c>
      <c r="G3448">
        <f t="shared" ref="G3448" si="6374">F3443^2*F3445-6*F3443^2*F3444</f>
        <v>0.65922187569425572</v>
      </c>
      <c r="H3448">
        <f t="shared" ref="H3448" si="6375">F3443^2*F3444</f>
        <v>-0.10775424182765204</v>
      </c>
      <c r="I3448" s="5">
        <f t="shared" ref="I3448" si="6376">12*F3446^2</f>
        <v>376.89317117979078</v>
      </c>
      <c r="J3448">
        <f t="shared" ref="J3448" si="6377">F3448*(G3449*(H3450*I3451-H3451*I3450)-H3449*(G3450*I3451-G3451*I3450)+I3449*(G3450*H3451-G3451*H3450))</f>
        <v>-11734.85501053382</v>
      </c>
      <c r="L3448">
        <f t="shared" ref="L3448" si="6378">G3449*(H3450*I3451-H3451*I3450)-H3449*(G3450*I3451-G3451*I3450)+I3449*(G3450*H3451-G3451*H3450)</f>
        <v>165.53843999554368</v>
      </c>
      <c r="M3448">
        <f t="shared" ref="M3448" si="6379">-(G3448*(H3450*I3451-H3451*I3450)-H3448*(G3450*I3451-G3451*I3450)+I3448*(G3450*H3451-G3451*H3450))</f>
        <v>-4370.357691427349</v>
      </c>
      <c r="N3448">
        <f t="shared" ref="N3448" si="6380">G3448*(H3449*I3451-H3451*I3449)-H3448*(G3449*I3451-G3451*I3449)+I3448*(G3449*H3451-G3451*H3449)</f>
        <v>-21755.90042243282</v>
      </c>
      <c r="O3448">
        <f t="shared" ref="O3448" si="6381">-(G3448*(H3449*I3450-H3450*I3449)-H3448*(G3449*I3450-G3450*I3449)+I3448*(G3449*H3450-G3450*H3449))</f>
        <v>-333.28564678835897</v>
      </c>
    </row>
    <row r="3449" spans="5:15" x14ac:dyDescent="0.35">
      <c r="E3449" s="4" t="s">
        <v>26</v>
      </c>
      <c r="F3449">
        <f t="shared" ref="F3449" si="6382">-1728*F3446*F3443^2-144*F3444*F3443+36*F3445</f>
        <v>100.93092616020988</v>
      </c>
      <c r="G3449">
        <f t="shared" ref="G3449" si="6383">-72*F3443^2</f>
        <v>-0.73020894153598115</v>
      </c>
      <c r="H3449">
        <f t="shared" ref="H3449" si="6384">36*F3443</f>
        <v>3.6254325187000322</v>
      </c>
      <c r="I3449" s="5">
        <f t="shared" ref="I3449" si="6385">-576*F3443^3</f>
        <v>-0.58829405379779487</v>
      </c>
      <c r="J3449">
        <f t="shared" ref="J3449" si="6386">-G3448*(F3449*(H3450*I3451-H3451*I3450)-H3449*(F3450*I3451-F3451*I3450)+I3449*(F3450*H3451-F3451*H3450))</f>
        <v>27145.440294009833</v>
      </c>
      <c r="L3449">
        <f t="shared" ref="L3449" si="6387">-(F3449*(H3450*I3451-H3451*I3450)-H3449*(F3450*I3451-F3451*I3450)+I3449*(F3450*H3451-F3451*H3450))</f>
        <v>41178.002877137187</v>
      </c>
      <c r="M3449">
        <f t="shared" ref="M3449" si="6388">F3448*(H3450*I3451-H3451*I3450)-H3448*(F3450*I3451-F3451*I3450)+I3448*(F3450*H3451-F3451*H3450)</f>
        <v>158787.26550931143</v>
      </c>
      <c r="N3449">
        <f t="shared" ref="N3449" si="6389">-(F3448*(H3449*I3451-H3451*I3449)-H3448*(F3449*I3451-F3451*I3449)+I3448*(F3449*H3451-F3451*H3449))</f>
        <v>-3207276.3379088463</v>
      </c>
      <c r="O3449">
        <f t="shared" ref="O3449" si="6390">F3448*(H3449*I3450-H3450*I3449)-H3448*(F3449*I3450-F3450*I3449)+I3448*(F3449*H3450-F3450*H3449)</f>
        <v>-78127.230263793899</v>
      </c>
    </row>
    <row r="3450" spans="5:15" x14ac:dyDescent="0.35">
      <c r="E3450" s="4"/>
      <c r="F3450">
        <f t="shared" ref="F3450" si="6391">0.0625*F3444*F3445^2*F3446</f>
        <v>-5.8324609265975536</v>
      </c>
      <c r="G3450">
        <f t="shared" ref="G3450" si="6392">0.0625*F3443*F3445^2*F3446+0.125*F3445</f>
        <v>0.21176919846457087</v>
      </c>
      <c r="H3450">
        <f t="shared" ref="H3450" si="6393">0.125*F3443*F3444*F3445*F3446+0.125*F3444</f>
        <v>-2.2664630475070293</v>
      </c>
      <c r="I3450" s="5">
        <f t="shared" ref="I3450" si="6394">0.0625*F3443*F3444*F3445^2</f>
        <v>-0.10480708733977255</v>
      </c>
      <c r="J3450">
        <f t="shared" ref="J3450" si="6395">H3448*(F3449*(G3450*I3451-G3451*I3450)-G3449*(F3450*I3451-F3451*I3450)+I3449*(F3450*G3451-F3451*G3450))</f>
        <v>-374.98505932624914</v>
      </c>
      <c r="L3450">
        <f t="shared" ref="L3450" si="6396">F3449*(G3450*I3451-G3451*I3450)-G3449*(F3450*I3451-F3451*I3450)+I3449*(F3450*G3451-F3451*G3450)</f>
        <v>3480.0027633809582</v>
      </c>
      <c r="M3450">
        <f t="shared" ref="M3450" si="6397">-(F3448*(G3450*I3451-G3451*I3450)-G3448*(F3450*I3451-F3451*I3450)+I3448*(F3450*G3451-F3451*G3450))</f>
        <v>26133.525741921378</v>
      </c>
      <c r="N3450">
        <f t="shared" ref="N3450" si="6398">F3448*(G3449*I3451-G3451*I3449)-G3448*(F3449*I3451-F3451*I3449)+I3448*(F3449*G3451-F3451*G3449)</f>
        <v>-40064.874888211809</v>
      </c>
      <c r="O3450">
        <f t="shared" ref="O3450" si="6399">-(F3448*(G3449*I3450-G3450*I3449)-G3448*(F3449*I3450-F3450*I3449)+I3448*(F3449*G3450-F3450*G3449))</f>
        <v>-6445.5603413291828</v>
      </c>
    </row>
    <row r="3451" spans="5:15" x14ac:dyDescent="0.35">
      <c r="E3451" s="4"/>
      <c r="F3451">
        <f t="shared" ref="F3451" si="6400">72*F3444*F3445*F3443^2-20*F3444*F3445^3</f>
        <v>407.20491440473813</v>
      </c>
      <c r="G3451">
        <f t="shared" ref="G3451" si="6401">24*F3443^3*F3445-20*F3443*F3445^3</f>
        <v>-3.9210472518767352</v>
      </c>
      <c r="H3451">
        <f t="shared" ref="H3451" si="6402">24*F3443^3*F3444-60*F3443*F3444*F3445^2</f>
        <v>100.35436669128175</v>
      </c>
      <c r="I3451" s="5">
        <f t="shared" ref="I3451" si="6403">36*F3446</f>
        <v>201.75346957962682</v>
      </c>
      <c r="J3451">
        <f t="shared" ref="J3451" si="6404">-I3448*(F3449*(G3450*H3451-G3451*H3450)-G3449*(F3450*H3451-F3451*H3450)+H3449*(F3450*G3451-F3451*G3450))</f>
        <v>-476699.81881783751</v>
      </c>
      <c r="L3451">
        <f t="shared" ref="L3451" si="6405">-(F3449*(G3450*H3451-G3451*H3450)-G3449*(F3450*H3451-F3451*H3450)+H3449*(F3450*G3451-F3451*G3450))</f>
        <v>-1264.8141576182488</v>
      </c>
      <c r="M3451">
        <f t="shared" ref="M3451" si="6406">F3448*(G3450*H3451-G3451*H3450)-G3448*(F3450*H3451-F3451*H3450)+H3448*(F3450*G3451-F3451*G3450)</f>
        <v>-1092.2732827639675</v>
      </c>
      <c r="N3451">
        <f t="shared" ref="N3451" si="6407">-(F3448*(G3449*H3451-G3451*H3449)-G3448*(F3449*H3451-F3451*H3449)+H3448*(F3449*G3451-F3451*G3449))</f>
        <v>1506.3564713566998</v>
      </c>
      <c r="O3451">
        <f t="shared" ref="O3451" si="6408">F3448*(G3449*H3450-G3450*H3449)-G3448*(F3449*H3450-F3450*H3449)+H3448*(F3449*G3450-F3450*G3449)</f>
        <v>72.122175699650043</v>
      </c>
    </row>
    <row r="3452" spans="5:15" x14ac:dyDescent="0.35">
      <c r="E3452" s="4"/>
      <c r="I3452" s="5"/>
    </row>
    <row r="3453" spans="5:15" x14ac:dyDescent="0.35">
      <c r="E3453" s="4" t="s">
        <v>6</v>
      </c>
      <c r="F3453">
        <f t="shared" ref="F3453" si="6409">MDETERM(F3448:I3451)</f>
        <v>-461664.21859368775</v>
      </c>
      <c r="G3453" t="str">
        <f t="shared" ref="G3453" si="6410">IF(F3453&lt;&gt;0,"Continuar", "Agregar otros valores")</f>
        <v>Continuar</v>
      </c>
      <c r="I3453" s="5"/>
      <c r="J3453">
        <f t="shared" ref="J3453" si="6411">MDETERM(F3448:I3451)</f>
        <v>-461664.21859368775</v>
      </c>
    </row>
    <row r="3454" spans="5:15" x14ac:dyDescent="0.35">
      <c r="E3454" s="4"/>
      <c r="I3454" s="5"/>
    </row>
    <row r="3455" spans="5:15" x14ac:dyDescent="0.35">
      <c r="E3455" s="4"/>
      <c r="F3455" cm="1">
        <f t="array" ref="F3455:I3458">MINVERSE(F3448:I3451)</f>
        <v>-3.5856891941897636E-4</v>
      </c>
      <c r="G3455">
        <v>9.466528952016778E-3</v>
      </c>
      <c r="H3455">
        <v>4.7124943944551738E-2</v>
      </c>
      <c r="I3455" s="5">
        <v>7.21922196620755E-4</v>
      </c>
      <c r="L3455">
        <f t="shared" ref="L3455" si="6412">L3448/J3453</f>
        <v>-3.5856891941897414E-4</v>
      </c>
      <c r="M3455">
        <f t="shared" ref="M3455" si="6413">M3448/J3453</f>
        <v>9.4665289520167815E-3</v>
      </c>
      <c r="N3455">
        <f t="shared" ref="N3455" si="6414">N3448/J3453</f>
        <v>4.7124943944551745E-2</v>
      </c>
      <c r="O3455">
        <f t="shared" ref="O3455" si="6415">O3448/J3453</f>
        <v>7.2192219662075392E-4</v>
      </c>
    </row>
    <row r="3456" spans="5:15" x14ac:dyDescent="0.35">
      <c r="E3456" s="4" t="s">
        <v>9</v>
      </c>
      <c r="F3456">
        <v>-8.9194703030208738E-2</v>
      </c>
      <c r="G3456">
        <v>-0.34394535923318087</v>
      </c>
      <c r="H3456">
        <v>6.9472058018245084</v>
      </c>
      <c r="I3456" s="5">
        <v>0.16922955498215461</v>
      </c>
      <c r="L3456">
        <f t="shared" ref="L3456" si="6416">L3449/J3453</f>
        <v>-8.9194703030208392E-2</v>
      </c>
      <c r="M3456">
        <f t="shared" ref="M3456" si="6417">M3449/J3453</f>
        <v>-0.34394535923318037</v>
      </c>
      <c r="N3456">
        <f t="shared" ref="N3456" si="6418">N3449/J3453</f>
        <v>6.9472058018245102</v>
      </c>
      <c r="O3456">
        <f t="shared" ref="O3456" si="6419">O3449/J3453</f>
        <v>0.16922955498215456</v>
      </c>
    </row>
    <row r="3457" spans="5:15" x14ac:dyDescent="0.35">
      <c r="E3457" s="4"/>
      <c r="F3457">
        <v>-7.5379520942334983E-3</v>
      </c>
      <c r="G3457">
        <v>-5.660721513468988E-2</v>
      </c>
      <c r="H3457">
        <v>8.6783582687557287E-2</v>
      </c>
      <c r="I3457" s="5">
        <v>1.3961576578240174E-2</v>
      </c>
      <c r="L3457">
        <f t="shared" ref="L3457" si="6420">L3450/J3453</f>
        <v>-7.5379520942334939E-3</v>
      </c>
      <c r="M3457">
        <f t="shared" ref="M3457" si="6421">M3450/J3453</f>
        <v>-5.660721513468988E-2</v>
      </c>
      <c r="N3457">
        <f t="shared" ref="N3457" si="6422">N3450/J3453</f>
        <v>8.6783582687557259E-2</v>
      </c>
      <c r="O3457">
        <f t="shared" ref="O3457" si="6423">O3450/J3453</f>
        <v>1.3961576578240174E-2</v>
      </c>
    </row>
    <row r="3458" spans="5:15" x14ac:dyDescent="0.35">
      <c r="E3458" s="4"/>
      <c r="F3458">
        <v>2.7396841831734335E-3</v>
      </c>
      <c r="G3458">
        <v>2.3659474543884481E-3</v>
      </c>
      <c r="H3458">
        <v>-3.2628833049815585E-3</v>
      </c>
      <c r="I3458" s="5">
        <v>-1.562221476018808E-4</v>
      </c>
      <c r="L3458">
        <f t="shared" ref="L3458" si="6424">L3451/J3453</f>
        <v>2.7396841831734335E-3</v>
      </c>
      <c r="M3458">
        <f t="shared" ref="M3458" si="6425">M3451/J3453</f>
        <v>2.3659474543884481E-3</v>
      </c>
      <c r="N3458">
        <f t="shared" ref="N3458" si="6426">N3451/J3453</f>
        <v>-3.2628833049815568E-3</v>
      </c>
      <c r="O3458">
        <f t="shared" ref="O3458" si="6427">O3451/J3453</f>
        <v>-1.5622214760188077E-4</v>
      </c>
    </row>
    <row r="3459" spans="5:15" x14ac:dyDescent="0.35">
      <c r="E3459" s="4"/>
      <c r="I3459" s="5"/>
    </row>
    <row r="3460" spans="5:15" x14ac:dyDescent="0.35">
      <c r="E3460" s="4" t="s">
        <v>407</v>
      </c>
      <c r="F3460">
        <f t="shared" ref="F3460" si="6428">F3443^2*F3444*F3445-3*F3443^2*F3444^2+4*F3446^3-1401/2</f>
        <v>0</v>
      </c>
      <c r="I3460" s="5"/>
    </row>
    <row r="3461" spans="5:15" x14ac:dyDescent="0.35">
      <c r="E3461" s="4" t="s">
        <v>408</v>
      </c>
      <c r="F3461">
        <f t="shared" ref="F3461" si="6429">-72*F3443^2*F3444-576*F3443^3*F3446+36*F3443*F3445-9</f>
        <v>0</v>
      </c>
      <c r="I3461" s="5"/>
    </row>
    <row r="3462" spans="5:15" x14ac:dyDescent="0.35">
      <c r="E3462" s="4" t="s">
        <v>409</v>
      </c>
      <c r="F3462">
        <f t="shared" ref="F3462" si="6430">((F3443*F3444*(F3445^2)*F3446)/16)+((F3444*F3445)/8)+9/4</f>
        <v>0</v>
      </c>
      <c r="I3462" s="5"/>
    </row>
    <row r="3463" spans="5:15" x14ac:dyDescent="0.35">
      <c r="E3463" s="4" t="s">
        <v>410</v>
      </c>
      <c r="F3463">
        <f t="shared" ref="F3463" si="6431">24*F3443^3*F3444*F3445-20*F3443*F3444*F3445^3+18*F3446^2-607</f>
        <v>0</v>
      </c>
      <c r="I3463" s="5"/>
    </row>
    <row r="3464" spans="5:15" x14ac:dyDescent="0.35">
      <c r="E3464" s="4"/>
      <c r="I3464" s="5"/>
    </row>
    <row r="3465" spans="5:15" x14ac:dyDescent="0.35">
      <c r="E3465" s="4"/>
      <c r="F3465">
        <f t="shared" ref="F3465:F3468" si="6432">F3443</f>
        <v>0.10070645885277868</v>
      </c>
      <c r="G3465" t="s">
        <v>16</v>
      </c>
      <c r="H3465" cm="1">
        <f t="array" ref="H3465:H3468">MMULT(F3455:I3458,F3460:F3463)</f>
        <v>0</v>
      </c>
      <c r="I3465" s="5"/>
      <c r="J3465">
        <f t="shared" ref="J3465" si="6433">F3455*F3460+G3455*F3461+H3455*F3462+I3455*F3463</f>
        <v>0</v>
      </c>
    </row>
    <row r="3466" spans="5:15" x14ac:dyDescent="0.35">
      <c r="E3466" s="4"/>
      <c r="F3466">
        <f t="shared" si="6432"/>
        <v>-10.624774595708859</v>
      </c>
      <c r="G3466" t="s">
        <v>16</v>
      </c>
      <c r="H3466">
        <v>0</v>
      </c>
      <c r="I3466" s="5"/>
      <c r="J3466">
        <f t="shared" ref="J3466" si="6434">F3456*F3460+G3456*F3461+H3456*F3462+I3456*F3463</f>
        <v>0</v>
      </c>
    </row>
    <row r="3467" spans="5:15" x14ac:dyDescent="0.35">
      <c r="E3467" s="4"/>
      <c r="F3467">
        <f t="shared" si="6432"/>
        <v>1.251891792118899</v>
      </c>
      <c r="G3467" t="s">
        <v>16</v>
      </c>
      <c r="H3467">
        <v>0</v>
      </c>
      <c r="I3467" s="5"/>
      <c r="J3467">
        <f t="shared" ref="J3467" si="6435">F3457*F3460+G3457*F3461+H3457*F3462+I3457*F3463</f>
        <v>0</v>
      </c>
    </row>
    <row r="3468" spans="5:15" x14ac:dyDescent="0.35">
      <c r="E3468" s="4"/>
      <c r="F3468">
        <f t="shared" si="6432"/>
        <v>5.6042630438785226</v>
      </c>
      <c r="G3468" t="s">
        <v>16</v>
      </c>
      <c r="H3468">
        <v>0</v>
      </c>
      <c r="I3468" s="5"/>
      <c r="J3468">
        <f t="shared" ref="J3468" si="6436">F3458*F3460+G3458*F3461+H3458*F3462+I3458*F3463</f>
        <v>0</v>
      </c>
    </row>
    <row r="3469" spans="5:15" x14ac:dyDescent="0.35">
      <c r="E3469" s="4" t="s">
        <v>844</v>
      </c>
      <c r="F3469">
        <f t="shared" ref="F3469:F3472" si="6437">F3465-H3465</f>
        <v>0.10070645885277868</v>
      </c>
      <c r="I3469" s="5"/>
    </row>
    <row r="3470" spans="5:15" x14ac:dyDescent="0.35">
      <c r="E3470" s="4" t="s">
        <v>99</v>
      </c>
      <c r="F3470">
        <f t="shared" si="6437"/>
        <v>-10.624774595708859</v>
      </c>
      <c r="I3470" s="5"/>
    </row>
    <row r="3471" spans="5:15" x14ac:dyDescent="0.35">
      <c r="E3471" s="4" t="s">
        <v>100</v>
      </c>
      <c r="F3471">
        <f t="shared" si="6437"/>
        <v>1.251891792118899</v>
      </c>
      <c r="I3471" s="5"/>
    </row>
    <row r="3472" spans="5:15" x14ac:dyDescent="0.35">
      <c r="E3472" s="4" t="s">
        <v>101</v>
      </c>
      <c r="F3472">
        <f t="shared" si="6437"/>
        <v>5.6042630438785226</v>
      </c>
      <c r="I3472" s="5"/>
    </row>
    <row r="3473" spans="5:15" x14ac:dyDescent="0.35">
      <c r="E3473" s="4"/>
      <c r="I3473" s="5"/>
    </row>
    <row r="3474" spans="5:15" x14ac:dyDescent="0.35">
      <c r="E3474" s="4" t="s">
        <v>846</v>
      </c>
      <c r="F3474">
        <f t="shared" ref="F3474:F3477" si="6438">ABS(F3469-F3443)</f>
        <v>0</v>
      </c>
      <c r="I3474" s="5"/>
    </row>
    <row r="3475" spans="5:15" x14ac:dyDescent="0.35">
      <c r="E3475" s="4" t="s">
        <v>847</v>
      </c>
      <c r="F3475">
        <f t="shared" si="6438"/>
        <v>0</v>
      </c>
      <c r="I3475" s="5"/>
    </row>
    <row r="3476" spans="5:15" x14ac:dyDescent="0.35">
      <c r="E3476" s="4" t="s">
        <v>848</v>
      </c>
      <c r="F3476">
        <f t="shared" si="6438"/>
        <v>0</v>
      </c>
      <c r="I3476" s="5"/>
    </row>
    <row r="3477" spans="5:15" x14ac:dyDescent="0.35">
      <c r="E3477" s="7" t="s">
        <v>849</v>
      </c>
      <c r="F3477" s="8">
        <f t="shared" si="6438"/>
        <v>0</v>
      </c>
      <c r="G3477" s="8" t="s">
        <v>25</v>
      </c>
      <c r="H3477" s="8">
        <f t="shared" ref="H3477" si="6439">MAX(F3474:F3477)</f>
        <v>0</v>
      </c>
      <c r="I3477" s="9"/>
      <c r="J3477" t="str">
        <f t="shared" ref="J3477" si="6440">IF(H3477&gt;$D$14, "Continúa iterando","Listo. Aquí está la solución")</f>
        <v>Listo. Aquí está la solución</v>
      </c>
    </row>
    <row r="3479" spans="5:15" x14ac:dyDescent="0.35">
      <c r="E3479" s="1"/>
      <c r="F3479" s="2" t="s">
        <v>0</v>
      </c>
      <c r="G3479" s="2">
        <f t="shared" ref="G3479" si="6441">G3442+1</f>
        <v>95</v>
      </c>
      <c r="H3479" s="2"/>
      <c r="I3479" s="3"/>
    </row>
    <row r="3480" spans="5:15" x14ac:dyDescent="0.35">
      <c r="E3480" s="4" t="s">
        <v>840</v>
      </c>
      <c r="F3480" s="6">
        <f t="shared" ref="F3480:F3483" si="6442">F3469</f>
        <v>0.10070645885277868</v>
      </c>
      <c r="I3480" s="5"/>
    </row>
    <row r="3481" spans="5:15" x14ac:dyDescent="0.35">
      <c r="E3481" s="4" t="s">
        <v>1</v>
      </c>
      <c r="F3481" s="6">
        <f t="shared" si="6442"/>
        <v>-10.624774595708859</v>
      </c>
      <c r="I3481" s="5"/>
    </row>
    <row r="3482" spans="5:15" x14ac:dyDescent="0.35">
      <c r="E3482" s="4" t="s">
        <v>93</v>
      </c>
      <c r="F3482" s="6">
        <f t="shared" si="6442"/>
        <v>1.251891792118899</v>
      </c>
      <c r="I3482" s="5"/>
    </row>
    <row r="3483" spans="5:15" x14ac:dyDescent="0.35">
      <c r="E3483" s="4" t="s">
        <v>2</v>
      </c>
      <c r="F3483" s="6">
        <f t="shared" si="6442"/>
        <v>5.6042630438785226</v>
      </c>
      <c r="I3483" s="5"/>
    </row>
    <row r="3484" spans="5:15" x14ac:dyDescent="0.35">
      <c r="E3484" s="4"/>
      <c r="I3484" s="5"/>
    </row>
    <row r="3485" spans="5:15" x14ac:dyDescent="0.35">
      <c r="E3485" s="4"/>
      <c r="F3485">
        <f t="shared" ref="F3485" si="6443">2*F3480*F3481*F3482-6*F3480*F3481^2</f>
        <v>-70.889003248126073</v>
      </c>
      <c r="G3485">
        <f t="shared" ref="G3485" si="6444">F3480^2*F3482-6*F3480^2*F3481</f>
        <v>0.65922187569425572</v>
      </c>
      <c r="H3485">
        <f t="shared" ref="H3485" si="6445">F3480^2*F3481</f>
        <v>-0.10775424182765204</v>
      </c>
      <c r="I3485" s="5">
        <f t="shared" ref="I3485" si="6446">12*F3483^2</f>
        <v>376.89317117979078</v>
      </c>
      <c r="J3485">
        <f t="shared" ref="J3485" si="6447">F3485*(G3486*(H3487*I3488-H3488*I3487)-H3486*(G3487*I3488-G3488*I3487)+I3486*(G3487*H3488-G3488*H3487))</f>
        <v>-11734.85501053382</v>
      </c>
      <c r="L3485">
        <f t="shared" ref="L3485" si="6448">G3486*(H3487*I3488-H3488*I3487)-H3486*(G3487*I3488-G3488*I3487)+I3486*(G3487*H3488-G3488*H3487)</f>
        <v>165.53843999554368</v>
      </c>
      <c r="M3485">
        <f t="shared" ref="M3485" si="6449">-(G3485*(H3487*I3488-H3488*I3487)-H3485*(G3487*I3488-G3488*I3487)+I3485*(G3487*H3488-G3488*H3487))</f>
        <v>-4370.357691427349</v>
      </c>
      <c r="N3485">
        <f t="shared" ref="N3485" si="6450">G3485*(H3486*I3488-H3488*I3486)-H3485*(G3486*I3488-G3488*I3486)+I3485*(G3486*H3488-G3488*H3486)</f>
        <v>-21755.90042243282</v>
      </c>
      <c r="O3485">
        <f t="shared" ref="O3485" si="6451">-(G3485*(H3486*I3487-H3487*I3486)-H3485*(G3486*I3487-G3487*I3486)+I3485*(G3486*H3487-G3487*H3486))</f>
        <v>-333.28564678835897</v>
      </c>
    </row>
    <row r="3486" spans="5:15" x14ac:dyDescent="0.35">
      <c r="E3486" s="4" t="s">
        <v>26</v>
      </c>
      <c r="F3486">
        <f t="shared" ref="F3486" si="6452">-1728*F3483*F3480^2-144*F3481*F3480+36*F3482</f>
        <v>100.93092616020988</v>
      </c>
      <c r="G3486">
        <f t="shared" ref="G3486" si="6453">-72*F3480^2</f>
        <v>-0.73020894153598115</v>
      </c>
      <c r="H3486">
        <f t="shared" ref="H3486" si="6454">36*F3480</f>
        <v>3.6254325187000322</v>
      </c>
      <c r="I3486" s="5">
        <f t="shared" ref="I3486" si="6455">-576*F3480^3</f>
        <v>-0.58829405379779487</v>
      </c>
      <c r="J3486">
        <f t="shared" ref="J3486" si="6456">-G3485*(F3486*(H3487*I3488-H3488*I3487)-H3486*(F3487*I3488-F3488*I3487)+I3486*(F3487*H3488-F3488*H3487))</f>
        <v>27145.440294009833</v>
      </c>
      <c r="L3486">
        <f t="shared" ref="L3486" si="6457">-(F3486*(H3487*I3488-H3488*I3487)-H3486*(F3487*I3488-F3488*I3487)+I3486*(F3487*H3488-F3488*H3487))</f>
        <v>41178.002877137187</v>
      </c>
      <c r="M3486">
        <f t="shared" ref="M3486" si="6458">F3485*(H3487*I3488-H3488*I3487)-H3485*(F3487*I3488-F3488*I3487)+I3485*(F3487*H3488-F3488*H3487)</f>
        <v>158787.26550931143</v>
      </c>
      <c r="N3486">
        <f t="shared" ref="N3486" si="6459">-(F3485*(H3486*I3488-H3488*I3486)-H3485*(F3486*I3488-F3488*I3486)+I3485*(F3486*H3488-F3488*H3486))</f>
        <v>-3207276.3379088463</v>
      </c>
      <c r="O3486">
        <f t="shared" ref="O3486" si="6460">F3485*(H3486*I3487-H3487*I3486)-H3485*(F3486*I3487-F3487*I3486)+I3485*(F3486*H3487-F3487*H3486)</f>
        <v>-78127.230263793899</v>
      </c>
    </row>
    <row r="3487" spans="5:15" x14ac:dyDescent="0.35">
      <c r="E3487" s="4"/>
      <c r="F3487">
        <f t="shared" ref="F3487" si="6461">0.0625*F3481*F3482^2*F3483</f>
        <v>-5.8324609265975536</v>
      </c>
      <c r="G3487">
        <f t="shared" ref="G3487" si="6462">0.0625*F3480*F3482^2*F3483+0.125*F3482</f>
        <v>0.21176919846457087</v>
      </c>
      <c r="H3487">
        <f t="shared" ref="H3487" si="6463">0.125*F3480*F3481*F3482*F3483+0.125*F3481</f>
        <v>-2.2664630475070293</v>
      </c>
      <c r="I3487" s="5">
        <f t="shared" ref="I3487" si="6464">0.0625*F3480*F3481*F3482^2</f>
        <v>-0.10480708733977255</v>
      </c>
      <c r="J3487">
        <f t="shared" ref="J3487" si="6465">H3485*(F3486*(G3487*I3488-G3488*I3487)-G3486*(F3487*I3488-F3488*I3487)+I3486*(F3487*G3488-F3488*G3487))</f>
        <v>-374.98505932624914</v>
      </c>
      <c r="L3487">
        <f t="shared" ref="L3487" si="6466">F3486*(G3487*I3488-G3488*I3487)-G3486*(F3487*I3488-F3488*I3487)+I3486*(F3487*G3488-F3488*G3487)</f>
        <v>3480.0027633809582</v>
      </c>
      <c r="M3487">
        <f t="shared" ref="M3487" si="6467">-(F3485*(G3487*I3488-G3488*I3487)-G3485*(F3487*I3488-F3488*I3487)+I3485*(F3487*G3488-F3488*G3487))</f>
        <v>26133.525741921378</v>
      </c>
      <c r="N3487">
        <f t="shared" ref="N3487" si="6468">F3485*(G3486*I3488-G3488*I3486)-G3485*(F3486*I3488-F3488*I3486)+I3485*(F3486*G3488-F3488*G3486)</f>
        <v>-40064.874888211809</v>
      </c>
      <c r="O3487">
        <f t="shared" ref="O3487" si="6469">-(F3485*(G3486*I3487-G3487*I3486)-G3485*(F3486*I3487-F3487*I3486)+I3485*(F3486*G3487-F3487*G3486))</f>
        <v>-6445.5603413291828</v>
      </c>
    </row>
    <row r="3488" spans="5:15" x14ac:dyDescent="0.35">
      <c r="E3488" s="4"/>
      <c r="F3488">
        <f t="shared" ref="F3488" si="6470">72*F3481*F3482*F3480^2-20*F3481*F3482^3</f>
        <v>407.20491440473813</v>
      </c>
      <c r="G3488">
        <f t="shared" ref="G3488" si="6471">24*F3480^3*F3482-20*F3480*F3482^3</f>
        <v>-3.9210472518767352</v>
      </c>
      <c r="H3488">
        <f t="shared" ref="H3488" si="6472">24*F3480^3*F3481-60*F3480*F3481*F3482^2</f>
        <v>100.35436669128175</v>
      </c>
      <c r="I3488" s="5">
        <f t="shared" ref="I3488" si="6473">36*F3483</f>
        <v>201.75346957962682</v>
      </c>
      <c r="J3488">
        <f t="shared" ref="J3488" si="6474">-I3485*(F3486*(G3487*H3488-G3488*H3487)-G3486*(F3487*H3488-F3488*H3487)+H3486*(F3487*G3488-F3488*G3487))</f>
        <v>-476699.81881783751</v>
      </c>
      <c r="L3488">
        <f t="shared" ref="L3488" si="6475">-(F3486*(G3487*H3488-G3488*H3487)-G3486*(F3487*H3488-F3488*H3487)+H3486*(F3487*G3488-F3488*G3487))</f>
        <v>-1264.8141576182488</v>
      </c>
      <c r="M3488">
        <f t="shared" ref="M3488" si="6476">F3485*(G3487*H3488-G3488*H3487)-G3485*(F3487*H3488-F3488*H3487)+H3485*(F3487*G3488-F3488*G3487)</f>
        <v>-1092.2732827639675</v>
      </c>
      <c r="N3488">
        <f t="shared" ref="N3488" si="6477">-(F3485*(G3486*H3488-G3488*H3486)-G3485*(F3486*H3488-F3488*H3486)+H3485*(F3486*G3488-F3488*G3486))</f>
        <v>1506.3564713566998</v>
      </c>
      <c r="O3488">
        <f t="shared" ref="O3488" si="6478">F3485*(G3486*H3487-G3487*H3486)-G3485*(F3486*H3487-F3487*H3486)+H3485*(F3486*G3487-F3487*G3486)</f>
        <v>72.122175699650043</v>
      </c>
    </row>
    <row r="3489" spans="5:15" x14ac:dyDescent="0.35">
      <c r="E3489" s="4"/>
      <c r="I3489" s="5"/>
    </row>
    <row r="3490" spans="5:15" x14ac:dyDescent="0.35">
      <c r="E3490" s="4" t="s">
        <v>6</v>
      </c>
      <c r="F3490">
        <f t="shared" ref="F3490" si="6479">MDETERM(F3485:I3488)</f>
        <v>-461664.21859368775</v>
      </c>
      <c r="G3490" t="str">
        <f t="shared" ref="G3490" si="6480">IF(F3490&lt;&gt;0,"Continuar", "Agregar otros valores")</f>
        <v>Continuar</v>
      </c>
      <c r="I3490" s="5"/>
      <c r="J3490">
        <f t="shared" ref="J3490" si="6481">MDETERM(F3485:I3488)</f>
        <v>-461664.21859368775</v>
      </c>
    </row>
    <row r="3491" spans="5:15" x14ac:dyDescent="0.35">
      <c r="E3491" s="4"/>
      <c r="I3491" s="5"/>
    </row>
    <row r="3492" spans="5:15" x14ac:dyDescent="0.35">
      <c r="E3492" s="4"/>
      <c r="F3492" cm="1">
        <f t="array" ref="F3492:I3495">MINVERSE(F3485:I3488)</f>
        <v>-3.5856891941897636E-4</v>
      </c>
      <c r="G3492">
        <v>9.466528952016778E-3</v>
      </c>
      <c r="H3492">
        <v>4.7124943944551738E-2</v>
      </c>
      <c r="I3492" s="5">
        <v>7.21922196620755E-4</v>
      </c>
      <c r="L3492">
        <f t="shared" ref="L3492" si="6482">L3485/J3490</f>
        <v>-3.5856891941897414E-4</v>
      </c>
      <c r="M3492">
        <f t="shared" ref="M3492" si="6483">M3485/J3490</f>
        <v>9.4665289520167815E-3</v>
      </c>
      <c r="N3492">
        <f t="shared" ref="N3492" si="6484">N3485/J3490</f>
        <v>4.7124943944551745E-2</v>
      </c>
      <c r="O3492">
        <f t="shared" ref="O3492" si="6485">O3485/J3490</f>
        <v>7.2192219662075392E-4</v>
      </c>
    </row>
    <row r="3493" spans="5:15" x14ac:dyDescent="0.35">
      <c r="E3493" s="4" t="s">
        <v>9</v>
      </c>
      <c r="F3493">
        <v>-8.9194703030208738E-2</v>
      </c>
      <c r="G3493">
        <v>-0.34394535923318087</v>
      </c>
      <c r="H3493">
        <v>6.9472058018245084</v>
      </c>
      <c r="I3493" s="5">
        <v>0.16922955498215461</v>
      </c>
      <c r="L3493">
        <f t="shared" ref="L3493" si="6486">L3486/J3490</f>
        <v>-8.9194703030208392E-2</v>
      </c>
      <c r="M3493">
        <f t="shared" ref="M3493" si="6487">M3486/J3490</f>
        <v>-0.34394535923318037</v>
      </c>
      <c r="N3493">
        <f t="shared" ref="N3493" si="6488">N3486/J3490</f>
        <v>6.9472058018245102</v>
      </c>
      <c r="O3493">
        <f t="shared" ref="O3493" si="6489">O3486/J3490</f>
        <v>0.16922955498215456</v>
      </c>
    </row>
    <row r="3494" spans="5:15" x14ac:dyDescent="0.35">
      <c r="E3494" s="4"/>
      <c r="F3494">
        <v>-7.5379520942334983E-3</v>
      </c>
      <c r="G3494">
        <v>-5.660721513468988E-2</v>
      </c>
      <c r="H3494">
        <v>8.6783582687557287E-2</v>
      </c>
      <c r="I3494" s="5">
        <v>1.3961576578240174E-2</v>
      </c>
      <c r="L3494">
        <f t="shared" ref="L3494" si="6490">L3487/J3490</f>
        <v>-7.5379520942334939E-3</v>
      </c>
      <c r="M3494">
        <f t="shared" ref="M3494" si="6491">M3487/J3490</f>
        <v>-5.660721513468988E-2</v>
      </c>
      <c r="N3494">
        <f t="shared" ref="N3494" si="6492">N3487/J3490</f>
        <v>8.6783582687557259E-2</v>
      </c>
      <c r="O3494">
        <f t="shared" ref="O3494" si="6493">O3487/J3490</f>
        <v>1.3961576578240174E-2</v>
      </c>
    </row>
    <row r="3495" spans="5:15" x14ac:dyDescent="0.35">
      <c r="E3495" s="4"/>
      <c r="F3495">
        <v>2.7396841831734335E-3</v>
      </c>
      <c r="G3495">
        <v>2.3659474543884481E-3</v>
      </c>
      <c r="H3495">
        <v>-3.2628833049815585E-3</v>
      </c>
      <c r="I3495" s="5">
        <v>-1.562221476018808E-4</v>
      </c>
      <c r="L3495">
        <f t="shared" ref="L3495" si="6494">L3488/J3490</f>
        <v>2.7396841831734335E-3</v>
      </c>
      <c r="M3495">
        <f t="shared" ref="M3495" si="6495">M3488/J3490</f>
        <v>2.3659474543884481E-3</v>
      </c>
      <c r="N3495">
        <f t="shared" ref="N3495" si="6496">N3488/J3490</f>
        <v>-3.2628833049815568E-3</v>
      </c>
      <c r="O3495">
        <f t="shared" ref="O3495" si="6497">O3488/J3490</f>
        <v>-1.5622214760188077E-4</v>
      </c>
    </row>
    <row r="3496" spans="5:15" x14ac:dyDescent="0.35">
      <c r="E3496" s="4"/>
      <c r="I3496" s="5"/>
    </row>
    <row r="3497" spans="5:15" x14ac:dyDescent="0.35">
      <c r="E3497" s="4" t="s">
        <v>411</v>
      </c>
      <c r="F3497">
        <f t="shared" ref="F3497" si="6498">F3480^2*F3481*F3482-3*F3480^2*F3481^2+4*F3483^3-1401/2</f>
        <v>0</v>
      </c>
      <c r="I3497" s="5"/>
    </row>
    <row r="3498" spans="5:15" x14ac:dyDescent="0.35">
      <c r="E3498" s="4" t="s">
        <v>412</v>
      </c>
      <c r="F3498">
        <f t="shared" ref="F3498" si="6499">-72*F3480^2*F3481-576*F3480^3*F3483+36*F3480*F3482-9</f>
        <v>0</v>
      </c>
      <c r="I3498" s="5"/>
    </row>
    <row r="3499" spans="5:15" x14ac:dyDescent="0.35">
      <c r="E3499" s="4" t="s">
        <v>413</v>
      </c>
      <c r="F3499">
        <f t="shared" ref="F3499" si="6500">((F3480*F3481*(F3482^2)*F3483)/16)+((F3481*F3482)/8)+9/4</f>
        <v>0</v>
      </c>
      <c r="I3499" s="5"/>
    </row>
    <row r="3500" spans="5:15" x14ac:dyDescent="0.35">
      <c r="E3500" s="4" t="s">
        <v>414</v>
      </c>
      <c r="F3500">
        <f t="shared" ref="F3500" si="6501">24*F3480^3*F3481*F3482-20*F3480*F3481*F3482^3+18*F3483^2-607</f>
        <v>0</v>
      </c>
      <c r="I3500" s="5"/>
    </row>
    <row r="3501" spans="5:15" x14ac:dyDescent="0.35">
      <c r="E3501" s="4"/>
      <c r="I3501" s="5"/>
    </row>
    <row r="3502" spans="5:15" x14ac:dyDescent="0.35">
      <c r="E3502" s="4"/>
      <c r="F3502">
        <f t="shared" ref="F3502:F3505" si="6502">F3480</f>
        <v>0.10070645885277868</v>
      </c>
      <c r="G3502" t="s">
        <v>16</v>
      </c>
      <c r="H3502" cm="1">
        <f t="array" ref="H3502:H3505">MMULT(F3492:I3495,F3497:F3500)</f>
        <v>0</v>
      </c>
      <c r="I3502" s="5"/>
      <c r="J3502">
        <f t="shared" ref="J3502" si="6503">F3492*F3497+G3492*F3498+H3492*F3499+I3492*F3500</f>
        <v>0</v>
      </c>
    </row>
    <row r="3503" spans="5:15" x14ac:dyDescent="0.35">
      <c r="E3503" s="4"/>
      <c r="F3503">
        <f t="shared" si="6502"/>
        <v>-10.624774595708859</v>
      </c>
      <c r="G3503" t="s">
        <v>16</v>
      </c>
      <c r="H3503">
        <v>0</v>
      </c>
      <c r="I3503" s="5"/>
      <c r="J3503">
        <f t="shared" ref="J3503" si="6504">F3493*F3497+G3493*F3498+H3493*F3499+I3493*F3500</f>
        <v>0</v>
      </c>
    </row>
    <row r="3504" spans="5:15" x14ac:dyDescent="0.35">
      <c r="E3504" s="4"/>
      <c r="F3504">
        <f t="shared" si="6502"/>
        <v>1.251891792118899</v>
      </c>
      <c r="G3504" t="s">
        <v>16</v>
      </c>
      <c r="H3504">
        <v>0</v>
      </c>
      <c r="I3504" s="5"/>
      <c r="J3504">
        <f t="shared" ref="J3504" si="6505">F3494*F3497+G3494*F3498+H3494*F3499+I3494*F3500</f>
        <v>0</v>
      </c>
    </row>
    <row r="3505" spans="5:10" x14ac:dyDescent="0.35">
      <c r="E3505" s="4"/>
      <c r="F3505">
        <f t="shared" si="6502"/>
        <v>5.6042630438785226</v>
      </c>
      <c r="G3505" t="s">
        <v>16</v>
      </c>
      <c r="H3505">
        <v>0</v>
      </c>
      <c r="I3505" s="5"/>
      <c r="J3505">
        <f t="shared" ref="J3505" si="6506">F3495*F3497+G3495*F3498+H3495*F3499+I3495*F3500</f>
        <v>0</v>
      </c>
    </row>
    <row r="3506" spans="5:10" x14ac:dyDescent="0.35">
      <c r="E3506" s="4" t="s">
        <v>844</v>
      </c>
      <c r="F3506">
        <f t="shared" ref="F3506:F3509" si="6507">F3502-H3502</f>
        <v>0.10070645885277868</v>
      </c>
      <c r="I3506" s="5"/>
    </row>
    <row r="3507" spans="5:10" x14ac:dyDescent="0.35">
      <c r="E3507" s="4" t="s">
        <v>99</v>
      </c>
      <c r="F3507">
        <f t="shared" si="6507"/>
        <v>-10.624774595708859</v>
      </c>
      <c r="I3507" s="5"/>
    </row>
    <row r="3508" spans="5:10" x14ac:dyDescent="0.35">
      <c r="E3508" s="4" t="s">
        <v>100</v>
      </c>
      <c r="F3508">
        <f t="shared" si="6507"/>
        <v>1.251891792118899</v>
      </c>
      <c r="I3508" s="5"/>
    </row>
    <row r="3509" spans="5:10" x14ac:dyDescent="0.35">
      <c r="E3509" s="4" t="s">
        <v>101</v>
      </c>
      <c r="F3509">
        <f t="shared" si="6507"/>
        <v>5.6042630438785226</v>
      </c>
      <c r="I3509" s="5"/>
    </row>
    <row r="3510" spans="5:10" x14ac:dyDescent="0.35">
      <c r="E3510" s="4"/>
      <c r="I3510" s="5"/>
    </row>
    <row r="3511" spans="5:10" x14ac:dyDescent="0.35">
      <c r="E3511" s="4" t="s">
        <v>846</v>
      </c>
      <c r="F3511">
        <f t="shared" ref="F3511:F3514" si="6508">ABS(F3506-F3480)</f>
        <v>0</v>
      </c>
      <c r="I3511" s="5"/>
    </row>
    <row r="3512" spans="5:10" x14ac:dyDescent="0.35">
      <c r="E3512" s="4" t="s">
        <v>847</v>
      </c>
      <c r="F3512">
        <f t="shared" si="6508"/>
        <v>0</v>
      </c>
      <c r="I3512" s="5"/>
    </row>
    <row r="3513" spans="5:10" x14ac:dyDescent="0.35">
      <c r="E3513" s="4" t="s">
        <v>848</v>
      </c>
      <c r="F3513">
        <f t="shared" si="6508"/>
        <v>0</v>
      </c>
      <c r="I3513" s="5"/>
    </row>
    <row r="3514" spans="5:10" x14ac:dyDescent="0.35">
      <c r="E3514" s="7" t="s">
        <v>849</v>
      </c>
      <c r="F3514" s="8">
        <f t="shared" si="6508"/>
        <v>0</v>
      </c>
      <c r="G3514" s="8" t="s">
        <v>25</v>
      </c>
      <c r="H3514" s="8">
        <f t="shared" ref="H3514" si="6509">MAX(F3511:F3514)</f>
        <v>0</v>
      </c>
      <c r="I3514" s="9"/>
      <c r="J3514" t="str">
        <f t="shared" ref="J3514" si="6510">IF(H3514&gt;$D$14, "Continúa iterando","Listo. Aquí está la solución")</f>
        <v>Listo. Aquí está la solución</v>
      </c>
    </row>
    <row r="3516" spans="5:10" x14ac:dyDescent="0.35">
      <c r="E3516" s="1"/>
      <c r="F3516" s="2" t="s">
        <v>0</v>
      </c>
      <c r="G3516" s="2">
        <f t="shared" ref="G3516" si="6511">G3479+1</f>
        <v>96</v>
      </c>
      <c r="H3516" s="2"/>
      <c r="I3516" s="3"/>
    </row>
    <row r="3517" spans="5:10" x14ac:dyDescent="0.35">
      <c r="E3517" s="4" t="s">
        <v>840</v>
      </c>
      <c r="F3517" s="6">
        <f t="shared" ref="F3517:F3520" si="6512">F3506</f>
        <v>0.10070645885277868</v>
      </c>
      <c r="I3517" s="5"/>
    </row>
    <row r="3518" spans="5:10" x14ac:dyDescent="0.35">
      <c r="E3518" s="4" t="s">
        <v>1</v>
      </c>
      <c r="F3518" s="6">
        <f t="shared" si="6512"/>
        <v>-10.624774595708859</v>
      </c>
      <c r="I3518" s="5"/>
    </row>
    <row r="3519" spans="5:10" x14ac:dyDescent="0.35">
      <c r="E3519" s="4" t="s">
        <v>93</v>
      </c>
      <c r="F3519" s="6">
        <f t="shared" si="6512"/>
        <v>1.251891792118899</v>
      </c>
      <c r="I3519" s="5"/>
    </row>
    <row r="3520" spans="5:10" x14ac:dyDescent="0.35">
      <c r="E3520" s="4" t="s">
        <v>2</v>
      </c>
      <c r="F3520" s="6">
        <f t="shared" si="6512"/>
        <v>5.6042630438785226</v>
      </c>
      <c r="I3520" s="5"/>
    </row>
    <row r="3521" spans="5:15" x14ac:dyDescent="0.35">
      <c r="E3521" s="4"/>
      <c r="I3521" s="5"/>
    </row>
    <row r="3522" spans="5:15" x14ac:dyDescent="0.35">
      <c r="E3522" s="4"/>
      <c r="F3522">
        <f t="shared" ref="F3522" si="6513">2*F3517*F3518*F3519-6*F3517*F3518^2</f>
        <v>-70.889003248126073</v>
      </c>
      <c r="G3522">
        <f t="shared" ref="G3522" si="6514">F3517^2*F3519-6*F3517^2*F3518</f>
        <v>0.65922187569425572</v>
      </c>
      <c r="H3522">
        <f t="shared" ref="H3522" si="6515">F3517^2*F3518</f>
        <v>-0.10775424182765204</v>
      </c>
      <c r="I3522" s="5">
        <f t="shared" ref="I3522" si="6516">12*F3520^2</f>
        <v>376.89317117979078</v>
      </c>
      <c r="J3522">
        <f t="shared" ref="J3522" si="6517">F3522*(G3523*(H3524*I3525-H3525*I3524)-H3523*(G3524*I3525-G3525*I3524)+I3523*(G3524*H3525-G3525*H3524))</f>
        <v>-11734.85501053382</v>
      </c>
      <c r="L3522">
        <f t="shared" ref="L3522" si="6518">G3523*(H3524*I3525-H3525*I3524)-H3523*(G3524*I3525-G3525*I3524)+I3523*(G3524*H3525-G3525*H3524)</f>
        <v>165.53843999554368</v>
      </c>
      <c r="M3522">
        <f t="shared" ref="M3522" si="6519">-(G3522*(H3524*I3525-H3525*I3524)-H3522*(G3524*I3525-G3525*I3524)+I3522*(G3524*H3525-G3525*H3524))</f>
        <v>-4370.357691427349</v>
      </c>
      <c r="N3522">
        <f t="shared" ref="N3522" si="6520">G3522*(H3523*I3525-H3525*I3523)-H3522*(G3523*I3525-G3525*I3523)+I3522*(G3523*H3525-G3525*H3523)</f>
        <v>-21755.90042243282</v>
      </c>
      <c r="O3522">
        <f t="shared" ref="O3522" si="6521">-(G3522*(H3523*I3524-H3524*I3523)-H3522*(G3523*I3524-G3524*I3523)+I3522*(G3523*H3524-G3524*H3523))</f>
        <v>-333.28564678835897</v>
      </c>
    </row>
    <row r="3523" spans="5:15" x14ac:dyDescent="0.35">
      <c r="E3523" s="4" t="s">
        <v>26</v>
      </c>
      <c r="F3523">
        <f t="shared" ref="F3523" si="6522">-1728*F3520*F3517^2-144*F3518*F3517+36*F3519</f>
        <v>100.93092616020988</v>
      </c>
      <c r="G3523">
        <f t="shared" ref="G3523" si="6523">-72*F3517^2</f>
        <v>-0.73020894153598115</v>
      </c>
      <c r="H3523">
        <f t="shared" ref="H3523" si="6524">36*F3517</f>
        <v>3.6254325187000322</v>
      </c>
      <c r="I3523" s="5">
        <f t="shared" ref="I3523" si="6525">-576*F3517^3</f>
        <v>-0.58829405379779487</v>
      </c>
      <c r="J3523">
        <f t="shared" ref="J3523" si="6526">-G3522*(F3523*(H3524*I3525-H3525*I3524)-H3523*(F3524*I3525-F3525*I3524)+I3523*(F3524*H3525-F3525*H3524))</f>
        <v>27145.440294009833</v>
      </c>
      <c r="L3523">
        <f t="shared" ref="L3523" si="6527">-(F3523*(H3524*I3525-H3525*I3524)-H3523*(F3524*I3525-F3525*I3524)+I3523*(F3524*H3525-F3525*H3524))</f>
        <v>41178.002877137187</v>
      </c>
      <c r="M3523">
        <f t="shared" ref="M3523" si="6528">F3522*(H3524*I3525-H3525*I3524)-H3522*(F3524*I3525-F3525*I3524)+I3522*(F3524*H3525-F3525*H3524)</f>
        <v>158787.26550931143</v>
      </c>
      <c r="N3523">
        <f t="shared" ref="N3523" si="6529">-(F3522*(H3523*I3525-H3525*I3523)-H3522*(F3523*I3525-F3525*I3523)+I3522*(F3523*H3525-F3525*H3523))</f>
        <v>-3207276.3379088463</v>
      </c>
      <c r="O3523">
        <f t="shared" ref="O3523" si="6530">F3522*(H3523*I3524-H3524*I3523)-H3522*(F3523*I3524-F3524*I3523)+I3522*(F3523*H3524-F3524*H3523)</f>
        <v>-78127.230263793899</v>
      </c>
    </row>
    <row r="3524" spans="5:15" x14ac:dyDescent="0.35">
      <c r="E3524" s="4"/>
      <c r="F3524">
        <f t="shared" ref="F3524" si="6531">0.0625*F3518*F3519^2*F3520</f>
        <v>-5.8324609265975536</v>
      </c>
      <c r="G3524">
        <f t="shared" ref="G3524" si="6532">0.0625*F3517*F3519^2*F3520+0.125*F3519</f>
        <v>0.21176919846457087</v>
      </c>
      <c r="H3524">
        <f t="shared" ref="H3524" si="6533">0.125*F3517*F3518*F3519*F3520+0.125*F3518</f>
        <v>-2.2664630475070293</v>
      </c>
      <c r="I3524" s="5">
        <f t="shared" ref="I3524" si="6534">0.0625*F3517*F3518*F3519^2</f>
        <v>-0.10480708733977255</v>
      </c>
      <c r="J3524">
        <f t="shared" ref="J3524" si="6535">H3522*(F3523*(G3524*I3525-G3525*I3524)-G3523*(F3524*I3525-F3525*I3524)+I3523*(F3524*G3525-F3525*G3524))</f>
        <v>-374.98505932624914</v>
      </c>
      <c r="L3524">
        <f t="shared" ref="L3524" si="6536">F3523*(G3524*I3525-G3525*I3524)-G3523*(F3524*I3525-F3525*I3524)+I3523*(F3524*G3525-F3525*G3524)</f>
        <v>3480.0027633809582</v>
      </c>
      <c r="M3524">
        <f t="shared" ref="M3524" si="6537">-(F3522*(G3524*I3525-G3525*I3524)-G3522*(F3524*I3525-F3525*I3524)+I3522*(F3524*G3525-F3525*G3524))</f>
        <v>26133.525741921378</v>
      </c>
      <c r="N3524">
        <f t="shared" ref="N3524" si="6538">F3522*(G3523*I3525-G3525*I3523)-G3522*(F3523*I3525-F3525*I3523)+I3522*(F3523*G3525-F3525*G3523)</f>
        <v>-40064.874888211809</v>
      </c>
      <c r="O3524">
        <f t="shared" ref="O3524" si="6539">-(F3522*(G3523*I3524-G3524*I3523)-G3522*(F3523*I3524-F3524*I3523)+I3522*(F3523*G3524-F3524*G3523))</f>
        <v>-6445.5603413291828</v>
      </c>
    </row>
    <row r="3525" spans="5:15" x14ac:dyDescent="0.35">
      <c r="E3525" s="4"/>
      <c r="F3525">
        <f t="shared" ref="F3525" si="6540">72*F3518*F3519*F3517^2-20*F3518*F3519^3</f>
        <v>407.20491440473813</v>
      </c>
      <c r="G3525">
        <f t="shared" ref="G3525" si="6541">24*F3517^3*F3519-20*F3517*F3519^3</f>
        <v>-3.9210472518767352</v>
      </c>
      <c r="H3525">
        <f t="shared" ref="H3525" si="6542">24*F3517^3*F3518-60*F3517*F3518*F3519^2</f>
        <v>100.35436669128175</v>
      </c>
      <c r="I3525" s="5">
        <f t="shared" ref="I3525" si="6543">36*F3520</f>
        <v>201.75346957962682</v>
      </c>
      <c r="J3525">
        <f t="shared" ref="J3525" si="6544">-I3522*(F3523*(G3524*H3525-G3525*H3524)-G3523*(F3524*H3525-F3525*H3524)+H3523*(F3524*G3525-F3525*G3524))</f>
        <v>-476699.81881783751</v>
      </c>
      <c r="L3525">
        <f t="shared" ref="L3525" si="6545">-(F3523*(G3524*H3525-G3525*H3524)-G3523*(F3524*H3525-F3525*H3524)+H3523*(F3524*G3525-F3525*G3524))</f>
        <v>-1264.8141576182488</v>
      </c>
      <c r="M3525">
        <f t="shared" ref="M3525" si="6546">F3522*(G3524*H3525-G3525*H3524)-G3522*(F3524*H3525-F3525*H3524)+H3522*(F3524*G3525-F3525*G3524)</f>
        <v>-1092.2732827639675</v>
      </c>
      <c r="N3525">
        <f t="shared" ref="N3525" si="6547">-(F3522*(G3523*H3525-G3525*H3523)-G3522*(F3523*H3525-F3525*H3523)+H3522*(F3523*G3525-F3525*G3523))</f>
        <v>1506.3564713566998</v>
      </c>
      <c r="O3525">
        <f t="shared" ref="O3525" si="6548">F3522*(G3523*H3524-G3524*H3523)-G3522*(F3523*H3524-F3524*H3523)+H3522*(F3523*G3524-F3524*G3523)</f>
        <v>72.122175699650043</v>
      </c>
    </row>
    <row r="3526" spans="5:15" x14ac:dyDescent="0.35">
      <c r="E3526" s="4"/>
      <c r="I3526" s="5"/>
    </row>
    <row r="3527" spans="5:15" x14ac:dyDescent="0.35">
      <c r="E3527" s="4" t="s">
        <v>6</v>
      </c>
      <c r="F3527">
        <f t="shared" ref="F3527" si="6549">MDETERM(F3522:I3525)</f>
        <v>-461664.21859368775</v>
      </c>
      <c r="G3527" t="str">
        <f t="shared" ref="G3527" si="6550">IF(F3527&lt;&gt;0,"Continuar", "Agregar otros valores")</f>
        <v>Continuar</v>
      </c>
      <c r="I3527" s="5"/>
      <c r="J3527">
        <f t="shared" ref="J3527" si="6551">MDETERM(F3522:I3525)</f>
        <v>-461664.21859368775</v>
      </c>
    </row>
    <row r="3528" spans="5:15" x14ac:dyDescent="0.35">
      <c r="E3528" s="4"/>
      <c r="I3528" s="5"/>
    </row>
    <row r="3529" spans="5:15" x14ac:dyDescent="0.35">
      <c r="E3529" s="4"/>
      <c r="F3529" cm="1">
        <f t="array" ref="F3529:I3532">MINVERSE(F3522:I3525)</f>
        <v>-3.5856891941897636E-4</v>
      </c>
      <c r="G3529">
        <v>9.466528952016778E-3</v>
      </c>
      <c r="H3529">
        <v>4.7124943944551738E-2</v>
      </c>
      <c r="I3529" s="5">
        <v>7.21922196620755E-4</v>
      </c>
      <c r="L3529">
        <f t="shared" ref="L3529" si="6552">L3522/J3527</f>
        <v>-3.5856891941897414E-4</v>
      </c>
      <c r="M3529">
        <f t="shared" ref="M3529" si="6553">M3522/J3527</f>
        <v>9.4665289520167815E-3</v>
      </c>
      <c r="N3529">
        <f t="shared" ref="N3529" si="6554">N3522/J3527</f>
        <v>4.7124943944551745E-2</v>
      </c>
      <c r="O3529">
        <f t="shared" ref="O3529" si="6555">O3522/J3527</f>
        <v>7.2192219662075392E-4</v>
      </c>
    </row>
    <row r="3530" spans="5:15" x14ac:dyDescent="0.35">
      <c r="E3530" s="4" t="s">
        <v>9</v>
      </c>
      <c r="F3530">
        <v>-8.9194703030208738E-2</v>
      </c>
      <c r="G3530">
        <v>-0.34394535923318087</v>
      </c>
      <c r="H3530">
        <v>6.9472058018245084</v>
      </c>
      <c r="I3530" s="5">
        <v>0.16922955498215461</v>
      </c>
      <c r="L3530">
        <f t="shared" ref="L3530" si="6556">L3523/J3527</f>
        <v>-8.9194703030208392E-2</v>
      </c>
      <c r="M3530">
        <f t="shared" ref="M3530" si="6557">M3523/J3527</f>
        <v>-0.34394535923318037</v>
      </c>
      <c r="N3530">
        <f t="shared" ref="N3530" si="6558">N3523/J3527</f>
        <v>6.9472058018245102</v>
      </c>
      <c r="O3530">
        <f t="shared" ref="O3530" si="6559">O3523/J3527</f>
        <v>0.16922955498215456</v>
      </c>
    </row>
    <row r="3531" spans="5:15" x14ac:dyDescent="0.35">
      <c r="E3531" s="4"/>
      <c r="F3531">
        <v>-7.5379520942334983E-3</v>
      </c>
      <c r="G3531">
        <v>-5.660721513468988E-2</v>
      </c>
      <c r="H3531">
        <v>8.6783582687557287E-2</v>
      </c>
      <c r="I3531" s="5">
        <v>1.3961576578240174E-2</v>
      </c>
      <c r="L3531">
        <f t="shared" ref="L3531" si="6560">L3524/J3527</f>
        <v>-7.5379520942334939E-3</v>
      </c>
      <c r="M3531">
        <f t="shared" ref="M3531" si="6561">M3524/J3527</f>
        <v>-5.660721513468988E-2</v>
      </c>
      <c r="N3531">
        <f t="shared" ref="N3531" si="6562">N3524/J3527</f>
        <v>8.6783582687557259E-2</v>
      </c>
      <c r="O3531">
        <f t="shared" ref="O3531" si="6563">O3524/J3527</f>
        <v>1.3961576578240174E-2</v>
      </c>
    </row>
    <row r="3532" spans="5:15" x14ac:dyDescent="0.35">
      <c r="E3532" s="4"/>
      <c r="F3532">
        <v>2.7396841831734335E-3</v>
      </c>
      <c r="G3532">
        <v>2.3659474543884481E-3</v>
      </c>
      <c r="H3532">
        <v>-3.2628833049815585E-3</v>
      </c>
      <c r="I3532" s="5">
        <v>-1.562221476018808E-4</v>
      </c>
      <c r="L3532">
        <f t="shared" ref="L3532" si="6564">L3525/J3527</f>
        <v>2.7396841831734335E-3</v>
      </c>
      <c r="M3532">
        <f t="shared" ref="M3532" si="6565">M3525/J3527</f>
        <v>2.3659474543884481E-3</v>
      </c>
      <c r="N3532">
        <f t="shared" ref="N3532" si="6566">N3525/J3527</f>
        <v>-3.2628833049815568E-3</v>
      </c>
      <c r="O3532">
        <f t="shared" ref="O3532" si="6567">O3525/J3527</f>
        <v>-1.5622214760188077E-4</v>
      </c>
    </row>
    <row r="3533" spans="5:15" x14ac:dyDescent="0.35">
      <c r="E3533" s="4"/>
      <c r="I3533" s="5"/>
    </row>
    <row r="3534" spans="5:15" x14ac:dyDescent="0.35">
      <c r="E3534" s="4" t="s">
        <v>415</v>
      </c>
      <c r="F3534">
        <f t="shared" ref="F3534" si="6568">F3517^2*F3518*F3519-3*F3517^2*F3518^2+4*F3520^3-1401/2</f>
        <v>0</v>
      </c>
      <c r="I3534" s="5"/>
    </row>
    <row r="3535" spans="5:15" x14ac:dyDescent="0.35">
      <c r="E3535" s="4" t="s">
        <v>416</v>
      </c>
      <c r="F3535">
        <f t="shared" ref="F3535" si="6569">-72*F3517^2*F3518-576*F3517^3*F3520+36*F3517*F3519-9</f>
        <v>0</v>
      </c>
      <c r="I3535" s="5"/>
    </row>
    <row r="3536" spans="5:15" x14ac:dyDescent="0.35">
      <c r="E3536" s="4" t="s">
        <v>417</v>
      </c>
      <c r="F3536">
        <f t="shared" ref="F3536" si="6570">((F3517*F3518*(F3519^2)*F3520)/16)+((F3518*F3519)/8)+9/4</f>
        <v>0</v>
      </c>
      <c r="I3536" s="5"/>
    </row>
    <row r="3537" spans="5:10" x14ac:dyDescent="0.35">
      <c r="E3537" s="4" t="s">
        <v>418</v>
      </c>
      <c r="F3537">
        <f t="shared" ref="F3537" si="6571">24*F3517^3*F3518*F3519-20*F3517*F3518*F3519^3+18*F3520^2-607</f>
        <v>0</v>
      </c>
      <c r="I3537" s="5"/>
    </row>
    <row r="3538" spans="5:10" x14ac:dyDescent="0.35">
      <c r="E3538" s="4"/>
      <c r="I3538" s="5"/>
    </row>
    <row r="3539" spans="5:10" x14ac:dyDescent="0.35">
      <c r="E3539" s="4"/>
      <c r="F3539">
        <f t="shared" ref="F3539:F3542" si="6572">F3517</f>
        <v>0.10070645885277868</v>
      </c>
      <c r="G3539" t="s">
        <v>16</v>
      </c>
      <c r="H3539" cm="1">
        <f t="array" ref="H3539:H3542">MMULT(F3529:I3532,F3534:F3537)</f>
        <v>0</v>
      </c>
      <c r="I3539" s="5"/>
      <c r="J3539">
        <f t="shared" ref="J3539" si="6573">F3529*F3534+G3529*F3535+H3529*F3536+I3529*F3537</f>
        <v>0</v>
      </c>
    </row>
    <row r="3540" spans="5:10" x14ac:dyDescent="0.35">
      <c r="E3540" s="4"/>
      <c r="F3540">
        <f t="shared" si="6572"/>
        <v>-10.624774595708859</v>
      </c>
      <c r="G3540" t="s">
        <v>16</v>
      </c>
      <c r="H3540">
        <v>0</v>
      </c>
      <c r="I3540" s="5"/>
      <c r="J3540">
        <f t="shared" ref="J3540" si="6574">F3530*F3534+G3530*F3535+H3530*F3536+I3530*F3537</f>
        <v>0</v>
      </c>
    </row>
    <row r="3541" spans="5:10" x14ac:dyDescent="0.35">
      <c r="E3541" s="4"/>
      <c r="F3541">
        <f t="shared" si="6572"/>
        <v>1.251891792118899</v>
      </c>
      <c r="G3541" t="s">
        <v>16</v>
      </c>
      <c r="H3541">
        <v>0</v>
      </c>
      <c r="I3541" s="5"/>
      <c r="J3541">
        <f t="shared" ref="J3541" si="6575">F3531*F3534+G3531*F3535+H3531*F3536+I3531*F3537</f>
        <v>0</v>
      </c>
    </row>
    <row r="3542" spans="5:10" x14ac:dyDescent="0.35">
      <c r="E3542" s="4"/>
      <c r="F3542">
        <f t="shared" si="6572"/>
        <v>5.6042630438785226</v>
      </c>
      <c r="G3542" t="s">
        <v>16</v>
      </c>
      <c r="H3542">
        <v>0</v>
      </c>
      <c r="I3542" s="5"/>
      <c r="J3542">
        <f t="shared" ref="J3542" si="6576">F3532*F3534+G3532*F3535+H3532*F3536+I3532*F3537</f>
        <v>0</v>
      </c>
    </row>
    <row r="3543" spans="5:10" x14ac:dyDescent="0.35">
      <c r="E3543" s="4" t="s">
        <v>844</v>
      </c>
      <c r="F3543">
        <f t="shared" ref="F3543:F3546" si="6577">F3539-H3539</f>
        <v>0.10070645885277868</v>
      </c>
      <c r="I3543" s="5"/>
    </row>
    <row r="3544" spans="5:10" x14ac:dyDescent="0.35">
      <c r="E3544" s="4" t="s">
        <v>99</v>
      </c>
      <c r="F3544">
        <f t="shared" si="6577"/>
        <v>-10.624774595708859</v>
      </c>
      <c r="I3544" s="5"/>
    </row>
    <row r="3545" spans="5:10" x14ac:dyDescent="0.35">
      <c r="E3545" s="4" t="s">
        <v>100</v>
      </c>
      <c r="F3545">
        <f t="shared" si="6577"/>
        <v>1.251891792118899</v>
      </c>
      <c r="I3545" s="5"/>
    </row>
    <row r="3546" spans="5:10" x14ac:dyDescent="0.35">
      <c r="E3546" s="4" t="s">
        <v>101</v>
      </c>
      <c r="F3546">
        <f t="shared" si="6577"/>
        <v>5.6042630438785226</v>
      </c>
      <c r="I3546" s="5"/>
    </row>
    <row r="3547" spans="5:10" x14ac:dyDescent="0.35">
      <c r="E3547" s="4"/>
      <c r="I3547" s="5"/>
    </row>
    <row r="3548" spans="5:10" x14ac:dyDescent="0.35">
      <c r="E3548" s="4" t="s">
        <v>846</v>
      </c>
      <c r="F3548">
        <f t="shared" ref="F3548:F3551" si="6578">ABS(F3543-F3517)</f>
        <v>0</v>
      </c>
      <c r="I3548" s="5"/>
    </row>
    <row r="3549" spans="5:10" x14ac:dyDescent="0.35">
      <c r="E3549" s="4" t="s">
        <v>847</v>
      </c>
      <c r="F3549">
        <f t="shared" si="6578"/>
        <v>0</v>
      </c>
      <c r="I3549" s="5"/>
    </row>
    <row r="3550" spans="5:10" x14ac:dyDescent="0.35">
      <c r="E3550" s="4" t="s">
        <v>848</v>
      </c>
      <c r="F3550">
        <f t="shared" si="6578"/>
        <v>0</v>
      </c>
      <c r="I3550" s="5"/>
    </row>
    <row r="3551" spans="5:10" x14ac:dyDescent="0.35">
      <c r="E3551" s="7" t="s">
        <v>849</v>
      </c>
      <c r="F3551" s="8">
        <f t="shared" si="6578"/>
        <v>0</v>
      </c>
      <c r="G3551" s="8" t="s">
        <v>25</v>
      </c>
      <c r="H3551" s="8">
        <f t="shared" ref="H3551" si="6579">MAX(F3548:F3551)</f>
        <v>0</v>
      </c>
      <c r="I3551" s="9"/>
      <c r="J3551" t="str">
        <f t="shared" ref="J3551" si="6580">IF(H3551&gt;$D$14, "Continúa iterando","Listo. Aquí está la solución")</f>
        <v>Listo. Aquí está la solución</v>
      </c>
    </row>
    <row r="3553" spans="5:15" x14ac:dyDescent="0.35">
      <c r="E3553" s="1"/>
      <c r="F3553" s="2" t="s">
        <v>0</v>
      </c>
      <c r="G3553" s="2">
        <f t="shared" ref="G3553" si="6581">G3516+1</f>
        <v>97</v>
      </c>
      <c r="H3553" s="2"/>
      <c r="I3553" s="3"/>
    </row>
    <row r="3554" spans="5:15" x14ac:dyDescent="0.35">
      <c r="E3554" s="4" t="s">
        <v>840</v>
      </c>
      <c r="F3554" s="6">
        <f t="shared" ref="F3554:F3557" si="6582">F3543</f>
        <v>0.10070645885277868</v>
      </c>
      <c r="I3554" s="5"/>
    </row>
    <row r="3555" spans="5:15" x14ac:dyDescent="0.35">
      <c r="E3555" s="4" t="s">
        <v>1</v>
      </c>
      <c r="F3555" s="6">
        <f t="shared" si="6582"/>
        <v>-10.624774595708859</v>
      </c>
      <c r="I3555" s="5"/>
    </row>
    <row r="3556" spans="5:15" x14ac:dyDescent="0.35">
      <c r="E3556" s="4" t="s">
        <v>93</v>
      </c>
      <c r="F3556" s="6">
        <f t="shared" si="6582"/>
        <v>1.251891792118899</v>
      </c>
      <c r="I3556" s="5"/>
    </row>
    <row r="3557" spans="5:15" x14ac:dyDescent="0.35">
      <c r="E3557" s="4" t="s">
        <v>2</v>
      </c>
      <c r="F3557" s="6">
        <f t="shared" si="6582"/>
        <v>5.6042630438785226</v>
      </c>
      <c r="I3557" s="5"/>
    </row>
    <row r="3558" spans="5:15" x14ac:dyDescent="0.35">
      <c r="E3558" s="4"/>
      <c r="I3558" s="5"/>
    </row>
    <row r="3559" spans="5:15" x14ac:dyDescent="0.35">
      <c r="E3559" s="4"/>
      <c r="F3559">
        <f t="shared" ref="F3559" si="6583">2*F3554*F3555*F3556-6*F3554*F3555^2</f>
        <v>-70.889003248126073</v>
      </c>
      <c r="G3559">
        <f t="shared" ref="G3559" si="6584">F3554^2*F3556-6*F3554^2*F3555</f>
        <v>0.65922187569425572</v>
      </c>
      <c r="H3559">
        <f t="shared" ref="H3559" si="6585">F3554^2*F3555</f>
        <v>-0.10775424182765204</v>
      </c>
      <c r="I3559" s="5">
        <f t="shared" ref="I3559" si="6586">12*F3557^2</f>
        <v>376.89317117979078</v>
      </c>
      <c r="J3559">
        <f t="shared" ref="J3559" si="6587">F3559*(G3560*(H3561*I3562-H3562*I3561)-H3560*(G3561*I3562-G3562*I3561)+I3560*(G3561*H3562-G3562*H3561))</f>
        <v>-11734.85501053382</v>
      </c>
      <c r="L3559">
        <f t="shared" ref="L3559" si="6588">G3560*(H3561*I3562-H3562*I3561)-H3560*(G3561*I3562-G3562*I3561)+I3560*(G3561*H3562-G3562*H3561)</f>
        <v>165.53843999554368</v>
      </c>
      <c r="M3559">
        <f t="shared" ref="M3559" si="6589">-(G3559*(H3561*I3562-H3562*I3561)-H3559*(G3561*I3562-G3562*I3561)+I3559*(G3561*H3562-G3562*H3561))</f>
        <v>-4370.357691427349</v>
      </c>
      <c r="N3559">
        <f t="shared" ref="N3559" si="6590">G3559*(H3560*I3562-H3562*I3560)-H3559*(G3560*I3562-G3562*I3560)+I3559*(G3560*H3562-G3562*H3560)</f>
        <v>-21755.90042243282</v>
      </c>
      <c r="O3559">
        <f t="shared" ref="O3559" si="6591">-(G3559*(H3560*I3561-H3561*I3560)-H3559*(G3560*I3561-G3561*I3560)+I3559*(G3560*H3561-G3561*H3560))</f>
        <v>-333.28564678835897</v>
      </c>
    </row>
    <row r="3560" spans="5:15" x14ac:dyDescent="0.35">
      <c r="E3560" s="4" t="s">
        <v>26</v>
      </c>
      <c r="F3560">
        <f t="shared" ref="F3560" si="6592">-1728*F3557*F3554^2-144*F3555*F3554+36*F3556</f>
        <v>100.93092616020988</v>
      </c>
      <c r="G3560">
        <f t="shared" ref="G3560" si="6593">-72*F3554^2</f>
        <v>-0.73020894153598115</v>
      </c>
      <c r="H3560">
        <f t="shared" ref="H3560" si="6594">36*F3554</f>
        <v>3.6254325187000322</v>
      </c>
      <c r="I3560" s="5">
        <f t="shared" ref="I3560" si="6595">-576*F3554^3</f>
        <v>-0.58829405379779487</v>
      </c>
      <c r="J3560">
        <f t="shared" ref="J3560" si="6596">-G3559*(F3560*(H3561*I3562-H3562*I3561)-H3560*(F3561*I3562-F3562*I3561)+I3560*(F3561*H3562-F3562*H3561))</f>
        <v>27145.440294009833</v>
      </c>
      <c r="L3560">
        <f t="shared" ref="L3560" si="6597">-(F3560*(H3561*I3562-H3562*I3561)-H3560*(F3561*I3562-F3562*I3561)+I3560*(F3561*H3562-F3562*H3561))</f>
        <v>41178.002877137187</v>
      </c>
      <c r="M3560">
        <f t="shared" ref="M3560" si="6598">F3559*(H3561*I3562-H3562*I3561)-H3559*(F3561*I3562-F3562*I3561)+I3559*(F3561*H3562-F3562*H3561)</f>
        <v>158787.26550931143</v>
      </c>
      <c r="N3560">
        <f t="shared" ref="N3560" si="6599">-(F3559*(H3560*I3562-H3562*I3560)-H3559*(F3560*I3562-F3562*I3560)+I3559*(F3560*H3562-F3562*H3560))</f>
        <v>-3207276.3379088463</v>
      </c>
      <c r="O3560">
        <f t="shared" ref="O3560" si="6600">F3559*(H3560*I3561-H3561*I3560)-H3559*(F3560*I3561-F3561*I3560)+I3559*(F3560*H3561-F3561*H3560)</f>
        <v>-78127.230263793899</v>
      </c>
    </row>
    <row r="3561" spans="5:15" x14ac:dyDescent="0.35">
      <c r="E3561" s="4"/>
      <c r="F3561">
        <f t="shared" ref="F3561" si="6601">0.0625*F3555*F3556^2*F3557</f>
        <v>-5.8324609265975536</v>
      </c>
      <c r="G3561">
        <f t="shared" ref="G3561" si="6602">0.0625*F3554*F3556^2*F3557+0.125*F3556</f>
        <v>0.21176919846457087</v>
      </c>
      <c r="H3561">
        <f t="shared" ref="H3561" si="6603">0.125*F3554*F3555*F3556*F3557+0.125*F3555</f>
        <v>-2.2664630475070293</v>
      </c>
      <c r="I3561" s="5">
        <f t="shared" ref="I3561" si="6604">0.0625*F3554*F3555*F3556^2</f>
        <v>-0.10480708733977255</v>
      </c>
      <c r="J3561">
        <f t="shared" ref="J3561" si="6605">H3559*(F3560*(G3561*I3562-G3562*I3561)-G3560*(F3561*I3562-F3562*I3561)+I3560*(F3561*G3562-F3562*G3561))</f>
        <v>-374.98505932624914</v>
      </c>
      <c r="L3561">
        <f t="shared" ref="L3561" si="6606">F3560*(G3561*I3562-G3562*I3561)-G3560*(F3561*I3562-F3562*I3561)+I3560*(F3561*G3562-F3562*G3561)</f>
        <v>3480.0027633809582</v>
      </c>
      <c r="M3561">
        <f t="shared" ref="M3561" si="6607">-(F3559*(G3561*I3562-G3562*I3561)-G3559*(F3561*I3562-F3562*I3561)+I3559*(F3561*G3562-F3562*G3561))</f>
        <v>26133.525741921378</v>
      </c>
      <c r="N3561">
        <f t="shared" ref="N3561" si="6608">F3559*(G3560*I3562-G3562*I3560)-G3559*(F3560*I3562-F3562*I3560)+I3559*(F3560*G3562-F3562*G3560)</f>
        <v>-40064.874888211809</v>
      </c>
      <c r="O3561">
        <f t="shared" ref="O3561" si="6609">-(F3559*(G3560*I3561-G3561*I3560)-G3559*(F3560*I3561-F3561*I3560)+I3559*(F3560*G3561-F3561*G3560))</f>
        <v>-6445.5603413291828</v>
      </c>
    </row>
    <row r="3562" spans="5:15" x14ac:dyDescent="0.35">
      <c r="E3562" s="4"/>
      <c r="F3562">
        <f t="shared" ref="F3562" si="6610">72*F3555*F3556*F3554^2-20*F3555*F3556^3</f>
        <v>407.20491440473813</v>
      </c>
      <c r="G3562">
        <f t="shared" ref="G3562" si="6611">24*F3554^3*F3556-20*F3554*F3556^3</f>
        <v>-3.9210472518767352</v>
      </c>
      <c r="H3562">
        <f t="shared" ref="H3562" si="6612">24*F3554^3*F3555-60*F3554*F3555*F3556^2</f>
        <v>100.35436669128175</v>
      </c>
      <c r="I3562" s="5">
        <f t="shared" ref="I3562" si="6613">36*F3557</f>
        <v>201.75346957962682</v>
      </c>
      <c r="J3562">
        <f t="shared" ref="J3562" si="6614">-I3559*(F3560*(G3561*H3562-G3562*H3561)-G3560*(F3561*H3562-F3562*H3561)+H3560*(F3561*G3562-F3562*G3561))</f>
        <v>-476699.81881783751</v>
      </c>
      <c r="L3562">
        <f t="shared" ref="L3562" si="6615">-(F3560*(G3561*H3562-G3562*H3561)-G3560*(F3561*H3562-F3562*H3561)+H3560*(F3561*G3562-F3562*G3561))</f>
        <v>-1264.8141576182488</v>
      </c>
      <c r="M3562">
        <f t="shared" ref="M3562" si="6616">F3559*(G3561*H3562-G3562*H3561)-G3559*(F3561*H3562-F3562*H3561)+H3559*(F3561*G3562-F3562*G3561)</f>
        <v>-1092.2732827639675</v>
      </c>
      <c r="N3562">
        <f t="shared" ref="N3562" si="6617">-(F3559*(G3560*H3562-G3562*H3560)-G3559*(F3560*H3562-F3562*H3560)+H3559*(F3560*G3562-F3562*G3560))</f>
        <v>1506.3564713566998</v>
      </c>
      <c r="O3562">
        <f t="shared" ref="O3562" si="6618">F3559*(G3560*H3561-G3561*H3560)-G3559*(F3560*H3561-F3561*H3560)+H3559*(F3560*G3561-F3561*G3560)</f>
        <v>72.122175699650043</v>
      </c>
    </row>
    <row r="3563" spans="5:15" x14ac:dyDescent="0.35">
      <c r="E3563" s="4"/>
      <c r="I3563" s="5"/>
    </row>
    <row r="3564" spans="5:15" x14ac:dyDescent="0.35">
      <c r="E3564" s="4" t="s">
        <v>6</v>
      </c>
      <c r="F3564">
        <f t="shared" ref="F3564" si="6619">MDETERM(F3559:I3562)</f>
        <v>-461664.21859368775</v>
      </c>
      <c r="G3564" t="str">
        <f t="shared" ref="G3564" si="6620">IF(F3564&lt;&gt;0,"Continuar", "Agregar otros valores")</f>
        <v>Continuar</v>
      </c>
      <c r="I3564" s="5"/>
      <c r="J3564">
        <f t="shared" ref="J3564" si="6621">MDETERM(F3559:I3562)</f>
        <v>-461664.21859368775</v>
      </c>
    </row>
    <row r="3565" spans="5:15" x14ac:dyDescent="0.35">
      <c r="E3565" s="4"/>
      <c r="I3565" s="5"/>
    </row>
    <row r="3566" spans="5:15" x14ac:dyDescent="0.35">
      <c r="E3566" s="4"/>
      <c r="F3566" cm="1">
        <f t="array" ref="F3566:I3569">MINVERSE(F3559:I3562)</f>
        <v>-3.5856891941897636E-4</v>
      </c>
      <c r="G3566">
        <v>9.466528952016778E-3</v>
      </c>
      <c r="H3566">
        <v>4.7124943944551738E-2</v>
      </c>
      <c r="I3566" s="5">
        <v>7.21922196620755E-4</v>
      </c>
      <c r="L3566">
        <f t="shared" ref="L3566" si="6622">L3559/J3564</f>
        <v>-3.5856891941897414E-4</v>
      </c>
      <c r="M3566">
        <f t="shared" ref="M3566" si="6623">M3559/J3564</f>
        <v>9.4665289520167815E-3</v>
      </c>
      <c r="N3566">
        <f t="shared" ref="N3566" si="6624">N3559/J3564</f>
        <v>4.7124943944551745E-2</v>
      </c>
      <c r="O3566">
        <f t="shared" ref="O3566" si="6625">O3559/J3564</f>
        <v>7.2192219662075392E-4</v>
      </c>
    </row>
    <row r="3567" spans="5:15" x14ac:dyDescent="0.35">
      <c r="E3567" s="4" t="s">
        <v>9</v>
      </c>
      <c r="F3567">
        <v>-8.9194703030208738E-2</v>
      </c>
      <c r="G3567">
        <v>-0.34394535923318087</v>
      </c>
      <c r="H3567">
        <v>6.9472058018245084</v>
      </c>
      <c r="I3567" s="5">
        <v>0.16922955498215461</v>
      </c>
      <c r="L3567">
        <f t="shared" ref="L3567" si="6626">L3560/J3564</f>
        <v>-8.9194703030208392E-2</v>
      </c>
      <c r="M3567">
        <f t="shared" ref="M3567" si="6627">M3560/J3564</f>
        <v>-0.34394535923318037</v>
      </c>
      <c r="N3567">
        <f t="shared" ref="N3567" si="6628">N3560/J3564</f>
        <v>6.9472058018245102</v>
      </c>
      <c r="O3567">
        <f t="shared" ref="O3567" si="6629">O3560/J3564</f>
        <v>0.16922955498215456</v>
      </c>
    </row>
    <row r="3568" spans="5:15" x14ac:dyDescent="0.35">
      <c r="E3568" s="4"/>
      <c r="F3568">
        <v>-7.5379520942334983E-3</v>
      </c>
      <c r="G3568">
        <v>-5.660721513468988E-2</v>
      </c>
      <c r="H3568">
        <v>8.6783582687557287E-2</v>
      </c>
      <c r="I3568" s="5">
        <v>1.3961576578240174E-2</v>
      </c>
      <c r="L3568">
        <f t="shared" ref="L3568" si="6630">L3561/J3564</f>
        <v>-7.5379520942334939E-3</v>
      </c>
      <c r="M3568">
        <f t="shared" ref="M3568" si="6631">M3561/J3564</f>
        <v>-5.660721513468988E-2</v>
      </c>
      <c r="N3568">
        <f t="shared" ref="N3568" si="6632">N3561/J3564</f>
        <v>8.6783582687557259E-2</v>
      </c>
      <c r="O3568">
        <f t="shared" ref="O3568" si="6633">O3561/J3564</f>
        <v>1.3961576578240174E-2</v>
      </c>
    </row>
    <row r="3569" spans="5:15" x14ac:dyDescent="0.35">
      <c r="E3569" s="4"/>
      <c r="F3569">
        <v>2.7396841831734335E-3</v>
      </c>
      <c r="G3569">
        <v>2.3659474543884481E-3</v>
      </c>
      <c r="H3569">
        <v>-3.2628833049815585E-3</v>
      </c>
      <c r="I3569" s="5">
        <v>-1.562221476018808E-4</v>
      </c>
      <c r="L3569">
        <f t="shared" ref="L3569" si="6634">L3562/J3564</f>
        <v>2.7396841831734335E-3</v>
      </c>
      <c r="M3569">
        <f t="shared" ref="M3569" si="6635">M3562/J3564</f>
        <v>2.3659474543884481E-3</v>
      </c>
      <c r="N3569">
        <f t="shared" ref="N3569" si="6636">N3562/J3564</f>
        <v>-3.2628833049815568E-3</v>
      </c>
      <c r="O3569">
        <f t="shared" ref="O3569" si="6637">O3562/J3564</f>
        <v>-1.5622214760188077E-4</v>
      </c>
    </row>
    <row r="3570" spans="5:15" x14ac:dyDescent="0.35">
      <c r="E3570" s="4"/>
      <c r="I3570" s="5"/>
    </row>
    <row r="3571" spans="5:15" x14ac:dyDescent="0.35">
      <c r="E3571" s="4" t="s">
        <v>419</v>
      </c>
      <c r="F3571">
        <f t="shared" ref="F3571" si="6638">F3554^2*F3555*F3556-3*F3554^2*F3555^2+4*F3557^3-1401/2</f>
        <v>0</v>
      </c>
      <c r="I3571" s="5"/>
    </row>
    <row r="3572" spans="5:15" x14ac:dyDescent="0.35">
      <c r="E3572" s="4" t="s">
        <v>420</v>
      </c>
      <c r="F3572">
        <f t="shared" ref="F3572" si="6639">-72*F3554^2*F3555-576*F3554^3*F3557+36*F3554*F3556-9</f>
        <v>0</v>
      </c>
      <c r="I3572" s="5"/>
    </row>
    <row r="3573" spans="5:15" x14ac:dyDescent="0.35">
      <c r="E3573" s="4" t="s">
        <v>421</v>
      </c>
      <c r="F3573">
        <f t="shared" ref="F3573" si="6640">((F3554*F3555*(F3556^2)*F3557)/16)+((F3555*F3556)/8)+9/4</f>
        <v>0</v>
      </c>
      <c r="I3573" s="5"/>
    </row>
    <row r="3574" spans="5:15" x14ac:dyDescent="0.35">
      <c r="E3574" s="4" t="s">
        <v>422</v>
      </c>
      <c r="F3574">
        <f t="shared" ref="F3574" si="6641">24*F3554^3*F3555*F3556-20*F3554*F3555*F3556^3+18*F3557^2-607</f>
        <v>0</v>
      </c>
      <c r="I3574" s="5"/>
    </row>
    <row r="3575" spans="5:15" x14ac:dyDescent="0.35">
      <c r="E3575" s="4"/>
      <c r="I3575" s="5"/>
    </row>
    <row r="3576" spans="5:15" x14ac:dyDescent="0.35">
      <c r="E3576" s="4"/>
      <c r="F3576">
        <f t="shared" ref="F3576:F3579" si="6642">F3554</f>
        <v>0.10070645885277868</v>
      </c>
      <c r="G3576" t="s">
        <v>16</v>
      </c>
      <c r="H3576" cm="1">
        <f t="array" ref="H3576:H3579">MMULT(F3566:I3569,F3571:F3574)</f>
        <v>0</v>
      </c>
      <c r="I3576" s="5"/>
      <c r="J3576">
        <f t="shared" ref="J3576" si="6643">F3566*F3571+G3566*F3572+H3566*F3573+I3566*F3574</f>
        <v>0</v>
      </c>
    </row>
    <row r="3577" spans="5:15" x14ac:dyDescent="0.35">
      <c r="E3577" s="4"/>
      <c r="F3577">
        <f t="shared" si="6642"/>
        <v>-10.624774595708859</v>
      </c>
      <c r="G3577" t="s">
        <v>16</v>
      </c>
      <c r="H3577">
        <v>0</v>
      </c>
      <c r="I3577" s="5"/>
      <c r="J3577">
        <f t="shared" ref="J3577" si="6644">F3567*F3571+G3567*F3572+H3567*F3573+I3567*F3574</f>
        <v>0</v>
      </c>
    </row>
    <row r="3578" spans="5:15" x14ac:dyDescent="0.35">
      <c r="E3578" s="4"/>
      <c r="F3578">
        <f t="shared" si="6642"/>
        <v>1.251891792118899</v>
      </c>
      <c r="G3578" t="s">
        <v>16</v>
      </c>
      <c r="H3578">
        <v>0</v>
      </c>
      <c r="I3578" s="5"/>
      <c r="J3578">
        <f t="shared" ref="J3578" si="6645">F3568*F3571+G3568*F3572+H3568*F3573+I3568*F3574</f>
        <v>0</v>
      </c>
    </row>
    <row r="3579" spans="5:15" x14ac:dyDescent="0.35">
      <c r="E3579" s="4"/>
      <c r="F3579">
        <f t="shared" si="6642"/>
        <v>5.6042630438785226</v>
      </c>
      <c r="G3579" t="s">
        <v>16</v>
      </c>
      <c r="H3579">
        <v>0</v>
      </c>
      <c r="I3579" s="5"/>
      <c r="J3579">
        <f t="shared" ref="J3579" si="6646">F3569*F3571+G3569*F3572+H3569*F3573+I3569*F3574</f>
        <v>0</v>
      </c>
    </row>
    <row r="3580" spans="5:15" x14ac:dyDescent="0.35">
      <c r="E3580" s="4" t="s">
        <v>844</v>
      </c>
      <c r="F3580">
        <f t="shared" ref="F3580:F3583" si="6647">F3576-H3576</f>
        <v>0.10070645885277868</v>
      </c>
      <c r="I3580" s="5"/>
    </row>
    <row r="3581" spans="5:15" x14ac:dyDescent="0.35">
      <c r="E3581" s="4" t="s">
        <v>99</v>
      </c>
      <c r="F3581">
        <f t="shared" si="6647"/>
        <v>-10.624774595708859</v>
      </c>
      <c r="I3581" s="5"/>
    </row>
    <row r="3582" spans="5:15" x14ac:dyDescent="0.35">
      <c r="E3582" s="4" t="s">
        <v>100</v>
      </c>
      <c r="F3582">
        <f t="shared" si="6647"/>
        <v>1.251891792118899</v>
      </c>
      <c r="I3582" s="5"/>
    </row>
    <row r="3583" spans="5:15" x14ac:dyDescent="0.35">
      <c r="E3583" s="4" t="s">
        <v>101</v>
      </c>
      <c r="F3583">
        <f t="shared" si="6647"/>
        <v>5.6042630438785226</v>
      </c>
      <c r="I3583" s="5"/>
    </row>
    <row r="3584" spans="5:15" x14ac:dyDescent="0.35">
      <c r="E3584" s="4"/>
      <c r="I3584" s="5"/>
    </row>
    <row r="3585" spans="5:15" x14ac:dyDescent="0.35">
      <c r="E3585" s="4" t="s">
        <v>846</v>
      </c>
      <c r="F3585">
        <f t="shared" ref="F3585:F3588" si="6648">ABS(F3580-F3554)</f>
        <v>0</v>
      </c>
      <c r="I3585" s="5"/>
    </row>
    <row r="3586" spans="5:15" x14ac:dyDescent="0.35">
      <c r="E3586" s="4" t="s">
        <v>847</v>
      </c>
      <c r="F3586">
        <f t="shared" si="6648"/>
        <v>0</v>
      </c>
      <c r="I3586" s="5"/>
    </row>
    <row r="3587" spans="5:15" x14ac:dyDescent="0.35">
      <c r="E3587" s="4" t="s">
        <v>848</v>
      </c>
      <c r="F3587">
        <f t="shared" si="6648"/>
        <v>0</v>
      </c>
      <c r="I3587" s="5"/>
    </row>
    <row r="3588" spans="5:15" x14ac:dyDescent="0.35">
      <c r="E3588" s="7" t="s">
        <v>849</v>
      </c>
      <c r="F3588" s="8">
        <f t="shared" si="6648"/>
        <v>0</v>
      </c>
      <c r="G3588" s="8" t="s">
        <v>25</v>
      </c>
      <c r="H3588" s="8">
        <f t="shared" ref="H3588" si="6649">MAX(F3585:F3588)</f>
        <v>0</v>
      </c>
      <c r="I3588" s="9"/>
      <c r="J3588" t="str">
        <f t="shared" ref="J3588" si="6650">IF(H3588&gt;$D$14, "Continúa iterando","Listo. Aquí está la solución")</f>
        <v>Listo. Aquí está la solución</v>
      </c>
    </row>
    <row r="3590" spans="5:15" x14ac:dyDescent="0.35">
      <c r="E3590" s="1"/>
      <c r="F3590" s="2" t="s">
        <v>0</v>
      </c>
      <c r="G3590" s="2">
        <f t="shared" ref="G3590" si="6651">G3553+1</f>
        <v>98</v>
      </c>
      <c r="H3590" s="2"/>
      <c r="I3590" s="3"/>
    </row>
    <row r="3591" spans="5:15" x14ac:dyDescent="0.35">
      <c r="E3591" s="4" t="s">
        <v>840</v>
      </c>
      <c r="F3591" s="6">
        <f t="shared" ref="F3591:F3594" si="6652">F3580</f>
        <v>0.10070645885277868</v>
      </c>
      <c r="I3591" s="5"/>
    </row>
    <row r="3592" spans="5:15" x14ac:dyDescent="0.35">
      <c r="E3592" s="4" t="s">
        <v>1</v>
      </c>
      <c r="F3592" s="6">
        <f t="shared" si="6652"/>
        <v>-10.624774595708859</v>
      </c>
      <c r="I3592" s="5"/>
    </row>
    <row r="3593" spans="5:15" x14ac:dyDescent="0.35">
      <c r="E3593" s="4" t="s">
        <v>93</v>
      </c>
      <c r="F3593" s="6">
        <f t="shared" si="6652"/>
        <v>1.251891792118899</v>
      </c>
      <c r="I3593" s="5"/>
    </row>
    <row r="3594" spans="5:15" x14ac:dyDescent="0.35">
      <c r="E3594" s="4" t="s">
        <v>2</v>
      </c>
      <c r="F3594" s="6">
        <f t="shared" si="6652"/>
        <v>5.6042630438785226</v>
      </c>
      <c r="I3594" s="5"/>
    </row>
    <row r="3595" spans="5:15" x14ac:dyDescent="0.35">
      <c r="E3595" s="4"/>
      <c r="I3595" s="5"/>
    </row>
    <row r="3596" spans="5:15" x14ac:dyDescent="0.35">
      <c r="E3596" s="4"/>
      <c r="F3596">
        <f t="shared" ref="F3596" si="6653">2*F3591*F3592*F3593-6*F3591*F3592^2</f>
        <v>-70.889003248126073</v>
      </c>
      <c r="G3596">
        <f t="shared" ref="G3596" si="6654">F3591^2*F3593-6*F3591^2*F3592</f>
        <v>0.65922187569425572</v>
      </c>
      <c r="H3596">
        <f t="shared" ref="H3596" si="6655">F3591^2*F3592</f>
        <v>-0.10775424182765204</v>
      </c>
      <c r="I3596" s="5">
        <f t="shared" ref="I3596" si="6656">12*F3594^2</f>
        <v>376.89317117979078</v>
      </c>
      <c r="J3596">
        <f t="shared" ref="J3596" si="6657">F3596*(G3597*(H3598*I3599-H3599*I3598)-H3597*(G3598*I3599-G3599*I3598)+I3597*(G3598*H3599-G3599*H3598))</f>
        <v>-11734.85501053382</v>
      </c>
      <c r="L3596">
        <f t="shared" ref="L3596" si="6658">G3597*(H3598*I3599-H3599*I3598)-H3597*(G3598*I3599-G3599*I3598)+I3597*(G3598*H3599-G3599*H3598)</f>
        <v>165.53843999554368</v>
      </c>
      <c r="M3596">
        <f t="shared" ref="M3596" si="6659">-(G3596*(H3598*I3599-H3599*I3598)-H3596*(G3598*I3599-G3599*I3598)+I3596*(G3598*H3599-G3599*H3598))</f>
        <v>-4370.357691427349</v>
      </c>
      <c r="N3596">
        <f t="shared" ref="N3596" si="6660">G3596*(H3597*I3599-H3599*I3597)-H3596*(G3597*I3599-G3599*I3597)+I3596*(G3597*H3599-G3599*H3597)</f>
        <v>-21755.90042243282</v>
      </c>
      <c r="O3596">
        <f t="shared" ref="O3596" si="6661">-(G3596*(H3597*I3598-H3598*I3597)-H3596*(G3597*I3598-G3598*I3597)+I3596*(G3597*H3598-G3598*H3597))</f>
        <v>-333.28564678835897</v>
      </c>
    </row>
    <row r="3597" spans="5:15" x14ac:dyDescent="0.35">
      <c r="E3597" s="4" t="s">
        <v>26</v>
      </c>
      <c r="F3597">
        <f t="shared" ref="F3597" si="6662">-1728*F3594*F3591^2-144*F3592*F3591+36*F3593</f>
        <v>100.93092616020988</v>
      </c>
      <c r="G3597">
        <f t="shared" ref="G3597" si="6663">-72*F3591^2</f>
        <v>-0.73020894153598115</v>
      </c>
      <c r="H3597">
        <f t="shared" ref="H3597" si="6664">36*F3591</f>
        <v>3.6254325187000322</v>
      </c>
      <c r="I3597" s="5">
        <f t="shared" ref="I3597" si="6665">-576*F3591^3</f>
        <v>-0.58829405379779487</v>
      </c>
      <c r="J3597">
        <f t="shared" ref="J3597" si="6666">-G3596*(F3597*(H3598*I3599-H3599*I3598)-H3597*(F3598*I3599-F3599*I3598)+I3597*(F3598*H3599-F3599*H3598))</f>
        <v>27145.440294009833</v>
      </c>
      <c r="L3597">
        <f t="shared" ref="L3597" si="6667">-(F3597*(H3598*I3599-H3599*I3598)-H3597*(F3598*I3599-F3599*I3598)+I3597*(F3598*H3599-F3599*H3598))</f>
        <v>41178.002877137187</v>
      </c>
      <c r="M3597">
        <f t="shared" ref="M3597" si="6668">F3596*(H3598*I3599-H3599*I3598)-H3596*(F3598*I3599-F3599*I3598)+I3596*(F3598*H3599-F3599*H3598)</f>
        <v>158787.26550931143</v>
      </c>
      <c r="N3597">
        <f t="shared" ref="N3597" si="6669">-(F3596*(H3597*I3599-H3599*I3597)-H3596*(F3597*I3599-F3599*I3597)+I3596*(F3597*H3599-F3599*H3597))</f>
        <v>-3207276.3379088463</v>
      </c>
      <c r="O3597">
        <f t="shared" ref="O3597" si="6670">F3596*(H3597*I3598-H3598*I3597)-H3596*(F3597*I3598-F3598*I3597)+I3596*(F3597*H3598-F3598*H3597)</f>
        <v>-78127.230263793899</v>
      </c>
    </row>
    <row r="3598" spans="5:15" x14ac:dyDescent="0.35">
      <c r="E3598" s="4"/>
      <c r="F3598">
        <f t="shared" ref="F3598" si="6671">0.0625*F3592*F3593^2*F3594</f>
        <v>-5.8324609265975536</v>
      </c>
      <c r="G3598">
        <f t="shared" ref="G3598" si="6672">0.0625*F3591*F3593^2*F3594+0.125*F3593</f>
        <v>0.21176919846457087</v>
      </c>
      <c r="H3598">
        <f t="shared" ref="H3598" si="6673">0.125*F3591*F3592*F3593*F3594+0.125*F3592</f>
        <v>-2.2664630475070293</v>
      </c>
      <c r="I3598" s="5">
        <f t="shared" ref="I3598" si="6674">0.0625*F3591*F3592*F3593^2</f>
        <v>-0.10480708733977255</v>
      </c>
      <c r="J3598">
        <f t="shared" ref="J3598" si="6675">H3596*(F3597*(G3598*I3599-G3599*I3598)-G3597*(F3598*I3599-F3599*I3598)+I3597*(F3598*G3599-F3599*G3598))</f>
        <v>-374.98505932624914</v>
      </c>
      <c r="L3598">
        <f t="shared" ref="L3598" si="6676">F3597*(G3598*I3599-G3599*I3598)-G3597*(F3598*I3599-F3599*I3598)+I3597*(F3598*G3599-F3599*G3598)</f>
        <v>3480.0027633809582</v>
      </c>
      <c r="M3598">
        <f t="shared" ref="M3598" si="6677">-(F3596*(G3598*I3599-G3599*I3598)-G3596*(F3598*I3599-F3599*I3598)+I3596*(F3598*G3599-F3599*G3598))</f>
        <v>26133.525741921378</v>
      </c>
      <c r="N3598">
        <f t="shared" ref="N3598" si="6678">F3596*(G3597*I3599-G3599*I3597)-G3596*(F3597*I3599-F3599*I3597)+I3596*(F3597*G3599-F3599*G3597)</f>
        <v>-40064.874888211809</v>
      </c>
      <c r="O3598">
        <f t="shared" ref="O3598" si="6679">-(F3596*(G3597*I3598-G3598*I3597)-G3596*(F3597*I3598-F3598*I3597)+I3596*(F3597*G3598-F3598*G3597))</f>
        <v>-6445.5603413291828</v>
      </c>
    </row>
    <row r="3599" spans="5:15" x14ac:dyDescent="0.35">
      <c r="E3599" s="4"/>
      <c r="F3599">
        <f t="shared" ref="F3599" si="6680">72*F3592*F3593*F3591^2-20*F3592*F3593^3</f>
        <v>407.20491440473813</v>
      </c>
      <c r="G3599">
        <f t="shared" ref="G3599" si="6681">24*F3591^3*F3593-20*F3591*F3593^3</f>
        <v>-3.9210472518767352</v>
      </c>
      <c r="H3599">
        <f t="shared" ref="H3599" si="6682">24*F3591^3*F3592-60*F3591*F3592*F3593^2</f>
        <v>100.35436669128175</v>
      </c>
      <c r="I3599" s="5">
        <f t="shared" ref="I3599" si="6683">36*F3594</f>
        <v>201.75346957962682</v>
      </c>
      <c r="J3599">
        <f t="shared" ref="J3599" si="6684">-I3596*(F3597*(G3598*H3599-G3599*H3598)-G3597*(F3598*H3599-F3599*H3598)+H3597*(F3598*G3599-F3599*G3598))</f>
        <v>-476699.81881783751</v>
      </c>
      <c r="L3599">
        <f t="shared" ref="L3599" si="6685">-(F3597*(G3598*H3599-G3599*H3598)-G3597*(F3598*H3599-F3599*H3598)+H3597*(F3598*G3599-F3599*G3598))</f>
        <v>-1264.8141576182488</v>
      </c>
      <c r="M3599">
        <f t="shared" ref="M3599" si="6686">F3596*(G3598*H3599-G3599*H3598)-G3596*(F3598*H3599-F3599*H3598)+H3596*(F3598*G3599-F3599*G3598)</f>
        <v>-1092.2732827639675</v>
      </c>
      <c r="N3599">
        <f t="shared" ref="N3599" si="6687">-(F3596*(G3597*H3599-G3599*H3597)-G3596*(F3597*H3599-F3599*H3597)+H3596*(F3597*G3599-F3599*G3597))</f>
        <v>1506.3564713566998</v>
      </c>
      <c r="O3599">
        <f t="shared" ref="O3599" si="6688">F3596*(G3597*H3598-G3598*H3597)-G3596*(F3597*H3598-F3598*H3597)+H3596*(F3597*G3598-F3598*G3597)</f>
        <v>72.122175699650043</v>
      </c>
    </row>
    <row r="3600" spans="5:15" x14ac:dyDescent="0.35">
      <c r="E3600" s="4"/>
      <c r="I3600" s="5"/>
    </row>
    <row r="3601" spans="5:15" x14ac:dyDescent="0.35">
      <c r="E3601" s="4" t="s">
        <v>6</v>
      </c>
      <c r="F3601">
        <f t="shared" ref="F3601" si="6689">MDETERM(F3596:I3599)</f>
        <v>-461664.21859368775</v>
      </c>
      <c r="G3601" t="str">
        <f t="shared" ref="G3601" si="6690">IF(F3601&lt;&gt;0,"Continuar", "Agregar otros valores")</f>
        <v>Continuar</v>
      </c>
      <c r="I3601" s="5"/>
      <c r="J3601">
        <f t="shared" ref="J3601" si="6691">MDETERM(F3596:I3599)</f>
        <v>-461664.21859368775</v>
      </c>
    </row>
    <row r="3602" spans="5:15" x14ac:dyDescent="0.35">
      <c r="E3602" s="4"/>
      <c r="I3602" s="5"/>
    </row>
    <row r="3603" spans="5:15" x14ac:dyDescent="0.35">
      <c r="E3603" s="4"/>
      <c r="F3603" cm="1">
        <f t="array" ref="F3603:I3606">MINVERSE(F3596:I3599)</f>
        <v>-3.5856891941897636E-4</v>
      </c>
      <c r="G3603">
        <v>9.466528952016778E-3</v>
      </c>
      <c r="H3603">
        <v>4.7124943944551738E-2</v>
      </c>
      <c r="I3603" s="5">
        <v>7.21922196620755E-4</v>
      </c>
      <c r="L3603">
        <f t="shared" ref="L3603" si="6692">L3596/J3601</f>
        <v>-3.5856891941897414E-4</v>
      </c>
      <c r="M3603">
        <f t="shared" ref="M3603" si="6693">M3596/J3601</f>
        <v>9.4665289520167815E-3</v>
      </c>
      <c r="N3603">
        <f t="shared" ref="N3603" si="6694">N3596/J3601</f>
        <v>4.7124943944551745E-2</v>
      </c>
      <c r="O3603">
        <f t="shared" ref="O3603" si="6695">O3596/J3601</f>
        <v>7.2192219662075392E-4</v>
      </c>
    </row>
    <row r="3604" spans="5:15" x14ac:dyDescent="0.35">
      <c r="E3604" s="4" t="s">
        <v>9</v>
      </c>
      <c r="F3604">
        <v>-8.9194703030208738E-2</v>
      </c>
      <c r="G3604">
        <v>-0.34394535923318087</v>
      </c>
      <c r="H3604">
        <v>6.9472058018245084</v>
      </c>
      <c r="I3604" s="5">
        <v>0.16922955498215461</v>
      </c>
      <c r="L3604">
        <f t="shared" ref="L3604" si="6696">L3597/J3601</f>
        <v>-8.9194703030208392E-2</v>
      </c>
      <c r="M3604">
        <f t="shared" ref="M3604" si="6697">M3597/J3601</f>
        <v>-0.34394535923318037</v>
      </c>
      <c r="N3604">
        <f t="shared" ref="N3604" si="6698">N3597/J3601</f>
        <v>6.9472058018245102</v>
      </c>
      <c r="O3604">
        <f t="shared" ref="O3604" si="6699">O3597/J3601</f>
        <v>0.16922955498215456</v>
      </c>
    </row>
    <row r="3605" spans="5:15" x14ac:dyDescent="0.35">
      <c r="E3605" s="4"/>
      <c r="F3605">
        <v>-7.5379520942334983E-3</v>
      </c>
      <c r="G3605">
        <v>-5.660721513468988E-2</v>
      </c>
      <c r="H3605">
        <v>8.6783582687557287E-2</v>
      </c>
      <c r="I3605" s="5">
        <v>1.3961576578240174E-2</v>
      </c>
      <c r="L3605">
        <f t="shared" ref="L3605" si="6700">L3598/J3601</f>
        <v>-7.5379520942334939E-3</v>
      </c>
      <c r="M3605">
        <f t="shared" ref="M3605" si="6701">M3598/J3601</f>
        <v>-5.660721513468988E-2</v>
      </c>
      <c r="N3605">
        <f t="shared" ref="N3605" si="6702">N3598/J3601</f>
        <v>8.6783582687557259E-2</v>
      </c>
      <c r="O3605">
        <f t="shared" ref="O3605" si="6703">O3598/J3601</f>
        <v>1.3961576578240174E-2</v>
      </c>
    </row>
    <row r="3606" spans="5:15" x14ac:dyDescent="0.35">
      <c r="E3606" s="4"/>
      <c r="F3606">
        <v>2.7396841831734335E-3</v>
      </c>
      <c r="G3606">
        <v>2.3659474543884481E-3</v>
      </c>
      <c r="H3606">
        <v>-3.2628833049815585E-3</v>
      </c>
      <c r="I3606" s="5">
        <v>-1.562221476018808E-4</v>
      </c>
      <c r="L3606">
        <f t="shared" ref="L3606" si="6704">L3599/J3601</f>
        <v>2.7396841831734335E-3</v>
      </c>
      <c r="M3606">
        <f t="shared" ref="M3606" si="6705">M3599/J3601</f>
        <v>2.3659474543884481E-3</v>
      </c>
      <c r="N3606">
        <f t="shared" ref="N3606" si="6706">N3599/J3601</f>
        <v>-3.2628833049815568E-3</v>
      </c>
      <c r="O3606">
        <f t="shared" ref="O3606" si="6707">O3599/J3601</f>
        <v>-1.5622214760188077E-4</v>
      </c>
    </row>
    <row r="3607" spans="5:15" x14ac:dyDescent="0.35">
      <c r="E3607" s="4"/>
      <c r="I3607" s="5"/>
    </row>
    <row r="3608" spans="5:15" x14ac:dyDescent="0.35">
      <c r="E3608" s="4" t="s">
        <v>423</v>
      </c>
      <c r="F3608">
        <f t="shared" ref="F3608" si="6708">F3591^2*F3592*F3593-3*F3591^2*F3592^2+4*F3594^3-1401/2</f>
        <v>0</v>
      </c>
      <c r="I3608" s="5"/>
    </row>
    <row r="3609" spans="5:15" x14ac:dyDescent="0.35">
      <c r="E3609" s="4" t="s">
        <v>424</v>
      </c>
      <c r="F3609">
        <f t="shared" ref="F3609" si="6709">-72*F3591^2*F3592-576*F3591^3*F3594+36*F3591*F3593-9</f>
        <v>0</v>
      </c>
      <c r="I3609" s="5"/>
    </row>
    <row r="3610" spans="5:15" x14ac:dyDescent="0.35">
      <c r="E3610" s="4" t="s">
        <v>425</v>
      </c>
      <c r="F3610">
        <f t="shared" ref="F3610" si="6710">((F3591*F3592*(F3593^2)*F3594)/16)+((F3592*F3593)/8)+9/4</f>
        <v>0</v>
      </c>
      <c r="I3610" s="5"/>
    </row>
    <row r="3611" spans="5:15" x14ac:dyDescent="0.35">
      <c r="E3611" s="4" t="s">
        <v>426</v>
      </c>
      <c r="F3611">
        <f t="shared" ref="F3611" si="6711">24*F3591^3*F3592*F3593-20*F3591*F3592*F3593^3+18*F3594^2-607</f>
        <v>0</v>
      </c>
      <c r="I3611" s="5"/>
    </row>
    <row r="3612" spans="5:15" x14ac:dyDescent="0.35">
      <c r="E3612" s="4"/>
      <c r="I3612" s="5"/>
    </row>
    <row r="3613" spans="5:15" x14ac:dyDescent="0.35">
      <c r="E3613" s="4"/>
      <c r="F3613">
        <f t="shared" ref="F3613:F3616" si="6712">F3591</f>
        <v>0.10070645885277868</v>
      </c>
      <c r="G3613" t="s">
        <v>16</v>
      </c>
      <c r="H3613" cm="1">
        <f t="array" ref="H3613:H3616">MMULT(F3603:I3606,F3608:F3611)</f>
        <v>0</v>
      </c>
      <c r="I3613" s="5"/>
      <c r="J3613">
        <f t="shared" ref="J3613" si="6713">F3603*F3608+G3603*F3609+H3603*F3610+I3603*F3611</f>
        <v>0</v>
      </c>
    </row>
    <row r="3614" spans="5:15" x14ac:dyDescent="0.35">
      <c r="E3614" s="4"/>
      <c r="F3614">
        <f t="shared" si="6712"/>
        <v>-10.624774595708859</v>
      </c>
      <c r="G3614" t="s">
        <v>16</v>
      </c>
      <c r="H3614">
        <v>0</v>
      </c>
      <c r="I3614" s="5"/>
      <c r="J3614">
        <f t="shared" ref="J3614" si="6714">F3604*F3608+G3604*F3609+H3604*F3610+I3604*F3611</f>
        <v>0</v>
      </c>
    </row>
    <row r="3615" spans="5:15" x14ac:dyDescent="0.35">
      <c r="E3615" s="4"/>
      <c r="F3615">
        <f t="shared" si="6712"/>
        <v>1.251891792118899</v>
      </c>
      <c r="G3615" t="s">
        <v>16</v>
      </c>
      <c r="H3615">
        <v>0</v>
      </c>
      <c r="I3615" s="5"/>
      <c r="J3615">
        <f t="shared" ref="J3615" si="6715">F3605*F3608+G3605*F3609+H3605*F3610+I3605*F3611</f>
        <v>0</v>
      </c>
    </row>
    <row r="3616" spans="5:15" x14ac:dyDescent="0.35">
      <c r="E3616" s="4"/>
      <c r="F3616">
        <f t="shared" si="6712"/>
        <v>5.6042630438785226</v>
      </c>
      <c r="G3616" t="s">
        <v>16</v>
      </c>
      <c r="H3616">
        <v>0</v>
      </c>
      <c r="I3616" s="5"/>
      <c r="J3616">
        <f t="shared" ref="J3616" si="6716">F3606*F3608+G3606*F3609+H3606*F3610+I3606*F3611</f>
        <v>0</v>
      </c>
    </row>
    <row r="3617" spans="5:10" x14ac:dyDescent="0.35">
      <c r="E3617" s="4" t="s">
        <v>844</v>
      </c>
      <c r="F3617">
        <f t="shared" ref="F3617:F3620" si="6717">F3613-H3613</f>
        <v>0.10070645885277868</v>
      </c>
      <c r="I3617" s="5"/>
    </row>
    <row r="3618" spans="5:10" x14ac:dyDescent="0.35">
      <c r="E3618" s="4" t="s">
        <v>99</v>
      </c>
      <c r="F3618">
        <f t="shared" si="6717"/>
        <v>-10.624774595708859</v>
      </c>
      <c r="I3618" s="5"/>
    </row>
    <row r="3619" spans="5:10" x14ac:dyDescent="0.35">
      <c r="E3619" s="4" t="s">
        <v>100</v>
      </c>
      <c r="F3619">
        <f t="shared" si="6717"/>
        <v>1.251891792118899</v>
      </c>
      <c r="I3619" s="5"/>
    </row>
    <row r="3620" spans="5:10" x14ac:dyDescent="0.35">
      <c r="E3620" s="4" t="s">
        <v>101</v>
      </c>
      <c r="F3620">
        <f t="shared" si="6717"/>
        <v>5.6042630438785226</v>
      </c>
      <c r="I3620" s="5"/>
    </row>
    <row r="3621" spans="5:10" x14ac:dyDescent="0.35">
      <c r="E3621" s="4"/>
      <c r="I3621" s="5"/>
    </row>
    <row r="3622" spans="5:10" x14ac:dyDescent="0.35">
      <c r="E3622" s="4" t="s">
        <v>846</v>
      </c>
      <c r="F3622">
        <f t="shared" ref="F3622:F3625" si="6718">ABS(F3617-F3591)</f>
        <v>0</v>
      </c>
      <c r="I3622" s="5"/>
    </row>
    <row r="3623" spans="5:10" x14ac:dyDescent="0.35">
      <c r="E3623" s="4" t="s">
        <v>847</v>
      </c>
      <c r="F3623">
        <f t="shared" si="6718"/>
        <v>0</v>
      </c>
      <c r="I3623" s="5"/>
    </row>
    <row r="3624" spans="5:10" x14ac:dyDescent="0.35">
      <c r="E3624" s="4" t="s">
        <v>848</v>
      </c>
      <c r="F3624">
        <f t="shared" si="6718"/>
        <v>0</v>
      </c>
      <c r="I3624" s="5"/>
    </row>
    <row r="3625" spans="5:10" x14ac:dyDescent="0.35">
      <c r="E3625" s="7" t="s">
        <v>849</v>
      </c>
      <c r="F3625" s="8">
        <f t="shared" si="6718"/>
        <v>0</v>
      </c>
      <c r="G3625" s="8" t="s">
        <v>25</v>
      </c>
      <c r="H3625" s="8">
        <f t="shared" ref="H3625" si="6719">MAX(F3622:F3625)</f>
        <v>0</v>
      </c>
      <c r="I3625" s="9"/>
      <c r="J3625" t="str">
        <f t="shared" ref="J3625" si="6720">IF(H3625&gt;$D$14, "Continúa iterando","Listo. Aquí está la solución")</f>
        <v>Listo. Aquí está la solución</v>
      </c>
    </row>
    <row r="3627" spans="5:10" x14ac:dyDescent="0.35">
      <c r="E3627" s="1"/>
      <c r="F3627" s="2" t="s">
        <v>0</v>
      </c>
      <c r="G3627" s="2">
        <f t="shared" ref="G3627" si="6721">G3590+1</f>
        <v>99</v>
      </c>
      <c r="H3627" s="2"/>
      <c r="I3627" s="3"/>
    </row>
    <row r="3628" spans="5:10" x14ac:dyDescent="0.35">
      <c r="E3628" s="4" t="s">
        <v>840</v>
      </c>
      <c r="F3628" s="6">
        <f t="shared" ref="F3628:F3631" si="6722">F3617</f>
        <v>0.10070645885277868</v>
      </c>
      <c r="I3628" s="5"/>
    </row>
    <row r="3629" spans="5:10" x14ac:dyDescent="0.35">
      <c r="E3629" s="4" t="s">
        <v>1</v>
      </c>
      <c r="F3629" s="6">
        <f t="shared" si="6722"/>
        <v>-10.624774595708859</v>
      </c>
      <c r="I3629" s="5"/>
    </row>
    <row r="3630" spans="5:10" x14ac:dyDescent="0.35">
      <c r="E3630" s="4" t="s">
        <v>93</v>
      </c>
      <c r="F3630" s="6">
        <f t="shared" si="6722"/>
        <v>1.251891792118899</v>
      </c>
      <c r="I3630" s="5"/>
    </row>
    <row r="3631" spans="5:10" x14ac:dyDescent="0.35">
      <c r="E3631" s="4" t="s">
        <v>2</v>
      </c>
      <c r="F3631" s="6">
        <f t="shared" si="6722"/>
        <v>5.6042630438785226</v>
      </c>
      <c r="I3631" s="5"/>
    </row>
    <row r="3632" spans="5:10" x14ac:dyDescent="0.35">
      <c r="E3632" s="4"/>
      <c r="I3632" s="5"/>
    </row>
    <row r="3633" spans="5:15" x14ac:dyDescent="0.35">
      <c r="E3633" s="4"/>
      <c r="F3633">
        <f t="shared" ref="F3633" si="6723">2*F3628*F3629*F3630-6*F3628*F3629^2</f>
        <v>-70.889003248126073</v>
      </c>
      <c r="G3633">
        <f t="shared" ref="G3633" si="6724">F3628^2*F3630-6*F3628^2*F3629</f>
        <v>0.65922187569425572</v>
      </c>
      <c r="H3633">
        <f t="shared" ref="H3633" si="6725">F3628^2*F3629</f>
        <v>-0.10775424182765204</v>
      </c>
      <c r="I3633" s="5">
        <f t="shared" ref="I3633" si="6726">12*F3631^2</f>
        <v>376.89317117979078</v>
      </c>
      <c r="J3633">
        <f t="shared" ref="J3633" si="6727">F3633*(G3634*(H3635*I3636-H3636*I3635)-H3634*(G3635*I3636-G3636*I3635)+I3634*(G3635*H3636-G3636*H3635))</f>
        <v>-11734.85501053382</v>
      </c>
      <c r="L3633">
        <f t="shared" ref="L3633" si="6728">G3634*(H3635*I3636-H3636*I3635)-H3634*(G3635*I3636-G3636*I3635)+I3634*(G3635*H3636-G3636*H3635)</f>
        <v>165.53843999554368</v>
      </c>
      <c r="M3633">
        <f t="shared" ref="M3633" si="6729">-(G3633*(H3635*I3636-H3636*I3635)-H3633*(G3635*I3636-G3636*I3635)+I3633*(G3635*H3636-G3636*H3635))</f>
        <v>-4370.357691427349</v>
      </c>
      <c r="N3633">
        <f t="shared" ref="N3633" si="6730">G3633*(H3634*I3636-H3636*I3634)-H3633*(G3634*I3636-G3636*I3634)+I3633*(G3634*H3636-G3636*H3634)</f>
        <v>-21755.90042243282</v>
      </c>
      <c r="O3633">
        <f t="shared" ref="O3633" si="6731">-(G3633*(H3634*I3635-H3635*I3634)-H3633*(G3634*I3635-G3635*I3634)+I3633*(G3634*H3635-G3635*H3634))</f>
        <v>-333.28564678835897</v>
      </c>
    </row>
    <row r="3634" spans="5:15" x14ac:dyDescent="0.35">
      <c r="E3634" s="4" t="s">
        <v>26</v>
      </c>
      <c r="F3634">
        <f t="shared" ref="F3634" si="6732">-1728*F3631*F3628^2-144*F3629*F3628+36*F3630</f>
        <v>100.93092616020988</v>
      </c>
      <c r="G3634">
        <f t="shared" ref="G3634" si="6733">-72*F3628^2</f>
        <v>-0.73020894153598115</v>
      </c>
      <c r="H3634">
        <f t="shared" ref="H3634" si="6734">36*F3628</f>
        <v>3.6254325187000322</v>
      </c>
      <c r="I3634" s="5">
        <f t="shared" ref="I3634" si="6735">-576*F3628^3</f>
        <v>-0.58829405379779487</v>
      </c>
      <c r="J3634">
        <f t="shared" ref="J3634" si="6736">-G3633*(F3634*(H3635*I3636-H3636*I3635)-H3634*(F3635*I3636-F3636*I3635)+I3634*(F3635*H3636-F3636*H3635))</f>
        <v>27145.440294009833</v>
      </c>
      <c r="L3634">
        <f t="shared" ref="L3634" si="6737">-(F3634*(H3635*I3636-H3636*I3635)-H3634*(F3635*I3636-F3636*I3635)+I3634*(F3635*H3636-F3636*H3635))</f>
        <v>41178.002877137187</v>
      </c>
      <c r="M3634">
        <f t="shared" ref="M3634" si="6738">F3633*(H3635*I3636-H3636*I3635)-H3633*(F3635*I3636-F3636*I3635)+I3633*(F3635*H3636-F3636*H3635)</f>
        <v>158787.26550931143</v>
      </c>
      <c r="N3634">
        <f t="shared" ref="N3634" si="6739">-(F3633*(H3634*I3636-H3636*I3634)-H3633*(F3634*I3636-F3636*I3634)+I3633*(F3634*H3636-F3636*H3634))</f>
        <v>-3207276.3379088463</v>
      </c>
      <c r="O3634">
        <f t="shared" ref="O3634" si="6740">F3633*(H3634*I3635-H3635*I3634)-H3633*(F3634*I3635-F3635*I3634)+I3633*(F3634*H3635-F3635*H3634)</f>
        <v>-78127.230263793899</v>
      </c>
    </row>
    <row r="3635" spans="5:15" x14ac:dyDescent="0.35">
      <c r="E3635" s="4"/>
      <c r="F3635">
        <f t="shared" ref="F3635" si="6741">0.0625*F3629*F3630^2*F3631</f>
        <v>-5.8324609265975536</v>
      </c>
      <c r="G3635">
        <f t="shared" ref="G3635" si="6742">0.0625*F3628*F3630^2*F3631+0.125*F3630</f>
        <v>0.21176919846457087</v>
      </c>
      <c r="H3635">
        <f t="shared" ref="H3635" si="6743">0.125*F3628*F3629*F3630*F3631+0.125*F3629</f>
        <v>-2.2664630475070293</v>
      </c>
      <c r="I3635" s="5">
        <f t="shared" ref="I3635" si="6744">0.0625*F3628*F3629*F3630^2</f>
        <v>-0.10480708733977255</v>
      </c>
      <c r="J3635">
        <f t="shared" ref="J3635" si="6745">H3633*(F3634*(G3635*I3636-G3636*I3635)-G3634*(F3635*I3636-F3636*I3635)+I3634*(F3635*G3636-F3636*G3635))</f>
        <v>-374.98505932624914</v>
      </c>
      <c r="L3635">
        <f t="shared" ref="L3635" si="6746">F3634*(G3635*I3636-G3636*I3635)-G3634*(F3635*I3636-F3636*I3635)+I3634*(F3635*G3636-F3636*G3635)</f>
        <v>3480.0027633809582</v>
      </c>
      <c r="M3635">
        <f t="shared" ref="M3635" si="6747">-(F3633*(G3635*I3636-G3636*I3635)-G3633*(F3635*I3636-F3636*I3635)+I3633*(F3635*G3636-F3636*G3635))</f>
        <v>26133.525741921378</v>
      </c>
      <c r="N3635">
        <f t="shared" ref="N3635" si="6748">F3633*(G3634*I3636-G3636*I3634)-G3633*(F3634*I3636-F3636*I3634)+I3633*(F3634*G3636-F3636*G3634)</f>
        <v>-40064.874888211809</v>
      </c>
      <c r="O3635">
        <f t="shared" ref="O3635" si="6749">-(F3633*(G3634*I3635-G3635*I3634)-G3633*(F3634*I3635-F3635*I3634)+I3633*(F3634*G3635-F3635*G3634))</f>
        <v>-6445.5603413291828</v>
      </c>
    </row>
    <row r="3636" spans="5:15" x14ac:dyDescent="0.35">
      <c r="E3636" s="4"/>
      <c r="F3636">
        <f t="shared" ref="F3636" si="6750">72*F3629*F3630*F3628^2-20*F3629*F3630^3</f>
        <v>407.20491440473813</v>
      </c>
      <c r="G3636">
        <f t="shared" ref="G3636" si="6751">24*F3628^3*F3630-20*F3628*F3630^3</f>
        <v>-3.9210472518767352</v>
      </c>
      <c r="H3636">
        <f t="shared" ref="H3636" si="6752">24*F3628^3*F3629-60*F3628*F3629*F3630^2</f>
        <v>100.35436669128175</v>
      </c>
      <c r="I3636" s="5">
        <f t="shared" ref="I3636" si="6753">36*F3631</f>
        <v>201.75346957962682</v>
      </c>
      <c r="J3636">
        <f t="shared" ref="J3636" si="6754">-I3633*(F3634*(G3635*H3636-G3636*H3635)-G3634*(F3635*H3636-F3636*H3635)+H3634*(F3635*G3636-F3636*G3635))</f>
        <v>-476699.81881783751</v>
      </c>
      <c r="L3636">
        <f t="shared" ref="L3636" si="6755">-(F3634*(G3635*H3636-G3636*H3635)-G3634*(F3635*H3636-F3636*H3635)+H3634*(F3635*G3636-F3636*G3635))</f>
        <v>-1264.8141576182488</v>
      </c>
      <c r="M3636">
        <f t="shared" ref="M3636" si="6756">F3633*(G3635*H3636-G3636*H3635)-G3633*(F3635*H3636-F3636*H3635)+H3633*(F3635*G3636-F3636*G3635)</f>
        <v>-1092.2732827639675</v>
      </c>
      <c r="N3636">
        <f t="shared" ref="N3636" si="6757">-(F3633*(G3634*H3636-G3636*H3634)-G3633*(F3634*H3636-F3636*H3634)+H3633*(F3634*G3636-F3636*G3634))</f>
        <v>1506.3564713566998</v>
      </c>
      <c r="O3636">
        <f t="shared" ref="O3636" si="6758">F3633*(G3634*H3635-G3635*H3634)-G3633*(F3634*H3635-F3635*H3634)+H3633*(F3634*G3635-F3635*G3634)</f>
        <v>72.122175699650043</v>
      </c>
    </row>
    <row r="3637" spans="5:15" x14ac:dyDescent="0.35">
      <c r="E3637" s="4"/>
      <c r="I3637" s="5"/>
    </row>
    <row r="3638" spans="5:15" x14ac:dyDescent="0.35">
      <c r="E3638" s="4" t="s">
        <v>6</v>
      </c>
      <c r="F3638">
        <f t="shared" ref="F3638" si="6759">MDETERM(F3633:I3636)</f>
        <v>-461664.21859368775</v>
      </c>
      <c r="G3638" t="str">
        <f t="shared" ref="G3638" si="6760">IF(F3638&lt;&gt;0,"Continuar", "Agregar otros valores")</f>
        <v>Continuar</v>
      </c>
      <c r="I3638" s="5"/>
      <c r="J3638">
        <f t="shared" ref="J3638" si="6761">MDETERM(F3633:I3636)</f>
        <v>-461664.21859368775</v>
      </c>
    </row>
    <row r="3639" spans="5:15" x14ac:dyDescent="0.35">
      <c r="E3639" s="4"/>
      <c r="I3639" s="5"/>
    </row>
    <row r="3640" spans="5:15" x14ac:dyDescent="0.35">
      <c r="E3640" s="4"/>
      <c r="F3640" cm="1">
        <f t="array" ref="F3640:I3643">MINVERSE(F3633:I3636)</f>
        <v>-3.5856891941897636E-4</v>
      </c>
      <c r="G3640">
        <v>9.466528952016778E-3</v>
      </c>
      <c r="H3640">
        <v>4.7124943944551738E-2</v>
      </c>
      <c r="I3640" s="5">
        <v>7.21922196620755E-4</v>
      </c>
      <c r="L3640">
        <f t="shared" ref="L3640" si="6762">L3633/J3638</f>
        <v>-3.5856891941897414E-4</v>
      </c>
      <c r="M3640">
        <f t="shared" ref="M3640" si="6763">M3633/J3638</f>
        <v>9.4665289520167815E-3</v>
      </c>
      <c r="N3640">
        <f t="shared" ref="N3640" si="6764">N3633/J3638</f>
        <v>4.7124943944551745E-2</v>
      </c>
      <c r="O3640">
        <f t="shared" ref="O3640" si="6765">O3633/J3638</f>
        <v>7.2192219662075392E-4</v>
      </c>
    </row>
    <row r="3641" spans="5:15" x14ac:dyDescent="0.35">
      <c r="E3641" s="4" t="s">
        <v>9</v>
      </c>
      <c r="F3641">
        <v>-8.9194703030208738E-2</v>
      </c>
      <c r="G3641">
        <v>-0.34394535923318087</v>
      </c>
      <c r="H3641">
        <v>6.9472058018245084</v>
      </c>
      <c r="I3641" s="5">
        <v>0.16922955498215461</v>
      </c>
      <c r="L3641">
        <f t="shared" ref="L3641" si="6766">L3634/J3638</f>
        <v>-8.9194703030208392E-2</v>
      </c>
      <c r="M3641">
        <f t="shared" ref="M3641" si="6767">M3634/J3638</f>
        <v>-0.34394535923318037</v>
      </c>
      <c r="N3641">
        <f t="shared" ref="N3641" si="6768">N3634/J3638</f>
        <v>6.9472058018245102</v>
      </c>
      <c r="O3641">
        <f t="shared" ref="O3641" si="6769">O3634/J3638</f>
        <v>0.16922955498215456</v>
      </c>
    </row>
    <row r="3642" spans="5:15" x14ac:dyDescent="0.35">
      <c r="E3642" s="4"/>
      <c r="F3642">
        <v>-7.5379520942334983E-3</v>
      </c>
      <c r="G3642">
        <v>-5.660721513468988E-2</v>
      </c>
      <c r="H3642">
        <v>8.6783582687557287E-2</v>
      </c>
      <c r="I3642" s="5">
        <v>1.3961576578240174E-2</v>
      </c>
      <c r="L3642">
        <f t="shared" ref="L3642" si="6770">L3635/J3638</f>
        <v>-7.5379520942334939E-3</v>
      </c>
      <c r="M3642">
        <f t="shared" ref="M3642" si="6771">M3635/J3638</f>
        <v>-5.660721513468988E-2</v>
      </c>
      <c r="N3642">
        <f t="shared" ref="N3642" si="6772">N3635/J3638</f>
        <v>8.6783582687557259E-2</v>
      </c>
      <c r="O3642">
        <f t="shared" ref="O3642" si="6773">O3635/J3638</f>
        <v>1.3961576578240174E-2</v>
      </c>
    </row>
    <row r="3643" spans="5:15" x14ac:dyDescent="0.35">
      <c r="E3643" s="4"/>
      <c r="F3643">
        <v>2.7396841831734335E-3</v>
      </c>
      <c r="G3643">
        <v>2.3659474543884481E-3</v>
      </c>
      <c r="H3643">
        <v>-3.2628833049815585E-3</v>
      </c>
      <c r="I3643" s="5">
        <v>-1.562221476018808E-4</v>
      </c>
      <c r="L3643">
        <f t="shared" ref="L3643" si="6774">L3636/J3638</f>
        <v>2.7396841831734335E-3</v>
      </c>
      <c r="M3643">
        <f t="shared" ref="M3643" si="6775">M3636/J3638</f>
        <v>2.3659474543884481E-3</v>
      </c>
      <c r="N3643">
        <f t="shared" ref="N3643" si="6776">N3636/J3638</f>
        <v>-3.2628833049815568E-3</v>
      </c>
      <c r="O3643">
        <f t="shared" ref="O3643" si="6777">O3636/J3638</f>
        <v>-1.5622214760188077E-4</v>
      </c>
    </row>
    <row r="3644" spans="5:15" x14ac:dyDescent="0.35">
      <c r="E3644" s="4"/>
      <c r="I3644" s="5"/>
    </row>
    <row r="3645" spans="5:15" x14ac:dyDescent="0.35">
      <c r="E3645" s="4" t="s">
        <v>427</v>
      </c>
      <c r="F3645">
        <f t="shared" ref="F3645" si="6778">F3628^2*F3629*F3630-3*F3628^2*F3629^2+4*F3631^3-1401/2</f>
        <v>0</v>
      </c>
      <c r="I3645" s="5"/>
    </row>
    <row r="3646" spans="5:15" x14ac:dyDescent="0.35">
      <c r="E3646" s="4" t="s">
        <v>428</v>
      </c>
      <c r="F3646">
        <f t="shared" ref="F3646" si="6779">-72*F3628^2*F3629-576*F3628^3*F3631+36*F3628*F3630-9</f>
        <v>0</v>
      </c>
      <c r="I3646" s="5"/>
    </row>
    <row r="3647" spans="5:15" x14ac:dyDescent="0.35">
      <c r="E3647" s="4" t="s">
        <v>429</v>
      </c>
      <c r="F3647">
        <f t="shared" ref="F3647" si="6780">((F3628*F3629*(F3630^2)*F3631)/16)+((F3629*F3630)/8)+9/4</f>
        <v>0</v>
      </c>
      <c r="I3647" s="5"/>
    </row>
    <row r="3648" spans="5:15" x14ac:dyDescent="0.35">
      <c r="E3648" s="4" t="s">
        <v>430</v>
      </c>
      <c r="F3648">
        <f t="shared" ref="F3648" si="6781">24*F3628^3*F3629*F3630-20*F3628*F3629*F3630^3+18*F3631^2-607</f>
        <v>0</v>
      </c>
      <c r="I3648" s="5"/>
    </row>
    <row r="3649" spans="5:10" x14ac:dyDescent="0.35">
      <c r="E3649" s="4"/>
      <c r="I3649" s="5"/>
    </row>
    <row r="3650" spans="5:10" x14ac:dyDescent="0.35">
      <c r="E3650" s="4"/>
      <c r="F3650">
        <f t="shared" ref="F3650:F3653" si="6782">F3628</f>
        <v>0.10070645885277868</v>
      </c>
      <c r="G3650" t="s">
        <v>16</v>
      </c>
      <c r="H3650" cm="1">
        <f t="array" ref="H3650:H3653">MMULT(F3640:I3643,F3645:F3648)</f>
        <v>0</v>
      </c>
      <c r="I3650" s="5"/>
      <c r="J3650">
        <f t="shared" ref="J3650" si="6783">F3640*F3645+G3640*F3646+H3640*F3647+I3640*F3648</f>
        <v>0</v>
      </c>
    </row>
    <row r="3651" spans="5:10" x14ac:dyDescent="0.35">
      <c r="E3651" s="4"/>
      <c r="F3651">
        <f t="shared" si="6782"/>
        <v>-10.624774595708859</v>
      </c>
      <c r="G3651" t="s">
        <v>16</v>
      </c>
      <c r="H3651">
        <v>0</v>
      </c>
      <c r="I3651" s="5"/>
      <c r="J3651">
        <f t="shared" ref="J3651" si="6784">F3641*F3645+G3641*F3646+H3641*F3647+I3641*F3648</f>
        <v>0</v>
      </c>
    </row>
    <row r="3652" spans="5:10" x14ac:dyDescent="0.35">
      <c r="E3652" s="4"/>
      <c r="F3652">
        <f t="shared" si="6782"/>
        <v>1.251891792118899</v>
      </c>
      <c r="G3652" t="s">
        <v>16</v>
      </c>
      <c r="H3652">
        <v>0</v>
      </c>
      <c r="I3652" s="5"/>
      <c r="J3652">
        <f t="shared" ref="J3652" si="6785">F3642*F3645+G3642*F3646+H3642*F3647+I3642*F3648</f>
        <v>0</v>
      </c>
    </row>
    <row r="3653" spans="5:10" x14ac:dyDescent="0.35">
      <c r="E3653" s="4"/>
      <c r="F3653">
        <f t="shared" si="6782"/>
        <v>5.6042630438785226</v>
      </c>
      <c r="G3653" t="s">
        <v>16</v>
      </c>
      <c r="H3653">
        <v>0</v>
      </c>
      <c r="I3653" s="5"/>
      <c r="J3653">
        <f t="shared" ref="J3653" si="6786">F3643*F3645+G3643*F3646+H3643*F3647+I3643*F3648</f>
        <v>0</v>
      </c>
    </row>
    <row r="3654" spans="5:10" x14ac:dyDescent="0.35">
      <c r="E3654" s="4" t="s">
        <v>844</v>
      </c>
      <c r="F3654">
        <f t="shared" ref="F3654:F3657" si="6787">F3650-H3650</f>
        <v>0.10070645885277868</v>
      </c>
      <c r="I3654" s="5"/>
    </row>
    <row r="3655" spans="5:10" x14ac:dyDescent="0.35">
      <c r="E3655" s="4" t="s">
        <v>99</v>
      </c>
      <c r="F3655">
        <f t="shared" si="6787"/>
        <v>-10.624774595708859</v>
      </c>
      <c r="I3655" s="5"/>
    </row>
    <row r="3656" spans="5:10" x14ac:dyDescent="0.35">
      <c r="E3656" s="4" t="s">
        <v>100</v>
      </c>
      <c r="F3656">
        <f t="shared" si="6787"/>
        <v>1.251891792118899</v>
      </c>
      <c r="I3656" s="5"/>
    </row>
    <row r="3657" spans="5:10" x14ac:dyDescent="0.35">
      <c r="E3657" s="4" t="s">
        <v>101</v>
      </c>
      <c r="F3657">
        <f t="shared" si="6787"/>
        <v>5.6042630438785226</v>
      </c>
      <c r="I3657" s="5"/>
    </row>
    <row r="3658" spans="5:10" x14ac:dyDescent="0.35">
      <c r="E3658" s="4"/>
      <c r="I3658" s="5"/>
    </row>
    <row r="3659" spans="5:10" x14ac:dyDescent="0.35">
      <c r="E3659" s="4" t="s">
        <v>846</v>
      </c>
      <c r="F3659">
        <f t="shared" ref="F3659:F3662" si="6788">ABS(F3654-F3628)</f>
        <v>0</v>
      </c>
      <c r="I3659" s="5"/>
    </row>
    <row r="3660" spans="5:10" x14ac:dyDescent="0.35">
      <c r="E3660" s="4" t="s">
        <v>847</v>
      </c>
      <c r="F3660">
        <f t="shared" si="6788"/>
        <v>0</v>
      </c>
      <c r="I3660" s="5"/>
    </row>
    <row r="3661" spans="5:10" x14ac:dyDescent="0.35">
      <c r="E3661" s="4" t="s">
        <v>848</v>
      </c>
      <c r="F3661">
        <f t="shared" si="6788"/>
        <v>0</v>
      </c>
      <c r="I3661" s="5"/>
    </row>
    <row r="3662" spans="5:10" x14ac:dyDescent="0.35">
      <c r="E3662" s="7" t="s">
        <v>849</v>
      </c>
      <c r="F3662" s="8">
        <f t="shared" si="6788"/>
        <v>0</v>
      </c>
      <c r="G3662" s="8" t="s">
        <v>25</v>
      </c>
      <c r="H3662" s="8">
        <f t="shared" ref="H3662" si="6789">MAX(F3659:F3662)</f>
        <v>0</v>
      </c>
      <c r="I3662" s="9"/>
      <c r="J3662" t="str">
        <f t="shared" ref="J3662" si="6790">IF(H3662&gt;$D$14, "Continúa iterando","Listo. Aquí está la solución")</f>
        <v>Listo. Aquí está la solución</v>
      </c>
    </row>
    <row r="3664" spans="5:10" x14ac:dyDescent="0.35">
      <c r="E3664" s="1"/>
      <c r="F3664" s="2" t="s">
        <v>0</v>
      </c>
      <c r="G3664" s="2">
        <f t="shared" ref="G3664" si="6791">G3627+1</f>
        <v>100</v>
      </c>
      <c r="H3664" s="2"/>
      <c r="I3664" s="3"/>
    </row>
    <row r="3665" spans="5:15" x14ac:dyDescent="0.35">
      <c r="E3665" s="4" t="s">
        <v>840</v>
      </c>
      <c r="F3665" s="6">
        <f t="shared" ref="F3665:F3668" si="6792">F3654</f>
        <v>0.10070645885277868</v>
      </c>
      <c r="I3665" s="5"/>
    </row>
    <row r="3666" spans="5:15" x14ac:dyDescent="0.35">
      <c r="E3666" s="4" t="s">
        <v>1</v>
      </c>
      <c r="F3666" s="6">
        <f t="shared" si="6792"/>
        <v>-10.624774595708859</v>
      </c>
      <c r="I3666" s="5"/>
    </row>
    <row r="3667" spans="5:15" x14ac:dyDescent="0.35">
      <c r="E3667" s="4" t="s">
        <v>93</v>
      </c>
      <c r="F3667" s="6">
        <f t="shared" si="6792"/>
        <v>1.251891792118899</v>
      </c>
      <c r="I3667" s="5"/>
    </row>
    <row r="3668" spans="5:15" x14ac:dyDescent="0.35">
      <c r="E3668" s="4" t="s">
        <v>2</v>
      </c>
      <c r="F3668" s="6">
        <f t="shared" si="6792"/>
        <v>5.6042630438785226</v>
      </c>
      <c r="I3668" s="5"/>
    </row>
    <row r="3669" spans="5:15" x14ac:dyDescent="0.35">
      <c r="E3669" s="4"/>
      <c r="I3669" s="5"/>
    </row>
    <row r="3670" spans="5:15" x14ac:dyDescent="0.35">
      <c r="E3670" s="4"/>
      <c r="F3670">
        <f t="shared" ref="F3670" si="6793">2*F3665*F3666*F3667-6*F3665*F3666^2</f>
        <v>-70.889003248126073</v>
      </c>
      <c r="G3670">
        <f t="shared" ref="G3670" si="6794">F3665^2*F3667-6*F3665^2*F3666</f>
        <v>0.65922187569425572</v>
      </c>
      <c r="H3670">
        <f t="shared" ref="H3670" si="6795">F3665^2*F3666</f>
        <v>-0.10775424182765204</v>
      </c>
      <c r="I3670" s="5">
        <f t="shared" ref="I3670" si="6796">12*F3668^2</f>
        <v>376.89317117979078</v>
      </c>
      <c r="J3670">
        <f t="shared" ref="J3670" si="6797">F3670*(G3671*(H3672*I3673-H3673*I3672)-H3671*(G3672*I3673-G3673*I3672)+I3671*(G3672*H3673-G3673*H3672))</f>
        <v>-11734.85501053382</v>
      </c>
      <c r="L3670">
        <f t="shared" ref="L3670" si="6798">G3671*(H3672*I3673-H3673*I3672)-H3671*(G3672*I3673-G3673*I3672)+I3671*(G3672*H3673-G3673*H3672)</f>
        <v>165.53843999554368</v>
      </c>
      <c r="M3670">
        <f t="shared" ref="M3670" si="6799">-(G3670*(H3672*I3673-H3673*I3672)-H3670*(G3672*I3673-G3673*I3672)+I3670*(G3672*H3673-G3673*H3672))</f>
        <v>-4370.357691427349</v>
      </c>
      <c r="N3670">
        <f t="shared" ref="N3670" si="6800">G3670*(H3671*I3673-H3673*I3671)-H3670*(G3671*I3673-G3673*I3671)+I3670*(G3671*H3673-G3673*H3671)</f>
        <v>-21755.90042243282</v>
      </c>
      <c r="O3670">
        <f t="shared" ref="O3670" si="6801">-(G3670*(H3671*I3672-H3672*I3671)-H3670*(G3671*I3672-G3672*I3671)+I3670*(G3671*H3672-G3672*H3671))</f>
        <v>-333.28564678835897</v>
      </c>
    </row>
    <row r="3671" spans="5:15" x14ac:dyDescent="0.35">
      <c r="E3671" s="4" t="s">
        <v>26</v>
      </c>
      <c r="F3671">
        <f t="shared" ref="F3671" si="6802">-1728*F3668*F3665^2-144*F3666*F3665+36*F3667</f>
        <v>100.93092616020988</v>
      </c>
      <c r="G3671">
        <f t="shared" ref="G3671" si="6803">-72*F3665^2</f>
        <v>-0.73020894153598115</v>
      </c>
      <c r="H3671">
        <f t="shared" ref="H3671" si="6804">36*F3665</f>
        <v>3.6254325187000322</v>
      </c>
      <c r="I3671" s="5">
        <f t="shared" ref="I3671" si="6805">-576*F3665^3</f>
        <v>-0.58829405379779487</v>
      </c>
      <c r="J3671">
        <f t="shared" ref="J3671" si="6806">-G3670*(F3671*(H3672*I3673-H3673*I3672)-H3671*(F3672*I3673-F3673*I3672)+I3671*(F3672*H3673-F3673*H3672))</f>
        <v>27145.440294009833</v>
      </c>
      <c r="L3671">
        <f t="shared" ref="L3671" si="6807">-(F3671*(H3672*I3673-H3673*I3672)-H3671*(F3672*I3673-F3673*I3672)+I3671*(F3672*H3673-F3673*H3672))</f>
        <v>41178.002877137187</v>
      </c>
      <c r="M3671">
        <f t="shared" ref="M3671" si="6808">F3670*(H3672*I3673-H3673*I3672)-H3670*(F3672*I3673-F3673*I3672)+I3670*(F3672*H3673-F3673*H3672)</f>
        <v>158787.26550931143</v>
      </c>
      <c r="N3671">
        <f t="shared" ref="N3671" si="6809">-(F3670*(H3671*I3673-H3673*I3671)-H3670*(F3671*I3673-F3673*I3671)+I3670*(F3671*H3673-F3673*H3671))</f>
        <v>-3207276.3379088463</v>
      </c>
      <c r="O3671">
        <f t="shared" ref="O3671" si="6810">F3670*(H3671*I3672-H3672*I3671)-H3670*(F3671*I3672-F3672*I3671)+I3670*(F3671*H3672-F3672*H3671)</f>
        <v>-78127.230263793899</v>
      </c>
    </row>
    <row r="3672" spans="5:15" x14ac:dyDescent="0.35">
      <c r="E3672" s="4"/>
      <c r="F3672">
        <f t="shared" ref="F3672" si="6811">0.0625*F3666*F3667^2*F3668</f>
        <v>-5.8324609265975536</v>
      </c>
      <c r="G3672">
        <f t="shared" ref="G3672" si="6812">0.0625*F3665*F3667^2*F3668+0.125*F3667</f>
        <v>0.21176919846457087</v>
      </c>
      <c r="H3672">
        <f t="shared" ref="H3672" si="6813">0.125*F3665*F3666*F3667*F3668+0.125*F3666</f>
        <v>-2.2664630475070293</v>
      </c>
      <c r="I3672" s="5">
        <f t="shared" ref="I3672" si="6814">0.0625*F3665*F3666*F3667^2</f>
        <v>-0.10480708733977255</v>
      </c>
      <c r="J3672">
        <f t="shared" ref="J3672" si="6815">H3670*(F3671*(G3672*I3673-G3673*I3672)-G3671*(F3672*I3673-F3673*I3672)+I3671*(F3672*G3673-F3673*G3672))</f>
        <v>-374.98505932624914</v>
      </c>
      <c r="L3672">
        <f t="shared" ref="L3672" si="6816">F3671*(G3672*I3673-G3673*I3672)-G3671*(F3672*I3673-F3673*I3672)+I3671*(F3672*G3673-F3673*G3672)</f>
        <v>3480.0027633809582</v>
      </c>
      <c r="M3672">
        <f t="shared" ref="M3672" si="6817">-(F3670*(G3672*I3673-G3673*I3672)-G3670*(F3672*I3673-F3673*I3672)+I3670*(F3672*G3673-F3673*G3672))</f>
        <v>26133.525741921378</v>
      </c>
      <c r="N3672">
        <f t="shared" ref="N3672" si="6818">F3670*(G3671*I3673-G3673*I3671)-G3670*(F3671*I3673-F3673*I3671)+I3670*(F3671*G3673-F3673*G3671)</f>
        <v>-40064.874888211809</v>
      </c>
      <c r="O3672">
        <f t="shared" ref="O3672" si="6819">-(F3670*(G3671*I3672-G3672*I3671)-G3670*(F3671*I3672-F3672*I3671)+I3670*(F3671*G3672-F3672*G3671))</f>
        <v>-6445.5603413291828</v>
      </c>
    </row>
    <row r="3673" spans="5:15" x14ac:dyDescent="0.35">
      <c r="E3673" s="4"/>
      <c r="F3673">
        <f t="shared" ref="F3673" si="6820">72*F3666*F3667*F3665^2-20*F3666*F3667^3</f>
        <v>407.20491440473813</v>
      </c>
      <c r="G3673">
        <f t="shared" ref="G3673" si="6821">24*F3665^3*F3667-20*F3665*F3667^3</f>
        <v>-3.9210472518767352</v>
      </c>
      <c r="H3673">
        <f t="shared" ref="H3673" si="6822">24*F3665^3*F3666-60*F3665*F3666*F3667^2</f>
        <v>100.35436669128175</v>
      </c>
      <c r="I3673" s="5">
        <f t="shared" ref="I3673" si="6823">36*F3668</f>
        <v>201.75346957962682</v>
      </c>
      <c r="J3673">
        <f t="shared" ref="J3673" si="6824">-I3670*(F3671*(G3672*H3673-G3673*H3672)-G3671*(F3672*H3673-F3673*H3672)+H3671*(F3672*G3673-F3673*G3672))</f>
        <v>-476699.81881783751</v>
      </c>
      <c r="L3673">
        <f t="shared" ref="L3673" si="6825">-(F3671*(G3672*H3673-G3673*H3672)-G3671*(F3672*H3673-F3673*H3672)+H3671*(F3672*G3673-F3673*G3672))</f>
        <v>-1264.8141576182488</v>
      </c>
      <c r="M3673">
        <f t="shared" ref="M3673" si="6826">F3670*(G3672*H3673-G3673*H3672)-G3670*(F3672*H3673-F3673*H3672)+H3670*(F3672*G3673-F3673*G3672)</f>
        <v>-1092.2732827639675</v>
      </c>
      <c r="N3673">
        <f t="shared" ref="N3673" si="6827">-(F3670*(G3671*H3673-G3673*H3671)-G3670*(F3671*H3673-F3673*H3671)+H3670*(F3671*G3673-F3673*G3671))</f>
        <v>1506.3564713566998</v>
      </c>
      <c r="O3673">
        <f t="shared" ref="O3673" si="6828">F3670*(G3671*H3672-G3672*H3671)-G3670*(F3671*H3672-F3672*H3671)+H3670*(F3671*G3672-F3672*G3671)</f>
        <v>72.122175699650043</v>
      </c>
    </row>
    <row r="3674" spans="5:15" x14ac:dyDescent="0.35">
      <c r="E3674" s="4"/>
      <c r="I3674" s="5"/>
    </row>
    <row r="3675" spans="5:15" x14ac:dyDescent="0.35">
      <c r="E3675" s="4" t="s">
        <v>6</v>
      </c>
      <c r="F3675">
        <f t="shared" ref="F3675" si="6829">MDETERM(F3670:I3673)</f>
        <v>-461664.21859368775</v>
      </c>
      <c r="G3675" t="str">
        <f t="shared" ref="G3675" si="6830">IF(F3675&lt;&gt;0,"Continuar", "Agregar otros valores")</f>
        <v>Continuar</v>
      </c>
      <c r="I3675" s="5"/>
      <c r="J3675">
        <f t="shared" ref="J3675" si="6831">MDETERM(F3670:I3673)</f>
        <v>-461664.21859368775</v>
      </c>
    </row>
    <row r="3676" spans="5:15" x14ac:dyDescent="0.35">
      <c r="E3676" s="4"/>
      <c r="I3676" s="5"/>
    </row>
    <row r="3677" spans="5:15" x14ac:dyDescent="0.35">
      <c r="E3677" s="4"/>
      <c r="F3677" cm="1">
        <f t="array" ref="F3677:I3680">MINVERSE(F3670:I3673)</f>
        <v>-3.5856891941897636E-4</v>
      </c>
      <c r="G3677">
        <v>9.466528952016778E-3</v>
      </c>
      <c r="H3677">
        <v>4.7124943944551738E-2</v>
      </c>
      <c r="I3677" s="5">
        <v>7.21922196620755E-4</v>
      </c>
      <c r="L3677">
        <f t="shared" ref="L3677" si="6832">L3670/J3675</f>
        <v>-3.5856891941897414E-4</v>
      </c>
      <c r="M3677">
        <f t="shared" ref="M3677" si="6833">M3670/J3675</f>
        <v>9.4665289520167815E-3</v>
      </c>
      <c r="N3677">
        <f t="shared" ref="N3677" si="6834">N3670/J3675</f>
        <v>4.7124943944551745E-2</v>
      </c>
      <c r="O3677">
        <f t="shared" ref="O3677" si="6835">O3670/J3675</f>
        <v>7.2192219662075392E-4</v>
      </c>
    </row>
    <row r="3678" spans="5:15" x14ac:dyDescent="0.35">
      <c r="E3678" s="4" t="s">
        <v>9</v>
      </c>
      <c r="F3678">
        <v>-8.9194703030208738E-2</v>
      </c>
      <c r="G3678">
        <v>-0.34394535923318087</v>
      </c>
      <c r="H3678">
        <v>6.9472058018245084</v>
      </c>
      <c r="I3678" s="5">
        <v>0.16922955498215461</v>
      </c>
      <c r="L3678">
        <f t="shared" ref="L3678" si="6836">L3671/J3675</f>
        <v>-8.9194703030208392E-2</v>
      </c>
      <c r="M3678">
        <f t="shared" ref="M3678" si="6837">M3671/J3675</f>
        <v>-0.34394535923318037</v>
      </c>
      <c r="N3678">
        <f t="shared" ref="N3678" si="6838">N3671/J3675</f>
        <v>6.9472058018245102</v>
      </c>
      <c r="O3678">
        <f t="shared" ref="O3678" si="6839">O3671/J3675</f>
        <v>0.16922955498215456</v>
      </c>
    </row>
    <row r="3679" spans="5:15" x14ac:dyDescent="0.35">
      <c r="E3679" s="4"/>
      <c r="F3679">
        <v>-7.5379520942334983E-3</v>
      </c>
      <c r="G3679">
        <v>-5.660721513468988E-2</v>
      </c>
      <c r="H3679">
        <v>8.6783582687557287E-2</v>
      </c>
      <c r="I3679" s="5">
        <v>1.3961576578240174E-2</v>
      </c>
      <c r="L3679">
        <f t="shared" ref="L3679" si="6840">L3672/J3675</f>
        <v>-7.5379520942334939E-3</v>
      </c>
      <c r="M3679">
        <f t="shared" ref="M3679" si="6841">M3672/J3675</f>
        <v>-5.660721513468988E-2</v>
      </c>
      <c r="N3679">
        <f t="shared" ref="N3679" si="6842">N3672/J3675</f>
        <v>8.6783582687557259E-2</v>
      </c>
      <c r="O3679">
        <f t="shared" ref="O3679" si="6843">O3672/J3675</f>
        <v>1.3961576578240174E-2</v>
      </c>
    </row>
    <row r="3680" spans="5:15" x14ac:dyDescent="0.35">
      <c r="E3680" s="4"/>
      <c r="F3680">
        <v>2.7396841831734335E-3</v>
      </c>
      <c r="G3680">
        <v>2.3659474543884481E-3</v>
      </c>
      <c r="H3680">
        <v>-3.2628833049815585E-3</v>
      </c>
      <c r="I3680" s="5">
        <v>-1.562221476018808E-4</v>
      </c>
      <c r="L3680">
        <f t="shared" ref="L3680" si="6844">L3673/J3675</f>
        <v>2.7396841831734335E-3</v>
      </c>
      <c r="M3680">
        <f t="shared" ref="M3680" si="6845">M3673/J3675</f>
        <v>2.3659474543884481E-3</v>
      </c>
      <c r="N3680">
        <f t="shared" ref="N3680" si="6846">N3673/J3675</f>
        <v>-3.2628833049815568E-3</v>
      </c>
      <c r="O3680">
        <f t="shared" ref="O3680" si="6847">O3673/J3675</f>
        <v>-1.5622214760188077E-4</v>
      </c>
    </row>
    <row r="3681" spans="5:10" x14ac:dyDescent="0.35">
      <c r="E3681" s="4"/>
      <c r="I3681" s="5"/>
    </row>
    <row r="3682" spans="5:10" x14ac:dyDescent="0.35">
      <c r="E3682" s="4" t="s">
        <v>431</v>
      </c>
      <c r="F3682">
        <f t="shared" ref="F3682" si="6848">F3665^2*F3666*F3667-3*F3665^2*F3666^2+4*F3668^3-1401/2</f>
        <v>0</v>
      </c>
      <c r="I3682" s="5"/>
    </row>
    <row r="3683" spans="5:10" x14ac:dyDescent="0.35">
      <c r="E3683" s="4" t="s">
        <v>432</v>
      </c>
      <c r="F3683">
        <f t="shared" ref="F3683" si="6849">-72*F3665^2*F3666-576*F3665^3*F3668+36*F3665*F3667-9</f>
        <v>0</v>
      </c>
      <c r="I3683" s="5"/>
    </row>
    <row r="3684" spans="5:10" x14ac:dyDescent="0.35">
      <c r="E3684" s="4" t="s">
        <v>433</v>
      </c>
      <c r="F3684">
        <f t="shared" ref="F3684" si="6850">((F3665*F3666*(F3667^2)*F3668)/16)+((F3666*F3667)/8)+9/4</f>
        <v>0</v>
      </c>
      <c r="I3684" s="5"/>
    </row>
    <row r="3685" spans="5:10" x14ac:dyDescent="0.35">
      <c r="E3685" s="4" t="s">
        <v>434</v>
      </c>
      <c r="F3685">
        <f t="shared" ref="F3685" si="6851">24*F3665^3*F3666*F3667-20*F3665*F3666*F3667^3+18*F3668^2-607</f>
        <v>0</v>
      </c>
      <c r="I3685" s="5"/>
    </row>
    <row r="3686" spans="5:10" x14ac:dyDescent="0.35">
      <c r="E3686" s="4"/>
      <c r="I3686" s="5"/>
    </row>
    <row r="3687" spans="5:10" x14ac:dyDescent="0.35">
      <c r="E3687" s="4"/>
      <c r="F3687">
        <f t="shared" ref="F3687:F3690" si="6852">F3665</f>
        <v>0.10070645885277868</v>
      </c>
      <c r="G3687" t="s">
        <v>16</v>
      </c>
      <c r="H3687" cm="1">
        <f t="array" ref="H3687:H3690">MMULT(F3677:I3680,F3682:F3685)</f>
        <v>0</v>
      </c>
      <c r="I3687" s="5"/>
      <c r="J3687">
        <f t="shared" ref="J3687" si="6853">F3677*F3682+G3677*F3683+H3677*F3684+I3677*F3685</f>
        <v>0</v>
      </c>
    </row>
    <row r="3688" spans="5:10" x14ac:dyDescent="0.35">
      <c r="E3688" s="4"/>
      <c r="F3688">
        <f t="shared" si="6852"/>
        <v>-10.624774595708859</v>
      </c>
      <c r="G3688" t="s">
        <v>16</v>
      </c>
      <c r="H3688">
        <v>0</v>
      </c>
      <c r="I3688" s="5"/>
      <c r="J3688">
        <f t="shared" ref="J3688" si="6854">F3678*F3682+G3678*F3683+H3678*F3684+I3678*F3685</f>
        <v>0</v>
      </c>
    </row>
    <row r="3689" spans="5:10" x14ac:dyDescent="0.35">
      <c r="E3689" s="4"/>
      <c r="F3689">
        <f t="shared" si="6852"/>
        <v>1.251891792118899</v>
      </c>
      <c r="G3689" t="s">
        <v>16</v>
      </c>
      <c r="H3689">
        <v>0</v>
      </c>
      <c r="I3689" s="5"/>
      <c r="J3689">
        <f t="shared" ref="J3689" si="6855">F3679*F3682+G3679*F3683+H3679*F3684+I3679*F3685</f>
        <v>0</v>
      </c>
    </row>
    <row r="3690" spans="5:10" x14ac:dyDescent="0.35">
      <c r="E3690" s="4"/>
      <c r="F3690">
        <f t="shared" si="6852"/>
        <v>5.6042630438785226</v>
      </c>
      <c r="G3690" t="s">
        <v>16</v>
      </c>
      <c r="H3690">
        <v>0</v>
      </c>
      <c r="I3690" s="5"/>
      <c r="J3690">
        <f t="shared" ref="J3690" si="6856">F3680*F3682+G3680*F3683+H3680*F3684+I3680*F3685</f>
        <v>0</v>
      </c>
    </row>
    <row r="3691" spans="5:10" x14ac:dyDescent="0.35">
      <c r="E3691" s="4" t="s">
        <v>844</v>
      </c>
      <c r="F3691">
        <f t="shared" ref="F3691:F3694" si="6857">F3687-H3687</f>
        <v>0.10070645885277868</v>
      </c>
      <c r="I3691" s="5"/>
    </row>
    <row r="3692" spans="5:10" x14ac:dyDescent="0.35">
      <c r="E3692" s="4" t="s">
        <v>99</v>
      </c>
      <c r="F3692">
        <f t="shared" si="6857"/>
        <v>-10.624774595708859</v>
      </c>
      <c r="I3692" s="5"/>
    </row>
    <row r="3693" spans="5:10" x14ac:dyDescent="0.35">
      <c r="E3693" s="4" t="s">
        <v>100</v>
      </c>
      <c r="F3693">
        <f t="shared" si="6857"/>
        <v>1.251891792118899</v>
      </c>
      <c r="I3693" s="5"/>
    </row>
    <row r="3694" spans="5:10" x14ac:dyDescent="0.35">
      <c r="E3694" s="4" t="s">
        <v>101</v>
      </c>
      <c r="F3694">
        <f t="shared" si="6857"/>
        <v>5.6042630438785226</v>
      </c>
      <c r="I3694" s="5"/>
    </row>
    <row r="3695" spans="5:10" x14ac:dyDescent="0.35">
      <c r="E3695" s="4"/>
      <c r="I3695" s="5"/>
    </row>
    <row r="3696" spans="5:10" x14ac:dyDescent="0.35">
      <c r="E3696" s="4" t="s">
        <v>846</v>
      </c>
      <c r="F3696">
        <f t="shared" ref="F3696:F3699" si="6858">ABS(F3691-F3665)</f>
        <v>0</v>
      </c>
      <c r="I3696" s="5"/>
    </row>
    <row r="3697" spans="5:15" x14ac:dyDescent="0.35">
      <c r="E3697" s="4" t="s">
        <v>847</v>
      </c>
      <c r="F3697">
        <f t="shared" si="6858"/>
        <v>0</v>
      </c>
      <c r="I3697" s="5"/>
    </row>
    <row r="3698" spans="5:15" x14ac:dyDescent="0.35">
      <c r="E3698" s="4" t="s">
        <v>848</v>
      </c>
      <c r="F3698">
        <f t="shared" si="6858"/>
        <v>0</v>
      </c>
      <c r="I3698" s="5"/>
    </row>
    <row r="3699" spans="5:15" x14ac:dyDescent="0.35">
      <c r="E3699" s="7" t="s">
        <v>849</v>
      </c>
      <c r="F3699" s="8">
        <f t="shared" si="6858"/>
        <v>0</v>
      </c>
      <c r="G3699" s="8" t="s">
        <v>25</v>
      </c>
      <c r="H3699" s="8">
        <f t="shared" ref="H3699" si="6859">MAX(F3696:F3699)</f>
        <v>0</v>
      </c>
      <c r="I3699" s="9"/>
      <c r="J3699" t="str">
        <f t="shared" ref="J3699" si="6860">IF(H3699&gt;$D$14, "Continúa iterando","Listo. Aquí está la solución")</f>
        <v>Listo. Aquí está la solución</v>
      </c>
    </row>
    <row r="3701" spans="5:15" x14ac:dyDescent="0.35">
      <c r="E3701" s="1"/>
      <c r="F3701" s="2" t="s">
        <v>0</v>
      </c>
      <c r="G3701" s="2">
        <f t="shared" ref="G3701" si="6861">G3664+1</f>
        <v>101</v>
      </c>
      <c r="H3701" s="2"/>
      <c r="I3701" s="3"/>
    </row>
    <row r="3702" spans="5:15" x14ac:dyDescent="0.35">
      <c r="E3702" s="4" t="s">
        <v>840</v>
      </c>
      <c r="F3702" s="6">
        <f t="shared" ref="F3702:F3705" si="6862">F3691</f>
        <v>0.10070645885277868</v>
      </c>
      <c r="I3702" s="5"/>
    </row>
    <row r="3703" spans="5:15" x14ac:dyDescent="0.35">
      <c r="E3703" s="4" t="s">
        <v>1</v>
      </c>
      <c r="F3703" s="6">
        <f t="shared" si="6862"/>
        <v>-10.624774595708859</v>
      </c>
      <c r="I3703" s="5"/>
    </row>
    <row r="3704" spans="5:15" x14ac:dyDescent="0.35">
      <c r="E3704" s="4" t="s">
        <v>93</v>
      </c>
      <c r="F3704" s="6">
        <f t="shared" si="6862"/>
        <v>1.251891792118899</v>
      </c>
      <c r="I3704" s="5"/>
    </row>
    <row r="3705" spans="5:15" x14ac:dyDescent="0.35">
      <c r="E3705" s="4" t="s">
        <v>2</v>
      </c>
      <c r="F3705" s="6">
        <f t="shared" si="6862"/>
        <v>5.6042630438785226</v>
      </c>
      <c r="I3705" s="5"/>
    </row>
    <row r="3706" spans="5:15" x14ac:dyDescent="0.35">
      <c r="E3706" s="4"/>
      <c r="I3706" s="5"/>
    </row>
    <row r="3707" spans="5:15" x14ac:dyDescent="0.35">
      <c r="E3707" s="4"/>
      <c r="F3707">
        <f t="shared" ref="F3707" si="6863">2*F3702*F3703*F3704-6*F3702*F3703^2</f>
        <v>-70.889003248126073</v>
      </c>
      <c r="G3707">
        <f t="shared" ref="G3707" si="6864">F3702^2*F3704-6*F3702^2*F3703</f>
        <v>0.65922187569425572</v>
      </c>
      <c r="H3707">
        <f t="shared" ref="H3707" si="6865">F3702^2*F3703</f>
        <v>-0.10775424182765204</v>
      </c>
      <c r="I3707" s="5">
        <f t="shared" ref="I3707" si="6866">12*F3705^2</f>
        <v>376.89317117979078</v>
      </c>
      <c r="J3707">
        <f t="shared" ref="J3707" si="6867">F3707*(G3708*(H3709*I3710-H3710*I3709)-H3708*(G3709*I3710-G3710*I3709)+I3708*(G3709*H3710-G3710*H3709))</f>
        <v>-11734.85501053382</v>
      </c>
      <c r="L3707">
        <f t="shared" ref="L3707" si="6868">G3708*(H3709*I3710-H3710*I3709)-H3708*(G3709*I3710-G3710*I3709)+I3708*(G3709*H3710-G3710*H3709)</f>
        <v>165.53843999554368</v>
      </c>
      <c r="M3707">
        <f t="shared" ref="M3707" si="6869">-(G3707*(H3709*I3710-H3710*I3709)-H3707*(G3709*I3710-G3710*I3709)+I3707*(G3709*H3710-G3710*H3709))</f>
        <v>-4370.357691427349</v>
      </c>
      <c r="N3707">
        <f t="shared" ref="N3707" si="6870">G3707*(H3708*I3710-H3710*I3708)-H3707*(G3708*I3710-G3710*I3708)+I3707*(G3708*H3710-G3710*H3708)</f>
        <v>-21755.90042243282</v>
      </c>
      <c r="O3707">
        <f t="shared" ref="O3707" si="6871">-(G3707*(H3708*I3709-H3709*I3708)-H3707*(G3708*I3709-G3709*I3708)+I3707*(G3708*H3709-G3709*H3708))</f>
        <v>-333.28564678835897</v>
      </c>
    </row>
    <row r="3708" spans="5:15" x14ac:dyDescent="0.35">
      <c r="E3708" s="4" t="s">
        <v>26</v>
      </c>
      <c r="F3708">
        <f t="shared" ref="F3708" si="6872">-1728*F3705*F3702^2-144*F3703*F3702+36*F3704</f>
        <v>100.93092616020988</v>
      </c>
      <c r="G3708">
        <f t="shared" ref="G3708" si="6873">-72*F3702^2</f>
        <v>-0.73020894153598115</v>
      </c>
      <c r="H3708">
        <f t="shared" ref="H3708" si="6874">36*F3702</f>
        <v>3.6254325187000322</v>
      </c>
      <c r="I3708" s="5">
        <f t="shared" ref="I3708" si="6875">-576*F3702^3</f>
        <v>-0.58829405379779487</v>
      </c>
      <c r="J3708">
        <f t="shared" ref="J3708" si="6876">-G3707*(F3708*(H3709*I3710-H3710*I3709)-H3708*(F3709*I3710-F3710*I3709)+I3708*(F3709*H3710-F3710*H3709))</f>
        <v>27145.440294009833</v>
      </c>
      <c r="L3708">
        <f t="shared" ref="L3708" si="6877">-(F3708*(H3709*I3710-H3710*I3709)-H3708*(F3709*I3710-F3710*I3709)+I3708*(F3709*H3710-F3710*H3709))</f>
        <v>41178.002877137187</v>
      </c>
      <c r="M3708">
        <f t="shared" ref="M3708" si="6878">F3707*(H3709*I3710-H3710*I3709)-H3707*(F3709*I3710-F3710*I3709)+I3707*(F3709*H3710-F3710*H3709)</f>
        <v>158787.26550931143</v>
      </c>
      <c r="N3708">
        <f t="shared" ref="N3708" si="6879">-(F3707*(H3708*I3710-H3710*I3708)-H3707*(F3708*I3710-F3710*I3708)+I3707*(F3708*H3710-F3710*H3708))</f>
        <v>-3207276.3379088463</v>
      </c>
      <c r="O3708">
        <f t="shared" ref="O3708" si="6880">F3707*(H3708*I3709-H3709*I3708)-H3707*(F3708*I3709-F3709*I3708)+I3707*(F3708*H3709-F3709*H3708)</f>
        <v>-78127.230263793899</v>
      </c>
    </row>
    <row r="3709" spans="5:15" x14ac:dyDescent="0.35">
      <c r="E3709" s="4"/>
      <c r="F3709">
        <f t="shared" ref="F3709" si="6881">0.0625*F3703*F3704^2*F3705</f>
        <v>-5.8324609265975536</v>
      </c>
      <c r="G3709">
        <f t="shared" ref="G3709" si="6882">0.0625*F3702*F3704^2*F3705+0.125*F3704</f>
        <v>0.21176919846457087</v>
      </c>
      <c r="H3709">
        <f t="shared" ref="H3709" si="6883">0.125*F3702*F3703*F3704*F3705+0.125*F3703</f>
        <v>-2.2664630475070293</v>
      </c>
      <c r="I3709" s="5">
        <f t="shared" ref="I3709" si="6884">0.0625*F3702*F3703*F3704^2</f>
        <v>-0.10480708733977255</v>
      </c>
      <c r="J3709">
        <f t="shared" ref="J3709" si="6885">H3707*(F3708*(G3709*I3710-G3710*I3709)-G3708*(F3709*I3710-F3710*I3709)+I3708*(F3709*G3710-F3710*G3709))</f>
        <v>-374.98505932624914</v>
      </c>
      <c r="L3709">
        <f t="shared" ref="L3709" si="6886">F3708*(G3709*I3710-G3710*I3709)-G3708*(F3709*I3710-F3710*I3709)+I3708*(F3709*G3710-F3710*G3709)</f>
        <v>3480.0027633809582</v>
      </c>
      <c r="M3709">
        <f t="shared" ref="M3709" si="6887">-(F3707*(G3709*I3710-G3710*I3709)-G3707*(F3709*I3710-F3710*I3709)+I3707*(F3709*G3710-F3710*G3709))</f>
        <v>26133.525741921378</v>
      </c>
      <c r="N3709">
        <f t="shared" ref="N3709" si="6888">F3707*(G3708*I3710-G3710*I3708)-G3707*(F3708*I3710-F3710*I3708)+I3707*(F3708*G3710-F3710*G3708)</f>
        <v>-40064.874888211809</v>
      </c>
      <c r="O3709">
        <f t="shared" ref="O3709" si="6889">-(F3707*(G3708*I3709-G3709*I3708)-G3707*(F3708*I3709-F3709*I3708)+I3707*(F3708*G3709-F3709*G3708))</f>
        <v>-6445.5603413291828</v>
      </c>
    </row>
    <row r="3710" spans="5:15" x14ac:dyDescent="0.35">
      <c r="E3710" s="4"/>
      <c r="F3710">
        <f t="shared" ref="F3710" si="6890">72*F3703*F3704*F3702^2-20*F3703*F3704^3</f>
        <v>407.20491440473813</v>
      </c>
      <c r="G3710">
        <f t="shared" ref="G3710" si="6891">24*F3702^3*F3704-20*F3702*F3704^3</f>
        <v>-3.9210472518767352</v>
      </c>
      <c r="H3710">
        <f t="shared" ref="H3710" si="6892">24*F3702^3*F3703-60*F3702*F3703*F3704^2</f>
        <v>100.35436669128175</v>
      </c>
      <c r="I3710" s="5">
        <f t="shared" ref="I3710" si="6893">36*F3705</f>
        <v>201.75346957962682</v>
      </c>
      <c r="J3710">
        <f t="shared" ref="J3710" si="6894">-I3707*(F3708*(G3709*H3710-G3710*H3709)-G3708*(F3709*H3710-F3710*H3709)+H3708*(F3709*G3710-F3710*G3709))</f>
        <v>-476699.81881783751</v>
      </c>
      <c r="L3710">
        <f t="shared" ref="L3710" si="6895">-(F3708*(G3709*H3710-G3710*H3709)-G3708*(F3709*H3710-F3710*H3709)+H3708*(F3709*G3710-F3710*G3709))</f>
        <v>-1264.8141576182488</v>
      </c>
      <c r="M3710">
        <f t="shared" ref="M3710" si="6896">F3707*(G3709*H3710-G3710*H3709)-G3707*(F3709*H3710-F3710*H3709)+H3707*(F3709*G3710-F3710*G3709)</f>
        <v>-1092.2732827639675</v>
      </c>
      <c r="N3710">
        <f t="shared" ref="N3710" si="6897">-(F3707*(G3708*H3710-G3710*H3708)-G3707*(F3708*H3710-F3710*H3708)+H3707*(F3708*G3710-F3710*G3708))</f>
        <v>1506.3564713566998</v>
      </c>
      <c r="O3710">
        <f t="shared" ref="O3710" si="6898">F3707*(G3708*H3709-G3709*H3708)-G3707*(F3708*H3709-F3709*H3708)+H3707*(F3708*G3709-F3709*G3708)</f>
        <v>72.122175699650043</v>
      </c>
    </row>
    <row r="3711" spans="5:15" x14ac:dyDescent="0.35">
      <c r="E3711" s="4"/>
      <c r="I3711" s="5"/>
    </row>
    <row r="3712" spans="5:15" x14ac:dyDescent="0.35">
      <c r="E3712" s="4" t="s">
        <v>6</v>
      </c>
      <c r="F3712">
        <f t="shared" ref="F3712" si="6899">MDETERM(F3707:I3710)</f>
        <v>-461664.21859368775</v>
      </c>
      <c r="G3712" t="str">
        <f t="shared" ref="G3712" si="6900">IF(F3712&lt;&gt;0,"Continuar", "Agregar otros valores")</f>
        <v>Continuar</v>
      </c>
      <c r="I3712" s="5"/>
      <c r="J3712">
        <f t="shared" ref="J3712" si="6901">MDETERM(F3707:I3710)</f>
        <v>-461664.21859368775</v>
      </c>
    </row>
    <row r="3713" spans="5:15" x14ac:dyDescent="0.35">
      <c r="E3713" s="4"/>
      <c r="I3713" s="5"/>
    </row>
    <row r="3714" spans="5:15" x14ac:dyDescent="0.35">
      <c r="E3714" s="4"/>
      <c r="F3714" cm="1">
        <f t="array" ref="F3714:I3717">MINVERSE(F3707:I3710)</f>
        <v>-3.5856891941897636E-4</v>
      </c>
      <c r="G3714">
        <v>9.466528952016778E-3</v>
      </c>
      <c r="H3714">
        <v>4.7124943944551738E-2</v>
      </c>
      <c r="I3714" s="5">
        <v>7.21922196620755E-4</v>
      </c>
      <c r="L3714">
        <f t="shared" ref="L3714" si="6902">L3707/J3712</f>
        <v>-3.5856891941897414E-4</v>
      </c>
      <c r="M3714">
        <f t="shared" ref="M3714" si="6903">M3707/J3712</f>
        <v>9.4665289520167815E-3</v>
      </c>
      <c r="N3714">
        <f t="shared" ref="N3714" si="6904">N3707/J3712</f>
        <v>4.7124943944551745E-2</v>
      </c>
      <c r="O3714">
        <f t="shared" ref="O3714" si="6905">O3707/J3712</f>
        <v>7.2192219662075392E-4</v>
      </c>
    </row>
    <row r="3715" spans="5:15" x14ac:dyDescent="0.35">
      <c r="E3715" s="4" t="s">
        <v>9</v>
      </c>
      <c r="F3715">
        <v>-8.9194703030208738E-2</v>
      </c>
      <c r="G3715">
        <v>-0.34394535923318087</v>
      </c>
      <c r="H3715">
        <v>6.9472058018245084</v>
      </c>
      <c r="I3715" s="5">
        <v>0.16922955498215461</v>
      </c>
      <c r="L3715">
        <f t="shared" ref="L3715" si="6906">L3708/J3712</f>
        <v>-8.9194703030208392E-2</v>
      </c>
      <c r="M3715">
        <f t="shared" ref="M3715" si="6907">M3708/J3712</f>
        <v>-0.34394535923318037</v>
      </c>
      <c r="N3715">
        <f t="shared" ref="N3715" si="6908">N3708/J3712</f>
        <v>6.9472058018245102</v>
      </c>
      <c r="O3715">
        <f t="shared" ref="O3715" si="6909">O3708/J3712</f>
        <v>0.16922955498215456</v>
      </c>
    </row>
    <row r="3716" spans="5:15" x14ac:dyDescent="0.35">
      <c r="E3716" s="4"/>
      <c r="F3716">
        <v>-7.5379520942334983E-3</v>
      </c>
      <c r="G3716">
        <v>-5.660721513468988E-2</v>
      </c>
      <c r="H3716">
        <v>8.6783582687557287E-2</v>
      </c>
      <c r="I3716" s="5">
        <v>1.3961576578240174E-2</v>
      </c>
      <c r="L3716">
        <f t="shared" ref="L3716" si="6910">L3709/J3712</f>
        <v>-7.5379520942334939E-3</v>
      </c>
      <c r="M3716">
        <f t="shared" ref="M3716" si="6911">M3709/J3712</f>
        <v>-5.660721513468988E-2</v>
      </c>
      <c r="N3716">
        <f t="shared" ref="N3716" si="6912">N3709/J3712</f>
        <v>8.6783582687557259E-2</v>
      </c>
      <c r="O3716">
        <f t="shared" ref="O3716" si="6913">O3709/J3712</f>
        <v>1.3961576578240174E-2</v>
      </c>
    </row>
    <row r="3717" spans="5:15" x14ac:dyDescent="0.35">
      <c r="E3717" s="4"/>
      <c r="F3717">
        <v>2.7396841831734335E-3</v>
      </c>
      <c r="G3717">
        <v>2.3659474543884481E-3</v>
      </c>
      <c r="H3717">
        <v>-3.2628833049815585E-3</v>
      </c>
      <c r="I3717" s="5">
        <v>-1.562221476018808E-4</v>
      </c>
      <c r="L3717">
        <f t="shared" ref="L3717" si="6914">L3710/J3712</f>
        <v>2.7396841831734335E-3</v>
      </c>
      <c r="M3717">
        <f t="shared" ref="M3717" si="6915">M3710/J3712</f>
        <v>2.3659474543884481E-3</v>
      </c>
      <c r="N3717">
        <f t="shared" ref="N3717" si="6916">N3710/J3712</f>
        <v>-3.2628833049815568E-3</v>
      </c>
      <c r="O3717">
        <f t="shared" ref="O3717" si="6917">O3710/J3712</f>
        <v>-1.5622214760188077E-4</v>
      </c>
    </row>
    <row r="3718" spans="5:15" x14ac:dyDescent="0.35">
      <c r="E3718" s="4"/>
      <c r="I3718" s="5"/>
    </row>
    <row r="3719" spans="5:15" x14ac:dyDescent="0.35">
      <c r="E3719" s="4" t="s">
        <v>435</v>
      </c>
      <c r="F3719">
        <f t="shared" ref="F3719" si="6918">F3702^2*F3703*F3704-3*F3702^2*F3703^2+4*F3705^3-1401/2</f>
        <v>0</v>
      </c>
      <c r="I3719" s="5"/>
    </row>
    <row r="3720" spans="5:15" x14ac:dyDescent="0.35">
      <c r="E3720" s="4" t="s">
        <v>436</v>
      </c>
      <c r="F3720">
        <f t="shared" ref="F3720" si="6919">-72*F3702^2*F3703-576*F3702^3*F3705+36*F3702*F3704-9</f>
        <v>0</v>
      </c>
      <c r="I3720" s="5"/>
    </row>
    <row r="3721" spans="5:15" x14ac:dyDescent="0.35">
      <c r="E3721" s="4" t="s">
        <v>437</v>
      </c>
      <c r="F3721">
        <f t="shared" ref="F3721" si="6920">((F3702*F3703*(F3704^2)*F3705)/16)+((F3703*F3704)/8)+9/4</f>
        <v>0</v>
      </c>
      <c r="I3721" s="5"/>
    </row>
    <row r="3722" spans="5:15" x14ac:dyDescent="0.35">
      <c r="E3722" s="4" t="s">
        <v>438</v>
      </c>
      <c r="F3722">
        <f t="shared" ref="F3722" si="6921">24*F3702^3*F3703*F3704-20*F3702*F3703*F3704^3+18*F3705^2-607</f>
        <v>0</v>
      </c>
      <c r="I3722" s="5"/>
    </row>
    <row r="3723" spans="5:15" x14ac:dyDescent="0.35">
      <c r="E3723" s="4"/>
      <c r="I3723" s="5"/>
    </row>
    <row r="3724" spans="5:15" x14ac:dyDescent="0.35">
      <c r="E3724" s="4"/>
      <c r="F3724">
        <f t="shared" ref="F3724:F3727" si="6922">F3702</f>
        <v>0.10070645885277868</v>
      </c>
      <c r="G3724" t="s">
        <v>16</v>
      </c>
      <c r="H3724" cm="1">
        <f t="array" ref="H3724:H3727">MMULT(F3714:I3717,F3719:F3722)</f>
        <v>0</v>
      </c>
      <c r="I3724" s="5"/>
      <c r="J3724">
        <f t="shared" ref="J3724" si="6923">F3714*F3719+G3714*F3720+H3714*F3721+I3714*F3722</f>
        <v>0</v>
      </c>
    </row>
    <row r="3725" spans="5:15" x14ac:dyDescent="0.35">
      <c r="E3725" s="4"/>
      <c r="F3725">
        <f t="shared" si="6922"/>
        <v>-10.624774595708859</v>
      </c>
      <c r="G3725" t="s">
        <v>16</v>
      </c>
      <c r="H3725">
        <v>0</v>
      </c>
      <c r="I3725" s="5"/>
      <c r="J3725">
        <f t="shared" ref="J3725" si="6924">F3715*F3719+G3715*F3720+H3715*F3721+I3715*F3722</f>
        <v>0</v>
      </c>
    </row>
    <row r="3726" spans="5:15" x14ac:dyDescent="0.35">
      <c r="E3726" s="4"/>
      <c r="F3726">
        <f t="shared" si="6922"/>
        <v>1.251891792118899</v>
      </c>
      <c r="G3726" t="s">
        <v>16</v>
      </c>
      <c r="H3726">
        <v>0</v>
      </c>
      <c r="I3726" s="5"/>
      <c r="J3726">
        <f t="shared" ref="J3726" si="6925">F3716*F3719+G3716*F3720+H3716*F3721+I3716*F3722</f>
        <v>0</v>
      </c>
    </row>
    <row r="3727" spans="5:15" x14ac:dyDescent="0.35">
      <c r="E3727" s="4"/>
      <c r="F3727">
        <f t="shared" si="6922"/>
        <v>5.6042630438785226</v>
      </c>
      <c r="G3727" t="s">
        <v>16</v>
      </c>
      <c r="H3727">
        <v>0</v>
      </c>
      <c r="I3727" s="5"/>
      <c r="J3727">
        <f t="shared" ref="J3727" si="6926">F3717*F3719+G3717*F3720+H3717*F3721+I3717*F3722</f>
        <v>0</v>
      </c>
    </row>
    <row r="3728" spans="5:15" x14ac:dyDescent="0.35">
      <c r="E3728" s="4" t="s">
        <v>844</v>
      </c>
      <c r="F3728">
        <f t="shared" ref="F3728:F3731" si="6927">F3724-H3724</f>
        <v>0.10070645885277868</v>
      </c>
      <c r="I3728" s="5"/>
    </row>
    <row r="3729" spans="5:15" x14ac:dyDescent="0.35">
      <c r="E3729" s="4" t="s">
        <v>99</v>
      </c>
      <c r="F3729">
        <f t="shared" si="6927"/>
        <v>-10.624774595708859</v>
      </c>
      <c r="I3729" s="5"/>
    </row>
    <row r="3730" spans="5:15" x14ac:dyDescent="0.35">
      <c r="E3730" s="4" t="s">
        <v>100</v>
      </c>
      <c r="F3730">
        <f t="shared" si="6927"/>
        <v>1.251891792118899</v>
      </c>
      <c r="I3730" s="5"/>
    </row>
    <row r="3731" spans="5:15" x14ac:dyDescent="0.35">
      <c r="E3731" s="4" t="s">
        <v>101</v>
      </c>
      <c r="F3731">
        <f t="shared" si="6927"/>
        <v>5.6042630438785226</v>
      </c>
      <c r="I3731" s="5"/>
    </row>
    <row r="3732" spans="5:15" x14ac:dyDescent="0.35">
      <c r="E3732" s="4"/>
      <c r="I3732" s="5"/>
    </row>
    <row r="3733" spans="5:15" x14ac:dyDescent="0.35">
      <c r="E3733" s="4" t="s">
        <v>846</v>
      </c>
      <c r="F3733">
        <f t="shared" ref="F3733:F3736" si="6928">ABS(F3728-F3702)</f>
        <v>0</v>
      </c>
      <c r="I3733" s="5"/>
    </row>
    <row r="3734" spans="5:15" x14ac:dyDescent="0.35">
      <c r="E3734" s="4" t="s">
        <v>847</v>
      </c>
      <c r="F3734">
        <f t="shared" si="6928"/>
        <v>0</v>
      </c>
      <c r="I3734" s="5"/>
    </row>
    <row r="3735" spans="5:15" x14ac:dyDescent="0.35">
      <c r="E3735" s="4" t="s">
        <v>848</v>
      </c>
      <c r="F3735">
        <f t="shared" si="6928"/>
        <v>0</v>
      </c>
      <c r="I3735" s="5"/>
    </row>
    <row r="3736" spans="5:15" x14ac:dyDescent="0.35">
      <c r="E3736" s="7" t="s">
        <v>849</v>
      </c>
      <c r="F3736" s="8">
        <f t="shared" si="6928"/>
        <v>0</v>
      </c>
      <c r="G3736" s="8" t="s">
        <v>25</v>
      </c>
      <c r="H3736" s="8">
        <f t="shared" ref="H3736" si="6929">MAX(F3733:F3736)</f>
        <v>0</v>
      </c>
      <c r="I3736" s="9"/>
      <c r="J3736" t="str">
        <f t="shared" ref="J3736" si="6930">IF(H3736&gt;$D$14, "Continúa iterando","Listo. Aquí está la solución")</f>
        <v>Listo. Aquí está la solución</v>
      </c>
    </row>
    <row r="3738" spans="5:15" x14ac:dyDescent="0.35">
      <c r="E3738" s="1"/>
      <c r="F3738" s="2" t="s">
        <v>0</v>
      </c>
      <c r="G3738" s="2">
        <f t="shared" ref="G3738" si="6931">G3701+1</f>
        <v>102</v>
      </c>
      <c r="H3738" s="2"/>
      <c r="I3738" s="3"/>
    </row>
    <row r="3739" spans="5:15" x14ac:dyDescent="0.35">
      <c r="E3739" s="4" t="s">
        <v>840</v>
      </c>
      <c r="F3739" s="6">
        <f t="shared" ref="F3739:F3742" si="6932">F3728</f>
        <v>0.10070645885277868</v>
      </c>
      <c r="I3739" s="5"/>
    </row>
    <row r="3740" spans="5:15" x14ac:dyDescent="0.35">
      <c r="E3740" s="4" t="s">
        <v>1</v>
      </c>
      <c r="F3740" s="6">
        <f t="shared" si="6932"/>
        <v>-10.624774595708859</v>
      </c>
      <c r="I3740" s="5"/>
    </row>
    <row r="3741" spans="5:15" x14ac:dyDescent="0.35">
      <c r="E3741" s="4" t="s">
        <v>93</v>
      </c>
      <c r="F3741" s="6">
        <f t="shared" si="6932"/>
        <v>1.251891792118899</v>
      </c>
      <c r="I3741" s="5"/>
    </row>
    <row r="3742" spans="5:15" x14ac:dyDescent="0.35">
      <c r="E3742" s="4" t="s">
        <v>2</v>
      </c>
      <c r="F3742" s="6">
        <f t="shared" si="6932"/>
        <v>5.6042630438785226</v>
      </c>
      <c r="I3742" s="5"/>
    </row>
    <row r="3743" spans="5:15" x14ac:dyDescent="0.35">
      <c r="E3743" s="4"/>
      <c r="I3743" s="5"/>
    </row>
    <row r="3744" spans="5:15" x14ac:dyDescent="0.35">
      <c r="E3744" s="4"/>
      <c r="F3744">
        <f t="shared" ref="F3744" si="6933">2*F3739*F3740*F3741-6*F3739*F3740^2</f>
        <v>-70.889003248126073</v>
      </c>
      <c r="G3744">
        <f t="shared" ref="G3744" si="6934">F3739^2*F3741-6*F3739^2*F3740</f>
        <v>0.65922187569425572</v>
      </c>
      <c r="H3744">
        <f t="shared" ref="H3744" si="6935">F3739^2*F3740</f>
        <v>-0.10775424182765204</v>
      </c>
      <c r="I3744" s="5">
        <f t="shared" ref="I3744" si="6936">12*F3742^2</f>
        <v>376.89317117979078</v>
      </c>
      <c r="J3744">
        <f t="shared" ref="J3744" si="6937">F3744*(G3745*(H3746*I3747-H3747*I3746)-H3745*(G3746*I3747-G3747*I3746)+I3745*(G3746*H3747-G3747*H3746))</f>
        <v>-11734.85501053382</v>
      </c>
      <c r="L3744">
        <f t="shared" ref="L3744" si="6938">G3745*(H3746*I3747-H3747*I3746)-H3745*(G3746*I3747-G3747*I3746)+I3745*(G3746*H3747-G3747*H3746)</f>
        <v>165.53843999554368</v>
      </c>
      <c r="M3744">
        <f t="shared" ref="M3744" si="6939">-(G3744*(H3746*I3747-H3747*I3746)-H3744*(G3746*I3747-G3747*I3746)+I3744*(G3746*H3747-G3747*H3746))</f>
        <v>-4370.357691427349</v>
      </c>
      <c r="N3744">
        <f t="shared" ref="N3744" si="6940">G3744*(H3745*I3747-H3747*I3745)-H3744*(G3745*I3747-G3747*I3745)+I3744*(G3745*H3747-G3747*H3745)</f>
        <v>-21755.90042243282</v>
      </c>
      <c r="O3744">
        <f t="shared" ref="O3744" si="6941">-(G3744*(H3745*I3746-H3746*I3745)-H3744*(G3745*I3746-G3746*I3745)+I3744*(G3745*H3746-G3746*H3745))</f>
        <v>-333.28564678835897</v>
      </c>
    </row>
    <row r="3745" spans="5:15" x14ac:dyDescent="0.35">
      <c r="E3745" s="4" t="s">
        <v>26</v>
      </c>
      <c r="F3745">
        <f t="shared" ref="F3745" si="6942">-1728*F3742*F3739^2-144*F3740*F3739+36*F3741</f>
        <v>100.93092616020988</v>
      </c>
      <c r="G3745">
        <f t="shared" ref="G3745" si="6943">-72*F3739^2</f>
        <v>-0.73020894153598115</v>
      </c>
      <c r="H3745">
        <f t="shared" ref="H3745" si="6944">36*F3739</f>
        <v>3.6254325187000322</v>
      </c>
      <c r="I3745" s="5">
        <f t="shared" ref="I3745" si="6945">-576*F3739^3</f>
        <v>-0.58829405379779487</v>
      </c>
      <c r="J3745">
        <f t="shared" ref="J3745" si="6946">-G3744*(F3745*(H3746*I3747-H3747*I3746)-H3745*(F3746*I3747-F3747*I3746)+I3745*(F3746*H3747-F3747*H3746))</f>
        <v>27145.440294009833</v>
      </c>
      <c r="L3745">
        <f t="shared" ref="L3745" si="6947">-(F3745*(H3746*I3747-H3747*I3746)-H3745*(F3746*I3747-F3747*I3746)+I3745*(F3746*H3747-F3747*H3746))</f>
        <v>41178.002877137187</v>
      </c>
      <c r="M3745">
        <f t="shared" ref="M3745" si="6948">F3744*(H3746*I3747-H3747*I3746)-H3744*(F3746*I3747-F3747*I3746)+I3744*(F3746*H3747-F3747*H3746)</f>
        <v>158787.26550931143</v>
      </c>
      <c r="N3745">
        <f t="shared" ref="N3745" si="6949">-(F3744*(H3745*I3747-H3747*I3745)-H3744*(F3745*I3747-F3747*I3745)+I3744*(F3745*H3747-F3747*H3745))</f>
        <v>-3207276.3379088463</v>
      </c>
      <c r="O3745">
        <f t="shared" ref="O3745" si="6950">F3744*(H3745*I3746-H3746*I3745)-H3744*(F3745*I3746-F3746*I3745)+I3744*(F3745*H3746-F3746*H3745)</f>
        <v>-78127.230263793899</v>
      </c>
    </row>
    <row r="3746" spans="5:15" x14ac:dyDescent="0.35">
      <c r="E3746" s="4"/>
      <c r="F3746">
        <f t="shared" ref="F3746" si="6951">0.0625*F3740*F3741^2*F3742</f>
        <v>-5.8324609265975536</v>
      </c>
      <c r="G3746">
        <f t="shared" ref="G3746" si="6952">0.0625*F3739*F3741^2*F3742+0.125*F3741</f>
        <v>0.21176919846457087</v>
      </c>
      <c r="H3746">
        <f t="shared" ref="H3746" si="6953">0.125*F3739*F3740*F3741*F3742+0.125*F3740</f>
        <v>-2.2664630475070293</v>
      </c>
      <c r="I3746" s="5">
        <f t="shared" ref="I3746" si="6954">0.0625*F3739*F3740*F3741^2</f>
        <v>-0.10480708733977255</v>
      </c>
      <c r="J3746">
        <f t="shared" ref="J3746" si="6955">H3744*(F3745*(G3746*I3747-G3747*I3746)-G3745*(F3746*I3747-F3747*I3746)+I3745*(F3746*G3747-F3747*G3746))</f>
        <v>-374.98505932624914</v>
      </c>
      <c r="L3746">
        <f t="shared" ref="L3746" si="6956">F3745*(G3746*I3747-G3747*I3746)-G3745*(F3746*I3747-F3747*I3746)+I3745*(F3746*G3747-F3747*G3746)</f>
        <v>3480.0027633809582</v>
      </c>
      <c r="M3746">
        <f t="shared" ref="M3746" si="6957">-(F3744*(G3746*I3747-G3747*I3746)-G3744*(F3746*I3747-F3747*I3746)+I3744*(F3746*G3747-F3747*G3746))</f>
        <v>26133.525741921378</v>
      </c>
      <c r="N3746">
        <f t="shared" ref="N3746" si="6958">F3744*(G3745*I3747-G3747*I3745)-G3744*(F3745*I3747-F3747*I3745)+I3744*(F3745*G3747-F3747*G3745)</f>
        <v>-40064.874888211809</v>
      </c>
      <c r="O3746">
        <f t="shared" ref="O3746" si="6959">-(F3744*(G3745*I3746-G3746*I3745)-G3744*(F3745*I3746-F3746*I3745)+I3744*(F3745*G3746-F3746*G3745))</f>
        <v>-6445.5603413291828</v>
      </c>
    </row>
    <row r="3747" spans="5:15" x14ac:dyDescent="0.35">
      <c r="E3747" s="4"/>
      <c r="F3747">
        <f t="shared" ref="F3747" si="6960">72*F3740*F3741*F3739^2-20*F3740*F3741^3</f>
        <v>407.20491440473813</v>
      </c>
      <c r="G3747">
        <f t="shared" ref="G3747" si="6961">24*F3739^3*F3741-20*F3739*F3741^3</f>
        <v>-3.9210472518767352</v>
      </c>
      <c r="H3747">
        <f t="shared" ref="H3747" si="6962">24*F3739^3*F3740-60*F3739*F3740*F3741^2</f>
        <v>100.35436669128175</v>
      </c>
      <c r="I3747" s="5">
        <f t="shared" ref="I3747" si="6963">36*F3742</f>
        <v>201.75346957962682</v>
      </c>
      <c r="J3747">
        <f t="shared" ref="J3747" si="6964">-I3744*(F3745*(G3746*H3747-G3747*H3746)-G3745*(F3746*H3747-F3747*H3746)+H3745*(F3746*G3747-F3747*G3746))</f>
        <v>-476699.81881783751</v>
      </c>
      <c r="L3747">
        <f t="shared" ref="L3747" si="6965">-(F3745*(G3746*H3747-G3747*H3746)-G3745*(F3746*H3747-F3747*H3746)+H3745*(F3746*G3747-F3747*G3746))</f>
        <v>-1264.8141576182488</v>
      </c>
      <c r="M3747">
        <f t="shared" ref="M3747" si="6966">F3744*(G3746*H3747-G3747*H3746)-G3744*(F3746*H3747-F3747*H3746)+H3744*(F3746*G3747-F3747*G3746)</f>
        <v>-1092.2732827639675</v>
      </c>
      <c r="N3747">
        <f t="shared" ref="N3747" si="6967">-(F3744*(G3745*H3747-G3747*H3745)-G3744*(F3745*H3747-F3747*H3745)+H3744*(F3745*G3747-F3747*G3745))</f>
        <v>1506.3564713566998</v>
      </c>
      <c r="O3747">
        <f t="shared" ref="O3747" si="6968">F3744*(G3745*H3746-G3746*H3745)-G3744*(F3745*H3746-F3746*H3745)+H3744*(F3745*G3746-F3746*G3745)</f>
        <v>72.122175699650043</v>
      </c>
    </row>
    <row r="3748" spans="5:15" x14ac:dyDescent="0.35">
      <c r="E3748" s="4"/>
      <c r="I3748" s="5"/>
    </row>
    <row r="3749" spans="5:15" x14ac:dyDescent="0.35">
      <c r="E3749" s="4" t="s">
        <v>6</v>
      </c>
      <c r="F3749">
        <f t="shared" ref="F3749" si="6969">MDETERM(F3744:I3747)</f>
        <v>-461664.21859368775</v>
      </c>
      <c r="G3749" t="str">
        <f t="shared" ref="G3749" si="6970">IF(F3749&lt;&gt;0,"Continuar", "Agregar otros valores")</f>
        <v>Continuar</v>
      </c>
      <c r="I3749" s="5"/>
      <c r="J3749">
        <f t="shared" ref="J3749" si="6971">MDETERM(F3744:I3747)</f>
        <v>-461664.21859368775</v>
      </c>
    </row>
    <row r="3750" spans="5:15" x14ac:dyDescent="0.35">
      <c r="E3750" s="4"/>
      <c r="I3750" s="5"/>
    </row>
    <row r="3751" spans="5:15" x14ac:dyDescent="0.35">
      <c r="E3751" s="4"/>
      <c r="F3751" cm="1">
        <f t="array" ref="F3751:I3754">MINVERSE(F3744:I3747)</f>
        <v>-3.5856891941897636E-4</v>
      </c>
      <c r="G3751">
        <v>9.466528952016778E-3</v>
      </c>
      <c r="H3751">
        <v>4.7124943944551738E-2</v>
      </c>
      <c r="I3751" s="5">
        <v>7.21922196620755E-4</v>
      </c>
      <c r="L3751">
        <f t="shared" ref="L3751" si="6972">L3744/J3749</f>
        <v>-3.5856891941897414E-4</v>
      </c>
      <c r="M3751">
        <f t="shared" ref="M3751" si="6973">M3744/J3749</f>
        <v>9.4665289520167815E-3</v>
      </c>
      <c r="N3751">
        <f t="shared" ref="N3751" si="6974">N3744/J3749</f>
        <v>4.7124943944551745E-2</v>
      </c>
      <c r="O3751">
        <f t="shared" ref="O3751" si="6975">O3744/J3749</f>
        <v>7.2192219662075392E-4</v>
      </c>
    </row>
    <row r="3752" spans="5:15" x14ac:dyDescent="0.35">
      <c r="E3752" s="4" t="s">
        <v>9</v>
      </c>
      <c r="F3752">
        <v>-8.9194703030208738E-2</v>
      </c>
      <c r="G3752">
        <v>-0.34394535923318087</v>
      </c>
      <c r="H3752">
        <v>6.9472058018245084</v>
      </c>
      <c r="I3752" s="5">
        <v>0.16922955498215461</v>
      </c>
      <c r="L3752">
        <f t="shared" ref="L3752" si="6976">L3745/J3749</f>
        <v>-8.9194703030208392E-2</v>
      </c>
      <c r="M3752">
        <f t="shared" ref="M3752" si="6977">M3745/J3749</f>
        <v>-0.34394535923318037</v>
      </c>
      <c r="N3752">
        <f t="shared" ref="N3752" si="6978">N3745/J3749</f>
        <v>6.9472058018245102</v>
      </c>
      <c r="O3752">
        <f t="shared" ref="O3752" si="6979">O3745/J3749</f>
        <v>0.16922955498215456</v>
      </c>
    </row>
    <row r="3753" spans="5:15" x14ac:dyDescent="0.35">
      <c r="E3753" s="4"/>
      <c r="F3753">
        <v>-7.5379520942334983E-3</v>
      </c>
      <c r="G3753">
        <v>-5.660721513468988E-2</v>
      </c>
      <c r="H3753">
        <v>8.6783582687557287E-2</v>
      </c>
      <c r="I3753" s="5">
        <v>1.3961576578240174E-2</v>
      </c>
      <c r="L3753">
        <f t="shared" ref="L3753" si="6980">L3746/J3749</f>
        <v>-7.5379520942334939E-3</v>
      </c>
      <c r="M3753">
        <f t="shared" ref="M3753" si="6981">M3746/J3749</f>
        <v>-5.660721513468988E-2</v>
      </c>
      <c r="N3753">
        <f t="shared" ref="N3753" si="6982">N3746/J3749</f>
        <v>8.6783582687557259E-2</v>
      </c>
      <c r="O3753">
        <f t="shared" ref="O3753" si="6983">O3746/J3749</f>
        <v>1.3961576578240174E-2</v>
      </c>
    </row>
    <row r="3754" spans="5:15" x14ac:dyDescent="0.35">
      <c r="E3754" s="4"/>
      <c r="F3754">
        <v>2.7396841831734335E-3</v>
      </c>
      <c r="G3754">
        <v>2.3659474543884481E-3</v>
      </c>
      <c r="H3754">
        <v>-3.2628833049815585E-3</v>
      </c>
      <c r="I3754" s="5">
        <v>-1.562221476018808E-4</v>
      </c>
      <c r="L3754">
        <f t="shared" ref="L3754" si="6984">L3747/J3749</f>
        <v>2.7396841831734335E-3</v>
      </c>
      <c r="M3754">
        <f t="shared" ref="M3754" si="6985">M3747/J3749</f>
        <v>2.3659474543884481E-3</v>
      </c>
      <c r="N3754">
        <f t="shared" ref="N3754" si="6986">N3747/J3749</f>
        <v>-3.2628833049815568E-3</v>
      </c>
      <c r="O3754">
        <f t="shared" ref="O3754" si="6987">O3747/J3749</f>
        <v>-1.5622214760188077E-4</v>
      </c>
    </row>
    <row r="3755" spans="5:15" x14ac:dyDescent="0.35">
      <c r="E3755" s="4"/>
      <c r="I3755" s="5"/>
    </row>
    <row r="3756" spans="5:15" x14ac:dyDescent="0.35">
      <c r="E3756" s="4" t="s">
        <v>439</v>
      </c>
      <c r="F3756">
        <f t="shared" ref="F3756" si="6988">F3739^2*F3740*F3741-3*F3739^2*F3740^2+4*F3742^3-1401/2</f>
        <v>0</v>
      </c>
      <c r="I3756" s="5"/>
    </row>
    <row r="3757" spans="5:15" x14ac:dyDescent="0.35">
      <c r="E3757" s="4" t="s">
        <v>440</v>
      </c>
      <c r="F3757">
        <f t="shared" ref="F3757" si="6989">-72*F3739^2*F3740-576*F3739^3*F3742+36*F3739*F3741-9</f>
        <v>0</v>
      </c>
      <c r="I3757" s="5"/>
    </row>
    <row r="3758" spans="5:15" x14ac:dyDescent="0.35">
      <c r="E3758" s="4" t="s">
        <v>441</v>
      </c>
      <c r="F3758">
        <f t="shared" ref="F3758" si="6990">((F3739*F3740*(F3741^2)*F3742)/16)+((F3740*F3741)/8)+9/4</f>
        <v>0</v>
      </c>
      <c r="I3758" s="5"/>
    </row>
    <row r="3759" spans="5:15" x14ac:dyDescent="0.35">
      <c r="E3759" s="4" t="s">
        <v>442</v>
      </c>
      <c r="F3759">
        <f t="shared" ref="F3759" si="6991">24*F3739^3*F3740*F3741-20*F3739*F3740*F3741^3+18*F3742^2-607</f>
        <v>0</v>
      </c>
      <c r="I3759" s="5"/>
    </row>
    <row r="3760" spans="5:15" x14ac:dyDescent="0.35">
      <c r="E3760" s="4"/>
      <c r="I3760" s="5"/>
    </row>
    <row r="3761" spans="5:10" x14ac:dyDescent="0.35">
      <c r="E3761" s="4"/>
      <c r="F3761">
        <f t="shared" ref="F3761:F3764" si="6992">F3739</f>
        <v>0.10070645885277868</v>
      </c>
      <c r="G3761" t="s">
        <v>16</v>
      </c>
      <c r="H3761" cm="1">
        <f t="array" ref="H3761:H3764">MMULT(F3751:I3754,F3756:F3759)</f>
        <v>0</v>
      </c>
      <c r="I3761" s="5"/>
      <c r="J3761">
        <f t="shared" ref="J3761" si="6993">F3751*F3756+G3751*F3757+H3751*F3758+I3751*F3759</f>
        <v>0</v>
      </c>
    </row>
    <row r="3762" spans="5:10" x14ac:dyDescent="0.35">
      <c r="E3762" s="4"/>
      <c r="F3762">
        <f t="shared" si="6992"/>
        <v>-10.624774595708859</v>
      </c>
      <c r="G3762" t="s">
        <v>16</v>
      </c>
      <c r="H3762">
        <v>0</v>
      </c>
      <c r="I3762" s="5"/>
      <c r="J3762">
        <f t="shared" ref="J3762" si="6994">F3752*F3756+G3752*F3757+H3752*F3758+I3752*F3759</f>
        <v>0</v>
      </c>
    </row>
    <row r="3763" spans="5:10" x14ac:dyDescent="0.35">
      <c r="E3763" s="4"/>
      <c r="F3763">
        <f t="shared" si="6992"/>
        <v>1.251891792118899</v>
      </c>
      <c r="G3763" t="s">
        <v>16</v>
      </c>
      <c r="H3763">
        <v>0</v>
      </c>
      <c r="I3763" s="5"/>
      <c r="J3763">
        <f t="shared" ref="J3763" si="6995">F3753*F3756+G3753*F3757+H3753*F3758+I3753*F3759</f>
        <v>0</v>
      </c>
    </row>
    <row r="3764" spans="5:10" x14ac:dyDescent="0.35">
      <c r="E3764" s="4"/>
      <c r="F3764">
        <f t="shared" si="6992"/>
        <v>5.6042630438785226</v>
      </c>
      <c r="G3764" t="s">
        <v>16</v>
      </c>
      <c r="H3764">
        <v>0</v>
      </c>
      <c r="I3764" s="5"/>
      <c r="J3764">
        <f t="shared" ref="J3764" si="6996">F3754*F3756+G3754*F3757+H3754*F3758+I3754*F3759</f>
        <v>0</v>
      </c>
    </row>
    <row r="3765" spans="5:10" x14ac:dyDescent="0.35">
      <c r="E3765" s="4" t="s">
        <v>844</v>
      </c>
      <c r="F3765">
        <f t="shared" ref="F3765:F3768" si="6997">F3761-H3761</f>
        <v>0.10070645885277868</v>
      </c>
      <c r="I3765" s="5"/>
    </row>
    <row r="3766" spans="5:10" x14ac:dyDescent="0.35">
      <c r="E3766" s="4" t="s">
        <v>99</v>
      </c>
      <c r="F3766">
        <f t="shared" si="6997"/>
        <v>-10.624774595708859</v>
      </c>
      <c r="I3766" s="5"/>
    </row>
    <row r="3767" spans="5:10" x14ac:dyDescent="0.35">
      <c r="E3767" s="4" t="s">
        <v>100</v>
      </c>
      <c r="F3767">
        <f t="shared" si="6997"/>
        <v>1.251891792118899</v>
      </c>
      <c r="I3767" s="5"/>
    </row>
    <row r="3768" spans="5:10" x14ac:dyDescent="0.35">
      <c r="E3768" s="4" t="s">
        <v>101</v>
      </c>
      <c r="F3768">
        <f t="shared" si="6997"/>
        <v>5.6042630438785226</v>
      </c>
      <c r="I3768" s="5"/>
    </row>
    <row r="3769" spans="5:10" x14ac:dyDescent="0.35">
      <c r="E3769" s="4"/>
      <c r="I3769" s="5"/>
    </row>
    <row r="3770" spans="5:10" x14ac:dyDescent="0.35">
      <c r="E3770" s="4" t="s">
        <v>846</v>
      </c>
      <c r="F3770">
        <f t="shared" ref="F3770:F3773" si="6998">ABS(F3765-F3739)</f>
        <v>0</v>
      </c>
      <c r="I3770" s="5"/>
    </row>
    <row r="3771" spans="5:10" x14ac:dyDescent="0.35">
      <c r="E3771" s="4" t="s">
        <v>847</v>
      </c>
      <c r="F3771">
        <f t="shared" si="6998"/>
        <v>0</v>
      </c>
      <c r="I3771" s="5"/>
    </row>
    <row r="3772" spans="5:10" x14ac:dyDescent="0.35">
      <c r="E3772" s="4" t="s">
        <v>848</v>
      </c>
      <c r="F3772">
        <f t="shared" si="6998"/>
        <v>0</v>
      </c>
      <c r="I3772" s="5"/>
    </row>
    <row r="3773" spans="5:10" x14ac:dyDescent="0.35">
      <c r="E3773" s="7" t="s">
        <v>849</v>
      </c>
      <c r="F3773" s="8">
        <f t="shared" si="6998"/>
        <v>0</v>
      </c>
      <c r="G3773" s="8" t="s">
        <v>25</v>
      </c>
      <c r="H3773" s="8">
        <f t="shared" ref="H3773" si="6999">MAX(F3770:F3773)</f>
        <v>0</v>
      </c>
      <c r="I3773" s="9"/>
      <c r="J3773" t="str">
        <f t="shared" ref="J3773" si="7000">IF(H3773&gt;$D$14, "Continúa iterando","Listo. Aquí está la solución")</f>
        <v>Listo. Aquí está la solución</v>
      </c>
    </row>
    <row r="3775" spans="5:10" x14ac:dyDescent="0.35">
      <c r="E3775" s="1"/>
      <c r="F3775" s="2" t="s">
        <v>0</v>
      </c>
      <c r="G3775" s="2">
        <f t="shared" ref="G3775" si="7001">G3738+1</f>
        <v>103</v>
      </c>
      <c r="H3775" s="2"/>
      <c r="I3775" s="3"/>
    </row>
    <row r="3776" spans="5:10" x14ac:dyDescent="0.35">
      <c r="E3776" s="4" t="s">
        <v>840</v>
      </c>
      <c r="F3776" s="6">
        <f t="shared" ref="F3776:F3779" si="7002">F3765</f>
        <v>0.10070645885277868</v>
      </c>
      <c r="I3776" s="5"/>
    </row>
    <row r="3777" spans="5:15" x14ac:dyDescent="0.35">
      <c r="E3777" s="4" t="s">
        <v>1</v>
      </c>
      <c r="F3777" s="6">
        <f t="shared" si="7002"/>
        <v>-10.624774595708859</v>
      </c>
      <c r="I3777" s="5"/>
    </row>
    <row r="3778" spans="5:15" x14ac:dyDescent="0.35">
      <c r="E3778" s="4" t="s">
        <v>93</v>
      </c>
      <c r="F3778" s="6">
        <f t="shared" si="7002"/>
        <v>1.251891792118899</v>
      </c>
      <c r="I3778" s="5"/>
    </row>
    <row r="3779" spans="5:15" x14ac:dyDescent="0.35">
      <c r="E3779" s="4" t="s">
        <v>2</v>
      </c>
      <c r="F3779" s="6">
        <f t="shared" si="7002"/>
        <v>5.6042630438785226</v>
      </c>
      <c r="I3779" s="5"/>
    </row>
    <row r="3780" spans="5:15" x14ac:dyDescent="0.35">
      <c r="E3780" s="4"/>
      <c r="I3780" s="5"/>
    </row>
    <row r="3781" spans="5:15" x14ac:dyDescent="0.35">
      <c r="E3781" s="4"/>
      <c r="F3781">
        <f t="shared" ref="F3781" si="7003">2*F3776*F3777*F3778-6*F3776*F3777^2</f>
        <v>-70.889003248126073</v>
      </c>
      <c r="G3781">
        <f t="shared" ref="G3781" si="7004">F3776^2*F3778-6*F3776^2*F3777</f>
        <v>0.65922187569425572</v>
      </c>
      <c r="H3781">
        <f t="shared" ref="H3781" si="7005">F3776^2*F3777</f>
        <v>-0.10775424182765204</v>
      </c>
      <c r="I3781" s="5">
        <f t="shared" ref="I3781" si="7006">12*F3779^2</f>
        <v>376.89317117979078</v>
      </c>
      <c r="J3781">
        <f t="shared" ref="J3781" si="7007">F3781*(G3782*(H3783*I3784-H3784*I3783)-H3782*(G3783*I3784-G3784*I3783)+I3782*(G3783*H3784-G3784*H3783))</f>
        <v>-11734.85501053382</v>
      </c>
      <c r="L3781">
        <f t="shared" ref="L3781" si="7008">G3782*(H3783*I3784-H3784*I3783)-H3782*(G3783*I3784-G3784*I3783)+I3782*(G3783*H3784-G3784*H3783)</f>
        <v>165.53843999554368</v>
      </c>
      <c r="M3781">
        <f t="shared" ref="M3781" si="7009">-(G3781*(H3783*I3784-H3784*I3783)-H3781*(G3783*I3784-G3784*I3783)+I3781*(G3783*H3784-G3784*H3783))</f>
        <v>-4370.357691427349</v>
      </c>
      <c r="N3781">
        <f t="shared" ref="N3781" si="7010">G3781*(H3782*I3784-H3784*I3782)-H3781*(G3782*I3784-G3784*I3782)+I3781*(G3782*H3784-G3784*H3782)</f>
        <v>-21755.90042243282</v>
      </c>
      <c r="O3781">
        <f t="shared" ref="O3781" si="7011">-(G3781*(H3782*I3783-H3783*I3782)-H3781*(G3782*I3783-G3783*I3782)+I3781*(G3782*H3783-G3783*H3782))</f>
        <v>-333.28564678835897</v>
      </c>
    </row>
    <row r="3782" spans="5:15" x14ac:dyDescent="0.35">
      <c r="E3782" s="4" t="s">
        <v>26</v>
      </c>
      <c r="F3782">
        <f t="shared" ref="F3782" si="7012">-1728*F3779*F3776^2-144*F3777*F3776+36*F3778</f>
        <v>100.93092616020988</v>
      </c>
      <c r="G3782">
        <f t="shared" ref="G3782" si="7013">-72*F3776^2</f>
        <v>-0.73020894153598115</v>
      </c>
      <c r="H3782">
        <f t="shared" ref="H3782" si="7014">36*F3776</f>
        <v>3.6254325187000322</v>
      </c>
      <c r="I3782" s="5">
        <f t="shared" ref="I3782" si="7015">-576*F3776^3</f>
        <v>-0.58829405379779487</v>
      </c>
      <c r="J3782">
        <f t="shared" ref="J3782" si="7016">-G3781*(F3782*(H3783*I3784-H3784*I3783)-H3782*(F3783*I3784-F3784*I3783)+I3782*(F3783*H3784-F3784*H3783))</f>
        <v>27145.440294009833</v>
      </c>
      <c r="L3782">
        <f t="shared" ref="L3782" si="7017">-(F3782*(H3783*I3784-H3784*I3783)-H3782*(F3783*I3784-F3784*I3783)+I3782*(F3783*H3784-F3784*H3783))</f>
        <v>41178.002877137187</v>
      </c>
      <c r="M3782">
        <f t="shared" ref="M3782" si="7018">F3781*(H3783*I3784-H3784*I3783)-H3781*(F3783*I3784-F3784*I3783)+I3781*(F3783*H3784-F3784*H3783)</f>
        <v>158787.26550931143</v>
      </c>
      <c r="N3782">
        <f t="shared" ref="N3782" si="7019">-(F3781*(H3782*I3784-H3784*I3782)-H3781*(F3782*I3784-F3784*I3782)+I3781*(F3782*H3784-F3784*H3782))</f>
        <v>-3207276.3379088463</v>
      </c>
      <c r="O3782">
        <f t="shared" ref="O3782" si="7020">F3781*(H3782*I3783-H3783*I3782)-H3781*(F3782*I3783-F3783*I3782)+I3781*(F3782*H3783-F3783*H3782)</f>
        <v>-78127.230263793899</v>
      </c>
    </row>
    <row r="3783" spans="5:15" x14ac:dyDescent="0.35">
      <c r="E3783" s="4"/>
      <c r="F3783">
        <f t="shared" ref="F3783" si="7021">0.0625*F3777*F3778^2*F3779</f>
        <v>-5.8324609265975536</v>
      </c>
      <c r="G3783">
        <f t="shared" ref="G3783" si="7022">0.0625*F3776*F3778^2*F3779+0.125*F3778</f>
        <v>0.21176919846457087</v>
      </c>
      <c r="H3783">
        <f t="shared" ref="H3783" si="7023">0.125*F3776*F3777*F3778*F3779+0.125*F3777</f>
        <v>-2.2664630475070293</v>
      </c>
      <c r="I3783" s="5">
        <f t="shared" ref="I3783" si="7024">0.0625*F3776*F3777*F3778^2</f>
        <v>-0.10480708733977255</v>
      </c>
      <c r="J3783">
        <f t="shared" ref="J3783" si="7025">H3781*(F3782*(G3783*I3784-G3784*I3783)-G3782*(F3783*I3784-F3784*I3783)+I3782*(F3783*G3784-F3784*G3783))</f>
        <v>-374.98505932624914</v>
      </c>
      <c r="L3783">
        <f t="shared" ref="L3783" si="7026">F3782*(G3783*I3784-G3784*I3783)-G3782*(F3783*I3784-F3784*I3783)+I3782*(F3783*G3784-F3784*G3783)</f>
        <v>3480.0027633809582</v>
      </c>
      <c r="M3783">
        <f t="shared" ref="M3783" si="7027">-(F3781*(G3783*I3784-G3784*I3783)-G3781*(F3783*I3784-F3784*I3783)+I3781*(F3783*G3784-F3784*G3783))</f>
        <v>26133.525741921378</v>
      </c>
      <c r="N3783">
        <f t="shared" ref="N3783" si="7028">F3781*(G3782*I3784-G3784*I3782)-G3781*(F3782*I3784-F3784*I3782)+I3781*(F3782*G3784-F3784*G3782)</f>
        <v>-40064.874888211809</v>
      </c>
      <c r="O3783">
        <f t="shared" ref="O3783" si="7029">-(F3781*(G3782*I3783-G3783*I3782)-G3781*(F3782*I3783-F3783*I3782)+I3781*(F3782*G3783-F3783*G3782))</f>
        <v>-6445.5603413291828</v>
      </c>
    </row>
    <row r="3784" spans="5:15" x14ac:dyDescent="0.35">
      <c r="E3784" s="4"/>
      <c r="F3784">
        <f t="shared" ref="F3784" si="7030">72*F3777*F3778*F3776^2-20*F3777*F3778^3</f>
        <v>407.20491440473813</v>
      </c>
      <c r="G3784">
        <f t="shared" ref="G3784" si="7031">24*F3776^3*F3778-20*F3776*F3778^3</f>
        <v>-3.9210472518767352</v>
      </c>
      <c r="H3784">
        <f t="shared" ref="H3784" si="7032">24*F3776^3*F3777-60*F3776*F3777*F3778^2</f>
        <v>100.35436669128175</v>
      </c>
      <c r="I3784" s="5">
        <f t="shared" ref="I3784" si="7033">36*F3779</f>
        <v>201.75346957962682</v>
      </c>
      <c r="J3784">
        <f t="shared" ref="J3784" si="7034">-I3781*(F3782*(G3783*H3784-G3784*H3783)-G3782*(F3783*H3784-F3784*H3783)+H3782*(F3783*G3784-F3784*G3783))</f>
        <v>-476699.81881783751</v>
      </c>
      <c r="L3784">
        <f t="shared" ref="L3784" si="7035">-(F3782*(G3783*H3784-G3784*H3783)-G3782*(F3783*H3784-F3784*H3783)+H3782*(F3783*G3784-F3784*G3783))</f>
        <v>-1264.8141576182488</v>
      </c>
      <c r="M3784">
        <f t="shared" ref="M3784" si="7036">F3781*(G3783*H3784-G3784*H3783)-G3781*(F3783*H3784-F3784*H3783)+H3781*(F3783*G3784-F3784*G3783)</f>
        <v>-1092.2732827639675</v>
      </c>
      <c r="N3784">
        <f t="shared" ref="N3784" si="7037">-(F3781*(G3782*H3784-G3784*H3782)-G3781*(F3782*H3784-F3784*H3782)+H3781*(F3782*G3784-F3784*G3782))</f>
        <v>1506.3564713566998</v>
      </c>
      <c r="O3784">
        <f t="shared" ref="O3784" si="7038">F3781*(G3782*H3783-G3783*H3782)-G3781*(F3782*H3783-F3783*H3782)+H3781*(F3782*G3783-F3783*G3782)</f>
        <v>72.122175699650043</v>
      </c>
    </row>
    <row r="3785" spans="5:15" x14ac:dyDescent="0.35">
      <c r="E3785" s="4"/>
      <c r="I3785" s="5"/>
    </row>
    <row r="3786" spans="5:15" x14ac:dyDescent="0.35">
      <c r="E3786" s="4" t="s">
        <v>6</v>
      </c>
      <c r="F3786">
        <f t="shared" ref="F3786" si="7039">MDETERM(F3781:I3784)</f>
        <v>-461664.21859368775</v>
      </c>
      <c r="G3786" t="str">
        <f t="shared" ref="G3786" si="7040">IF(F3786&lt;&gt;0,"Continuar", "Agregar otros valores")</f>
        <v>Continuar</v>
      </c>
      <c r="I3786" s="5"/>
      <c r="J3786">
        <f t="shared" ref="J3786" si="7041">MDETERM(F3781:I3784)</f>
        <v>-461664.21859368775</v>
      </c>
    </row>
    <row r="3787" spans="5:15" x14ac:dyDescent="0.35">
      <c r="E3787" s="4"/>
      <c r="I3787" s="5"/>
    </row>
    <row r="3788" spans="5:15" x14ac:dyDescent="0.35">
      <c r="E3788" s="4"/>
      <c r="F3788" cm="1">
        <f t="array" ref="F3788:I3791">MINVERSE(F3781:I3784)</f>
        <v>-3.5856891941897636E-4</v>
      </c>
      <c r="G3788">
        <v>9.466528952016778E-3</v>
      </c>
      <c r="H3788">
        <v>4.7124943944551738E-2</v>
      </c>
      <c r="I3788" s="5">
        <v>7.21922196620755E-4</v>
      </c>
      <c r="L3788">
        <f t="shared" ref="L3788" si="7042">L3781/J3786</f>
        <v>-3.5856891941897414E-4</v>
      </c>
      <c r="M3788">
        <f t="shared" ref="M3788" si="7043">M3781/J3786</f>
        <v>9.4665289520167815E-3</v>
      </c>
      <c r="N3788">
        <f t="shared" ref="N3788" si="7044">N3781/J3786</f>
        <v>4.7124943944551745E-2</v>
      </c>
      <c r="O3788">
        <f t="shared" ref="O3788" si="7045">O3781/J3786</f>
        <v>7.2192219662075392E-4</v>
      </c>
    </row>
    <row r="3789" spans="5:15" x14ac:dyDescent="0.35">
      <c r="E3789" s="4" t="s">
        <v>9</v>
      </c>
      <c r="F3789">
        <v>-8.9194703030208738E-2</v>
      </c>
      <c r="G3789">
        <v>-0.34394535923318087</v>
      </c>
      <c r="H3789">
        <v>6.9472058018245084</v>
      </c>
      <c r="I3789" s="5">
        <v>0.16922955498215461</v>
      </c>
      <c r="L3789">
        <f t="shared" ref="L3789" si="7046">L3782/J3786</f>
        <v>-8.9194703030208392E-2</v>
      </c>
      <c r="M3789">
        <f t="shared" ref="M3789" si="7047">M3782/J3786</f>
        <v>-0.34394535923318037</v>
      </c>
      <c r="N3789">
        <f t="shared" ref="N3789" si="7048">N3782/J3786</f>
        <v>6.9472058018245102</v>
      </c>
      <c r="O3789">
        <f t="shared" ref="O3789" si="7049">O3782/J3786</f>
        <v>0.16922955498215456</v>
      </c>
    </row>
    <row r="3790" spans="5:15" x14ac:dyDescent="0.35">
      <c r="E3790" s="4"/>
      <c r="F3790">
        <v>-7.5379520942334983E-3</v>
      </c>
      <c r="G3790">
        <v>-5.660721513468988E-2</v>
      </c>
      <c r="H3790">
        <v>8.6783582687557287E-2</v>
      </c>
      <c r="I3790" s="5">
        <v>1.3961576578240174E-2</v>
      </c>
      <c r="L3790">
        <f t="shared" ref="L3790" si="7050">L3783/J3786</f>
        <v>-7.5379520942334939E-3</v>
      </c>
      <c r="M3790">
        <f t="shared" ref="M3790" si="7051">M3783/J3786</f>
        <v>-5.660721513468988E-2</v>
      </c>
      <c r="N3790">
        <f t="shared" ref="N3790" si="7052">N3783/J3786</f>
        <v>8.6783582687557259E-2</v>
      </c>
      <c r="O3790">
        <f t="shared" ref="O3790" si="7053">O3783/J3786</f>
        <v>1.3961576578240174E-2</v>
      </c>
    </row>
    <row r="3791" spans="5:15" x14ac:dyDescent="0.35">
      <c r="E3791" s="4"/>
      <c r="F3791">
        <v>2.7396841831734335E-3</v>
      </c>
      <c r="G3791">
        <v>2.3659474543884481E-3</v>
      </c>
      <c r="H3791">
        <v>-3.2628833049815585E-3</v>
      </c>
      <c r="I3791" s="5">
        <v>-1.562221476018808E-4</v>
      </c>
      <c r="L3791">
        <f t="shared" ref="L3791" si="7054">L3784/J3786</f>
        <v>2.7396841831734335E-3</v>
      </c>
      <c r="M3791">
        <f t="shared" ref="M3791" si="7055">M3784/J3786</f>
        <v>2.3659474543884481E-3</v>
      </c>
      <c r="N3791">
        <f t="shared" ref="N3791" si="7056">N3784/J3786</f>
        <v>-3.2628833049815568E-3</v>
      </c>
      <c r="O3791">
        <f t="shared" ref="O3791" si="7057">O3784/J3786</f>
        <v>-1.5622214760188077E-4</v>
      </c>
    </row>
    <row r="3792" spans="5:15" x14ac:dyDescent="0.35">
      <c r="E3792" s="4"/>
      <c r="I3792" s="5"/>
    </row>
    <row r="3793" spans="5:10" x14ac:dyDescent="0.35">
      <c r="E3793" s="4" t="s">
        <v>443</v>
      </c>
      <c r="F3793">
        <f t="shared" ref="F3793" si="7058">F3776^2*F3777*F3778-3*F3776^2*F3777^2+4*F3779^3-1401/2</f>
        <v>0</v>
      </c>
      <c r="I3793" s="5"/>
    </row>
    <row r="3794" spans="5:10" x14ac:dyDescent="0.35">
      <c r="E3794" s="4" t="s">
        <v>444</v>
      </c>
      <c r="F3794">
        <f t="shared" ref="F3794" si="7059">-72*F3776^2*F3777-576*F3776^3*F3779+36*F3776*F3778-9</f>
        <v>0</v>
      </c>
      <c r="I3794" s="5"/>
    </row>
    <row r="3795" spans="5:10" x14ac:dyDescent="0.35">
      <c r="E3795" s="4" t="s">
        <v>445</v>
      </c>
      <c r="F3795">
        <f t="shared" ref="F3795" si="7060">((F3776*F3777*(F3778^2)*F3779)/16)+((F3777*F3778)/8)+9/4</f>
        <v>0</v>
      </c>
      <c r="I3795" s="5"/>
    </row>
    <row r="3796" spans="5:10" x14ac:dyDescent="0.35">
      <c r="E3796" s="4" t="s">
        <v>446</v>
      </c>
      <c r="F3796">
        <f t="shared" ref="F3796" si="7061">24*F3776^3*F3777*F3778-20*F3776*F3777*F3778^3+18*F3779^2-607</f>
        <v>0</v>
      </c>
      <c r="I3796" s="5"/>
    </row>
    <row r="3797" spans="5:10" x14ac:dyDescent="0.35">
      <c r="E3797" s="4"/>
      <c r="I3797" s="5"/>
    </row>
    <row r="3798" spans="5:10" x14ac:dyDescent="0.35">
      <c r="E3798" s="4"/>
      <c r="F3798">
        <f t="shared" ref="F3798:F3801" si="7062">F3776</f>
        <v>0.10070645885277868</v>
      </c>
      <c r="G3798" t="s">
        <v>16</v>
      </c>
      <c r="H3798" cm="1">
        <f t="array" ref="H3798:H3801">MMULT(F3788:I3791,F3793:F3796)</f>
        <v>0</v>
      </c>
      <c r="I3798" s="5"/>
      <c r="J3798">
        <f t="shared" ref="J3798" si="7063">F3788*F3793+G3788*F3794+H3788*F3795+I3788*F3796</f>
        <v>0</v>
      </c>
    </row>
    <row r="3799" spans="5:10" x14ac:dyDescent="0.35">
      <c r="E3799" s="4"/>
      <c r="F3799">
        <f t="shared" si="7062"/>
        <v>-10.624774595708859</v>
      </c>
      <c r="G3799" t="s">
        <v>16</v>
      </c>
      <c r="H3799">
        <v>0</v>
      </c>
      <c r="I3799" s="5"/>
      <c r="J3799">
        <f t="shared" ref="J3799" si="7064">F3789*F3793+G3789*F3794+H3789*F3795+I3789*F3796</f>
        <v>0</v>
      </c>
    </row>
    <row r="3800" spans="5:10" x14ac:dyDescent="0.35">
      <c r="E3800" s="4"/>
      <c r="F3800">
        <f t="shared" si="7062"/>
        <v>1.251891792118899</v>
      </c>
      <c r="G3800" t="s">
        <v>16</v>
      </c>
      <c r="H3800">
        <v>0</v>
      </c>
      <c r="I3800" s="5"/>
      <c r="J3800">
        <f t="shared" ref="J3800" si="7065">F3790*F3793+G3790*F3794+H3790*F3795+I3790*F3796</f>
        <v>0</v>
      </c>
    </row>
    <row r="3801" spans="5:10" x14ac:dyDescent="0.35">
      <c r="E3801" s="4"/>
      <c r="F3801">
        <f t="shared" si="7062"/>
        <v>5.6042630438785226</v>
      </c>
      <c r="G3801" t="s">
        <v>16</v>
      </c>
      <c r="H3801">
        <v>0</v>
      </c>
      <c r="I3801" s="5"/>
      <c r="J3801">
        <f t="shared" ref="J3801" si="7066">F3791*F3793+G3791*F3794+H3791*F3795+I3791*F3796</f>
        <v>0</v>
      </c>
    </row>
    <row r="3802" spans="5:10" x14ac:dyDescent="0.35">
      <c r="E3802" s="4" t="s">
        <v>844</v>
      </c>
      <c r="F3802">
        <f t="shared" ref="F3802:F3805" si="7067">F3798-H3798</f>
        <v>0.10070645885277868</v>
      </c>
      <c r="I3802" s="5"/>
    </row>
    <row r="3803" spans="5:10" x14ac:dyDescent="0.35">
      <c r="E3803" s="4" t="s">
        <v>99</v>
      </c>
      <c r="F3803">
        <f t="shared" si="7067"/>
        <v>-10.624774595708859</v>
      </c>
      <c r="I3803" s="5"/>
    </row>
    <row r="3804" spans="5:10" x14ac:dyDescent="0.35">
      <c r="E3804" s="4" t="s">
        <v>100</v>
      </c>
      <c r="F3804">
        <f t="shared" si="7067"/>
        <v>1.251891792118899</v>
      </c>
      <c r="I3804" s="5"/>
    </row>
    <row r="3805" spans="5:10" x14ac:dyDescent="0.35">
      <c r="E3805" s="4" t="s">
        <v>101</v>
      </c>
      <c r="F3805">
        <f t="shared" si="7067"/>
        <v>5.6042630438785226</v>
      </c>
      <c r="I3805" s="5"/>
    </row>
    <row r="3806" spans="5:10" x14ac:dyDescent="0.35">
      <c r="E3806" s="4"/>
      <c r="I3806" s="5"/>
    </row>
    <row r="3807" spans="5:10" x14ac:dyDescent="0.35">
      <c r="E3807" s="4" t="s">
        <v>846</v>
      </c>
      <c r="F3807">
        <f t="shared" ref="F3807:F3810" si="7068">ABS(F3802-F3776)</f>
        <v>0</v>
      </c>
      <c r="I3807" s="5"/>
    </row>
    <row r="3808" spans="5:10" x14ac:dyDescent="0.35">
      <c r="E3808" s="4" t="s">
        <v>847</v>
      </c>
      <c r="F3808">
        <f t="shared" si="7068"/>
        <v>0</v>
      </c>
      <c r="I3808" s="5"/>
    </row>
    <row r="3809" spans="5:15" x14ac:dyDescent="0.35">
      <c r="E3809" s="4" t="s">
        <v>848</v>
      </c>
      <c r="F3809">
        <f t="shared" si="7068"/>
        <v>0</v>
      </c>
      <c r="I3809" s="5"/>
    </row>
    <row r="3810" spans="5:15" x14ac:dyDescent="0.35">
      <c r="E3810" s="7" t="s">
        <v>849</v>
      </c>
      <c r="F3810" s="8">
        <f t="shared" si="7068"/>
        <v>0</v>
      </c>
      <c r="G3810" s="8" t="s">
        <v>25</v>
      </c>
      <c r="H3810" s="8">
        <f t="shared" ref="H3810" si="7069">MAX(F3807:F3810)</f>
        <v>0</v>
      </c>
      <c r="I3810" s="9"/>
      <c r="J3810" t="str">
        <f t="shared" ref="J3810" si="7070">IF(H3810&gt;$D$14, "Continúa iterando","Listo. Aquí está la solución")</f>
        <v>Listo. Aquí está la solución</v>
      </c>
    </row>
    <row r="3812" spans="5:15" x14ac:dyDescent="0.35">
      <c r="E3812" s="1"/>
      <c r="F3812" s="2" t="s">
        <v>0</v>
      </c>
      <c r="G3812" s="2">
        <f t="shared" ref="G3812" si="7071">G3775+1</f>
        <v>104</v>
      </c>
      <c r="H3812" s="2"/>
      <c r="I3812" s="3"/>
    </row>
    <row r="3813" spans="5:15" x14ac:dyDescent="0.35">
      <c r="E3813" s="4" t="s">
        <v>840</v>
      </c>
      <c r="F3813" s="6">
        <f t="shared" ref="F3813:F3816" si="7072">F3802</f>
        <v>0.10070645885277868</v>
      </c>
      <c r="I3813" s="5"/>
    </row>
    <row r="3814" spans="5:15" x14ac:dyDescent="0.35">
      <c r="E3814" s="4" t="s">
        <v>1</v>
      </c>
      <c r="F3814" s="6">
        <f t="shared" si="7072"/>
        <v>-10.624774595708859</v>
      </c>
      <c r="I3814" s="5"/>
    </row>
    <row r="3815" spans="5:15" x14ac:dyDescent="0.35">
      <c r="E3815" s="4" t="s">
        <v>93</v>
      </c>
      <c r="F3815" s="6">
        <f t="shared" si="7072"/>
        <v>1.251891792118899</v>
      </c>
      <c r="I3815" s="5"/>
    </row>
    <row r="3816" spans="5:15" x14ac:dyDescent="0.35">
      <c r="E3816" s="4" t="s">
        <v>2</v>
      </c>
      <c r="F3816" s="6">
        <f t="shared" si="7072"/>
        <v>5.6042630438785226</v>
      </c>
      <c r="I3816" s="5"/>
    </row>
    <row r="3817" spans="5:15" x14ac:dyDescent="0.35">
      <c r="E3817" s="4"/>
      <c r="I3817" s="5"/>
    </row>
    <row r="3818" spans="5:15" x14ac:dyDescent="0.35">
      <c r="E3818" s="4"/>
      <c r="F3818">
        <f t="shared" ref="F3818" si="7073">2*F3813*F3814*F3815-6*F3813*F3814^2</f>
        <v>-70.889003248126073</v>
      </c>
      <c r="G3818">
        <f t="shared" ref="G3818" si="7074">F3813^2*F3815-6*F3813^2*F3814</f>
        <v>0.65922187569425572</v>
      </c>
      <c r="H3818">
        <f t="shared" ref="H3818" si="7075">F3813^2*F3814</f>
        <v>-0.10775424182765204</v>
      </c>
      <c r="I3818" s="5">
        <f t="shared" ref="I3818" si="7076">12*F3816^2</f>
        <v>376.89317117979078</v>
      </c>
      <c r="J3818">
        <f t="shared" ref="J3818" si="7077">F3818*(G3819*(H3820*I3821-H3821*I3820)-H3819*(G3820*I3821-G3821*I3820)+I3819*(G3820*H3821-G3821*H3820))</f>
        <v>-11734.85501053382</v>
      </c>
      <c r="L3818">
        <f t="shared" ref="L3818" si="7078">G3819*(H3820*I3821-H3821*I3820)-H3819*(G3820*I3821-G3821*I3820)+I3819*(G3820*H3821-G3821*H3820)</f>
        <v>165.53843999554368</v>
      </c>
      <c r="M3818">
        <f t="shared" ref="M3818" si="7079">-(G3818*(H3820*I3821-H3821*I3820)-H3818*(G3820*I3821-G3821*I3820)+I3818*(G3820*H3821-G3821*H3820))</f>
        <v>-4370.357691427349</v>
      </c>
      <c r="N3818">
        <f t="shared" ref="N3818" si="7080">G3818*(H3819*I3821-H3821*I3819)-H3818*(G3819*I3821-G3821*I3819)+I3818*(G3819*H3821-G3821*H3819)</f>
        <v>-21755.90042243282</v>
      </c>
      <c r="O3818">
        <f t="shared" ref="O3818" si="7081">-(G3818*(H3819*I3820-H3820*I3819)-H3818*(G3819*I3820-G3820*I3819)+I3818*(G3819*H3820-G3820*H3819))</f>
        <v>-333.28564678835897</v>
      </c>
    </row>
    <row r="3819" spans="5:15" x14ac:dyDescent="0.35">
      <c r="E3819" s="4" t="s">
        <v>26</v>
      </c>
      <c r="F3819">
        <f t="shared" ref="F3819" si="7082">-1728*F3816*F3813^2-144*F3814*F3813+36*F3815</f>
        <v>100.93092616020988</v>
      </c>
      <c r="G3819">
        <f t="shared" ref="G3819" si="7083">-72*F3813^2</f>
        <v>-0.73020894153598115</v>
      </c>
      <c r="H3819">
        <f t="shared" ref="H3819" si="7084">36*F3813</f>
        <v>3.6254325187000322</v>
      </c>
      <c r="I3819" s="5">
        <f t="shared" ref="I3819" si="7085">-576*F3813^3</f>
        <v>-0.58829405379779487</v>
      </c>
      <c r="J3819">
        <f t="shared" ref="J3819" si="7086">-G3818*(F3819*(H3820*I3821-H3821*I3820)-H3819*(F3820*I3821-F3821*I3820)+I3819*(F3820*H3821-F3821*H3820))</f>
        <v>27145.440294009833</v>
      </c>
      <c r="L3819">
        <f t="shared" ref="L3819" si="7087">-(F3819*(H3820*I3821-H3821*I3820)-H3819*(F3820*I3821-F3821*I3820)+I3819*(F3820*H3821-F3821*H3820))</f>
        <v>41178.002877137187</v>
      </c>
      <c r="M3819">
        <f t="shared" ref="M3819" si="7088">F3818*(H3820*I3821-H3821*I3820)-H3818*(F3820*I3821-F3821*I3820)+I3818*(F3820*H3821-F3821*H3820)</f>
        <v>158787.26550931143</v>
      </c>
      <c r="N3819">
        <f t="shared" ref="N3819" si="7089">-(F3818*(H3819*I3821-H3821*I3819)-H3818*(F3819*I3821-F3821*I3819)+I3818*(F3819*H3821-F3821*H3819))</f>
        <v>-3207276.3379088463</v>
      </c>
      <c r="O3819">
        <f t="shared" ref="O3819" si="7090">F3818*(H3819*I3820-H3820*I3819)-H3818*(F3819*I3820-F3820*I3819)+I3818*(F3819*H3820-F3820*H3819)</f>
        <v>-78127.230263793899</v>
      </c>
    </row>
    <row r="3820" spans="5:15" x14ac:dyDescent="0.35">
      <c r="E3820" s="4"/>
      <c r="F3820">
        <f t="shared" ref="F3820" si="7091">0.0625*F3814*F3815^2*F3816</f>
        <v>-5.8324609265975536</v>
      </c>
      <c r="G3820">
        <f t="shared" ref="G3820" si="7092">0.0625*F3813*F3815^2*F3816+0.125*F3815</f>
        <v>0.21176919846457087</v>
      </c>
      <c r="H3820">
        <f t="shared" ref="H3820" si="7093">0.125*F3813*F3814*F3815*F3816+0.125*F3814</f>
        <v>-2.2664630475070293</v>
      </c>
      <c r="I3820" s="5">
        <f t="shared" ref="I3820" si="7094">0.0625*F3813*F3814*F3815^2</f>
        <v>-0.10480708733977255</v>
      </c>
      <c r="J3820">
        <f t="shared" ref="J3820" si="7095">H3818*(F3819*(G3820*I3821-G3821*I3820)-G3819*(F3820*I3821-F3821*I3820)+I3819*(F3820*G3821-F3821*G3820))</f>
        <v>-374.98505932624914</v>
      </c>
      <c r="L3820">
        <f t="shared" ref="L3820" si="7096">F3819*(G3820*I3821-G3821*I3820)-G3819*(F3820*I3821-F3821*I3820)+I3819*(F3820*G3821-F3821*G3820)</f>
        <v>3480.0027633809582</v>
      </c>
      <c r="M3820">
        <f t="shared" ref="M3820" si="7097">-(F3818*(G3820*I3821-G3821*I3820)-G3818*(F3820*I3821-F3821*I3820)+I3818*(F3820*G3821-F3821*G3820))</f>
        <v>26133.525741921378</v>
      </c>
      <c r="N3820">
        <f t="shared" ref="N3820" si="7098">F3818*(G3819*I3821-G3821*I3819)-G3818*(F3819*I3821-F3821*I3819)+I3818*(F3819*G3821-F3821*G3819)</f>
        <v>-40064.874888211809</v>
      </c>
      <c r="O3820">
        <f t="shared" ref="O3820" si="7099">-(F3818*(G3819*I3820-G3820*I3819)-G3818*(F3819*I3820-F3820*I3819)+I3818*(F3819*G3820-F3820*G3819))</f>
        <v>-6445.5603413291828</v>
      </c>
    </row>
    <row r="3821" spans="5:15" x14ac:dyDescent="0.35">
      <c r="E3821" s="4"/>
      <c r="F3821">
        <f t="shared" ref="F3821" si="7100">72*F3814*F3815*F3813^2-20*F3814*F3815^3</f>
        <v>407.20491440473813</v>
      </c>
      <c r="G3821">
        <f t="shared" ref="G3821" si="7101">24*F3813^3*F3815-20*F3813*F3815^3</f>
        <v>-3.9210472518767352</v>
      </c>
      <c r="H3821">
        <f t="shared" ref="H3821" si="7102">24*F3813^3*F3814-60*F3813*F3814*F3815^2</f>
        <v>100.35436669128175</v>
      </c>
      <c r="I3821" s="5">
        <f t="shared" ref="I3821" si="7103">36*F3816</f>
        <v>201.75346957962682</v>
      </c>
      <c r="J3821">
        <f t="shared" ref="J3821" si="7104">-I3818*(F3819*(G3820*H3821-G3821*H3820)-G3819*(F3820*H3821-F3821*H3820)+H3819*(F3820*G3821-F3821*G3820))</f>
        <v>-476699.81881783751</v>
      </c>
      <c r="L3821">
        <f t="shared" ref="L3821" si="7105">-(F3819*(G3820*H3821-G3821*H3820)-G3819*(F3820*H3821-F3821*H3820)+H3819*(F3820*G3821-F3821*G3820))</f>
        <v>-1264.8141576182488</v>
      </c>
      <c r="M3821">
        <f t="shared" ref="M3821" si="7106">F3818*(G3820*H3821-G3821*H3820)-G3818*(F3820*H3821-F3821*H3820)+H3818*(F3820*G3821-F3821*G3820)</f>
        <v>-1092.2732827639675</v>
      </c>
      <c r="N3821">
        <f t="shared" ref="N3821" si="7107">-(F3818*(G3819*H3821-G3821*H3819)-G3818*(F3819*H3821-F3821*H3819)+H3818*(F3819*G3821-F3821*G3819))</f>
        <v>1506.3564713566998</v>
      </c>
      <c r="O3821">
        <f t="shared" ref="O3821" si="7108">F3818*(G3819*H3820-G3820*H3819)-G3818*(F3819*H3820-F3820*H3819)+H3818*(F3819*G3820-F3820*G3819)</f>
        <v>72.122175699650043</v>
      </c>
    </row>
    <row r="3822" spans="5:15" x14ac:dyDescent="0.35">
      <c r="E3822" s="4"/>
      <c r="I3822" s="5"/>
    </row>
    <row r="3823" spans="5:15" x14ac:dyDescent="0.35">
      <c r="E3823" s="4" t="s">
        <v>6</v>
      </c>
      <c r="F3823">
        <f t="shared" ref="F3823" si="7109">MDETERM(F3818:I3821)</f>
        <v>-461664.21859368775</v>
      </c>
      <c r="G3823" t="str">
        <f t="shared" ref="G3823" si="7110">IF(F3823&lt;&gt;0,"Continuar", "Agregar otros valores")</f>
        <v>Continuar</v>
      </c>
      <c r="I3823" s="5"/>
      <c r="J3823">
        <f t="shared" ref="J3823" si="7111">MDETERM(F3818:I3821)</f>
        <v>-461664.21859368775</v>
      </c>
    </row>
    <row r="3824" spans="5:15" x14ac:dyDescent="0.35">
      <c r="E3824" s="4"/>
      <c r="I3824" s="5"/>
    </row>
    <row r="3825" spans="5:15" x14ac:dyDescent="0.35">
      <c r="E3825" s="4"/>
      <c r="F3825" cm="1">
        <f t="array" ref="F3825:I3828">MINVERSE(F3818:I3821)</f>
        <v>-3.5856891941897636E-4</v>
      </c>
      <c r="G3825">
        <v>9.466528952016778E-3</v>
      </c>
      <c r="H3825">
        <v>4.7124943944551738E-2</v>
      </c>
      <c r="I3825" s="5">
        <v>7.21922196620755E-4</v>
      </c>
      <c r="L3825">
        <f t="shared" ref="L3825" si="7112">L3818/J3823</f>
        <v>-3.5856891941897414E-4</v>
      </c>
      <c r="M3825">
        <f t="shared" ref="M3825" si="7113">M3818/J3823</f>
        <v>9.4665289520167815E-3</v>
      </c>
      <c r="N3825">
        <f t="shared" ref="N3825" si="7114">N3818/J3823</f>
        <v>4.7124943944551745E-2</v>
      </c>
      <c r="O3825">
        <f t="shared" ref="O3825" si="7115">O3818/J3823</f>
        <v>7.2192219662075392E-4</v>
      </c>
    </row>
    <row r="3826" spans="5:15" x14ac:dyDescent="0.35">
      <c r="E3826" s="4" t="s">
        <v>9</v>
      </c>
      <c r="F3826">
        <v>-8.9194703030208738E-2</v>
      </c>
      <c r="G3826">
        <v>-0.34394535923318087</v>
      </c>
      <c r="H3826">
        <v>6.9472058018245084</v>
      </c>
      <c r="I3826" s="5">
        <v>0.16922955498215461</v>
      </c>
      <c r="L3826">
        <f t="shared" ref="L3826" si="7116">L3819/J3823</f>
        <v>-8.9194703030208392E-2</v>
      </c>
      <c r="M3826">
        <f t="shared" ref="M3826" si="7117">M3819/J3823</f>
        <v>-0.34394535923318037</v>
      </c>
      <c r="N3826">
        <f t="shared" ref="N3826" si="7118">N3819/J3823</f>
        <v>6.9472058018245102</v>
      </c>
      <c r="O3826">
        <f t="shared" ref="O3826" si="7119">O3819/J3823</f>
        <v>0.16922955498215456</v>
      </c>
    </row>
    <row r="3827" spans="5:15" x14ac:dyDescent="0.35">
      <c r="E3827" s="4"/>
      <c r="F3827">
        <v>-7.5379520942334983E-3</v>
      </c>
      <c r="G3827">
        <v>-5.660721513468988E-2</v>
      </c>
      <c r="H3827">
        <v>8.6783582687557287E-2</v>
      </c>
      <c r="I3827" s="5">
        <v>1.3961576578240174E-2</v>
      </c>
      <c r="L3827">
        <f t="shared" ref="L3827" si="7120">L3820/J3823</f>
        <v>-7.5379520942334939E-3</v>
      </c>
      <c r="M3827">
        <f t="shared" ref="M3827" si="7121">M3820/J3823</f>
        <v>-5.660721513468988E-2</v>
      </c>
      <c r="N3827">
        <f t="shared" ref="N3827" si="7122">N3820/J3823</f>
        <v>8.6783582687557259E-2</v>
      </c>
      <c r="O3827">
        <f t="shared" ref="O3827" si="7123">O3820/J3823</f>
        <v>1.3961576578240174E-2</v>
      </c>
    </row>
    <row r="3828" spans="5:15" x14ac:dyDescent="0.35">
      <c r="E3828" s="4"/>
      <c r="F3828">
        <v>2.7396841831734335E-3</v>
      </c>
      <c r="G3828">
        <v>2.3659474543884481E-3</v>
      </c>
      <c r="H3828">
        <v>-3.2628833049815585E-3</v>
      </c>
      <c r="I3828" s="5">
        <v>-1.562221476018808E-4</v>
      </c>
      <c r="L3828">
        <f t="shared" ref="L3828" si="7124">L3821/J3823</f>
        <v>2.7396841831734335E-3</v>
      </c>
      <c r="M3828">
        <f t="shared" ref="M3828" si="7125">M3821/J3823</f>
        <v>2.3659474543884481E-3</v>
      </c>
      <c r="N3828">
        <f t="shared" ref="N3828" si="7126">N3821/J3823</f>
        <v>-3.2628833049815568E-3</v>
      </c>
      <c r="O3828">
        <f t="shared" ref="O3828" si="7127">O3821/J3823</f>
        <v>-1.5622214760188077E-4</v>
      </c>
    </row>
    <row r="3829" spans="5:15" x14ac:dyDescent="0.35">
      <c r="E3829" s="4"/>
      <c r="I3829" s="5"/>
    </row>
    <row r="3830" spans="5:15" x14ac:dyDescent="0.35">
      <c r="E3830" s="4" t="s">
        <v>447</v>
      </c>
      <c r="F3830">
        <f t="shared" ref="F3830" si="7128">F3813^2*F3814*F3815-3*F3813^2*F3814^2+4*F3816^3-1401/2</f>
        <v>0</v>
      </c>
      <c r="I3830" s="5"/>
    </row>
    <row r="3831" spans="5:15" x14ac:dyDescent="0.35">
      <c r="E3831" s="4" t="s">
        <v>448</v>
      </c>
      <c r="F3831">
        <f t="shared" ref="F3831" si="7129">-72*F3813^2*F3814-576*F3813^3*F3816+36*F3813*F3815-9</f>
        <v>0</v>
      </c>
      <c r="I3831" s="5"/>
    </row>
    <row r="3832" spans="5:15" x14ac:dyDescent="0.35">
      <c r="E3832" s="4" t="s">
        <v>449</v>
      </c>
      <c r="F3832">
        <f t="shared" ref="F3832" si="7130">((F3813*F3814*(F3815^2)*F3816)/16)+((F3814*F3815)/8)+9/4</f>
        <v>0</v>
      </c>
      <c r="I3832" s="5"/>
    </row>
    <row r="3833" spans="5:15" x14ac:dyDescent="0.35">
      <c r="E3833" s="4" t="s">
        <v>450</v>
      </c>
      <c r="F3833">
        <f t="shared" ref="F3833" si="7131">24*F3813^3*F3814*F3815-20*F3813*F3814*F3815^3+18*F3816^2-607</f>
        <v>0</v>
      </c>
      <c r="I3833" s="5"/>
    </row>
    <row r="3834" spans="5:15" x14ac:dyDescent="0.35">
      <c r="E3834" s="4"/>
      <c r="I3834" s="5"/>
    </row>
    <row r="3835" spans="5:15" x14ac:dyDescent="0.35">
      <c r="E3835" s="4"/>
      <c r="F3835">
        <f t="shared" ref="F3835:F3838" si="7132">F3813</f>
        <v>0.10070645885277868</v>
      </c>
      <c r="G3835" t="s">
        <v>16</v>
      </c>
      <c r="H3835" cm="1">
        <f t="array" ref="H3835:H3838">MMULT(F3825:I3828,F3830:F3833)</f>
        <v>0</v>
      </c>
      <c r="I3835" s="5"/>
      <c r="J3835">
        <f t="shared" ref="J3835" si="7133">F3825*F3830+G3825*F3831+H3825*F3832+I3825*F3833</f>
        <v>0</v>
      </c>
    </row>
    <row r="3836" spans="5:15" x14ac:dyDescent="0.35">
      <c r="E3836" s="4"/>
      <c r="F3836">
        <f t="shared" si="7132"/>
        <v>-10.624774595708859</v>
      </c>
      <c r="G3836" t="s">
        <v>16</v>
      </c>
      <c r="H3836">
        <v>0</v>
      </c>
      <c r="I3836" s="5"/>
      <c r="J3836">
        <f t="shared" ref="J3836" si="7134">F3826*F3830+G3826*F3831+H3826*F3832+I3826*F3833</f>
        <v>0</v>
      </c>
    </row>
    <row r="3837" spans="5:15" x14ac:dyDescent="0.35">
      <c r="E3837" s="4"/>
      <c r="F3837">
        <f t="shared" si="7132"/>
        <v>1.251891792118899</v>
      </c>
      <c r="G3837" t="s">
        <v>16</v>
      </c>
      <c r="H3837">
        <v>0</v>
      </c>
      <c r="I3837" s="5"/>
      <c r="J3837">
        <f t="shared" ref="J3837" si="7135">F3827*F3830+G3827*F3831+H3827*F3832+I3827*F3833</f>
        <v>0</v>
      </c>
    </row>
    <row r="3838" spans="5:15" x14ac:dyDescent="0.35">
      <c r="E3838" s="4"/>
      <c r="F3838">
        <f t="shared" si="7132"/>
        <v>5.6042630438785226</v>
      </c>
      <c r="G3838" t="s">
        <v>16</v>
      </c>
      <c r="H3838">
        <v>0</v>
      </c>
      <c r="I3838" s="5"/>
      <c r="J3838">
        <f t="shared" ref="J3838" si="7136">F3828*F3830+G3828*F3831+H3828*F3832+I3828*F3833</f>
        <v>0</v>
      </c>
    </row>
    <row r="3839" spans="5:15" x14ac:dyDescent="0.35">
      <c r="E3839" s="4" t="s">
        <v>844</v>
      </c>
      <c r="F3839">
        <f t="shared" ref="F3839:F3842" si="7137">F3835-H3835</f>
        <v>0.10070645885277868</v>
      </c>
      <c r="I3839" s="5"/>
    </row>
    <row r="3840" spans="5:15" x14ac:dyDescent="0.35">
      <c r="E3840" s="4" t="s">
        <v>99</v>
      </c>
      <c r="F3840">
        <f t="shared" si="7137"/>
        <v>-10.624774595708859</v>
      </c>
      <c r="I3840" s="5"/>
    </row>
    <row r="3841" spans="5:15" x14ac:dyDescent="0.35">
      <c r="E3841" s="4" t="s">
        <v>100</v>
      </c>
      <c r="F3841">
        <f t="shared" si="7137"/>
        <v>1.251891792118899</v>
      </c>
      <c r="I3841" s="5"/>
    </row>
    <row r="3842" spans="5:15" x14ac:dyDescent="0.35">
      <c r="E3842" s="4" t="s">
        <v>101</v>
      </c>
      <c r="F3842">
        <f t="shared" si="7137"/>
        <v>5.6042630438785226</v>
      </c>
      <c r="I3842" s="5"/>
    </row>
    <row r="3843" spans="5:15" x14ac:dyDescent="0.35">
      <c r="E3843" s="4"/>
      <c r="I3843" s="5"/>
    </row>
    <row r="3844" spans="5:15" x14ac:dyDescent="0.35">
      <c r="E3844" s="4" t="s">
        <v>846</v>
      </c>
      <c r="F3844">
        <f t="shared" ref="F3844:F3847" si="7138">ABS(F3839-F3813)</f>
        <v>0</v>
      </c>
      <c r="I3844" s="5"/>
    </row>
    <row r="3845" spans="5:15" x14ac:dyDescent="0.35">
      <c r="E3845" s="4" t="s">
        <v>847</v>
      </c>
      <c r="F3845">
        <f t="shared" si="7138"/>
        <v>0</v>
      </c>
      <c r="I3845" s="5"/>
    </row>
    <row r="3846" spans="5:15" x14ac:dyDescent="0.35">
      <c r="E3846" s="4" t="s">
        <v>848</v>
      </c>
      <c r="F3846">
        <f t="shared" si="7138"/>
        <v>0</v>
      </c>
      <c r="I3846" s="5"/>
    </row>
    <row r="3847" spans="5:15" x14ac:dyDescent="0.35">
      <c r="E3847" s="7" t="s">
        <v>849</v>
      </c>
      <c r="F3847" s="8">
        <f t="shared" si="7138"/>
        <v>0</v>
      </c>
      <c r="G3847" s="8" t="s">
        <v>25</v>
      </c>
      <c r="H3847" s="8">
        <f t="shared" ref="H3847" si="7139">MAX(F3844:F3847)</f>
        <v>0</v>
      </c>
      <c r="I3847" s="9"/>
      <c r="J3847" t="str">
        <f t="shared" ref="J3847" si="7140">IF(H3847&gt;$D$14, "Continúa iterando","Listo. Aquí está la solución")</f>
        <v>Listo. Aquí está la solución</v>
      </c>
    </row>
    <row r="3849" spans="5:15" x14ac:dyDescent="0.35">
      <c r="E3849" s="1"/>
      <c r="F3849" s="2" t="s">
        <v>0</v>
      </c>
      <c r="G3849" s="2">
        <f t="shared" ref="G3849" si="7141">G3812+1</f>
        <v>105</v>
      </c>
      <c r="H3849" s="2"/>
      <c r="I3849" s="3"/>
    </row>
    <row r="3850" spans="5:15" x14ac:dyDescent="0.35">
      <c r="E3850" s="4" t="s">
        <v>840</v>
      </c>
      <c r="F3850" s="6">
        <f t="shared" ref="F3850:F3853" si="7142">F3839</f>
        <v>0.10070645885277868</v>
      </c>
      <c r="I3850" s="5"/>
    </row>
    <row r="3851" spans="5:15" x14ac:dyDescent="0.35">
      <c r="E3851" s="4" t="s">
        <v>1</v>
      </c>
      <c r="F3851" s="6">
        <f t="shared" si="7142"/>
        <v>-10.624774595708859</v>
      </c>
      <c r="I3851" s="5"/>
    </row>
    <row r="3852" spans="5:15" x14ac:dyDescent="0.35">
      <c r="E3852" s="4" t="s">
        <v>93</v>
      </c>
      <c r="F3852" s="6">
        <f t="shared" si="7142"/>
        <v>1.251891792118899</v>
      </c>
      <c r="I3852" s="5"/>
    </row>
    <row r="3853" spans="5:15" x14ac:dyDescent="0.35">
      <c r="E3853" s="4" t="s">
        <v>2</v>
      </c>
      <c r="F3853" s="6">
        <f t="shared" si="7142"/>
        <v>5.6042630438785226</v>
      </c>
      <c r="I3853" s="5"/>
    </row>
    <row r="3854" spans="5:15" x14ac:dyDescent="0.35">
      <c r="E3854" s="4"/>
      <c r="I3854" s="5"/>
    </row>
    <row r="3855" spans="5:15" x14ac:dyDescent="0.35">
      <c r="E3855" s="4"/>
      <c r="F3855">
        <f t="shared" ref="F3855" si="7143">2*F3850*F3851*F3852-6*F3850*F3851^2</f>
        <v>-70.889003248126073</v>
      </c>
      <c r="G3855">
        <f t="shared" ref="G3855" si="7144">F3850^2*F3852-6*F3850^2*F3851</f>
        <v>0.65922187569425572</v>
      </c>
      <c r="H3855">
        <f t="shared" ref="H3855" si="7145">F3850^2*F3851</f>
        <v>-0.10775424182765204</v>
      </c>
      <c r="I3855" s="5">
        <f t="shared" ref="I3855" si="7146">12*F3853^2</f>
        <v>376.89317117979078</v>
      </c>
      <c r="J3855">
        <f t="shared" ref="J3855" si="7147">F3855*(G3856*(H3857*I3858-H3858*I3857)-H3856*(G3857*I3858-G3858*I3857)+I3856*(G3857*H3858-G3858*H3857))</f>
        <v>-11734.85501053382</v>
      </c>
      <c r="L3855">
        <f t="shared" ref="L3855" si="7148">G3856*(H3857*I3858-H3858*I3857)-H3856*(G3857*I3858-G3858*I3857)+I3856*(G3857*H3858-G3858*H3857)</f>
        <v>165.53843999554368</v>
      </c>
      <c r="M3855">
        <f t="shared" ref="M3855" si="7149">-(G3855*(H3857*I3858-H3858*I3857)-H3855*(G3857*I3858-G3858*I3857)+I3855*(G3857*H3858-G3858*H3857))</f>
        <v>-4370.357691427349</v>
      </c>
      <c r="N3855">
        <f t="shared" ref="N3855" si="7150">G3855*(H3856*I3858-H3858*I3856)-H3855*(G3856*I3858-G3858*I3856)+I3855*(G3856*H3858-G3858*H3856)</f>
        <v>-21755.90042243282</v>
      </c>
      <c r="O3855">
        <f t="shared" ref="O3855" si="7151">-(G3855*(H3856*I3857-H3857*I3856)-H3855*(G3856*I3857-G3857*I3856)+I3855*(G3856*H3857-G3857*H3856))</f>
        <v>-333.28564678835897</v>
      </c>
    </row>
    <row r="3856" spans="5:15" x14ac:dyDescent="0.35">
      <c r="E3856" s="4" t="s">
        <v>26</v>
      </c>
      <c r="F3856">
        <f t="shared" ref="F3856" si="7152">-1728*F3853*F3850^2-144*F3851*F3850+36*F3852</f>
        <v>100.93092616020988</v>
      </c>
      <c r="G3856">
        <f t="shared" ref="G3856" si="7153">-72*F3850^2</f>
        <v>-0.73020894153598115</v>
      </c>
      <c r="H3856">
        <f t="shared" ref="H3856" si="7154">36*F3850</f>
        <v>3.6254325187000322</v>
      </c>
      <c r="I3856" s="5">
        <f t="shared" ref="I3856" si="7155">-576*F3850^3</f>
        <v>-0.58829405379779487</v>
      </c>
      <c r="J3856">
        <f t="shared" ref="J3856" si="7156">-G3855*(F3856*(H3857*I3858-H3858*I3857)-H3856*(F3857*I3858-F3858*I3857)+I3856*(F3857*H3858-F3858*H3857))</f>
        <v>27145.440294009833</v>
      </c>
      <c r="L3856">
        <f t="shared" ref="L3856" si="7157">-(F3856*(H3857*I3858-H3858*I3857)-H3856*(F3857*I3858-F3858*I3857)+I3856*(F3857*H3858-F3858*H3857))</f>
        <v>41178.002877137187</v>
      </c>
      <c r="M3856">
        <f t="shared" ref="M3856" si="7158">F3855*(H3857*I3858-H3858*I3857)-H3855*(F3857*I3858-F3858*I3857)+I3855*(F3857*H3858-F3858*H3857)</f>
        <v>158787.26550931143</v>
      </c>
      <c r="N3856">
        <f t="shared" ref="N3856" si="7159">-(F3855*(H3856*I3858-H3858*I3856)-H3855*(F3856*I3858-F3858*I3856)+I3855*(F3856*H3858-F3858*H3856))</f>
        <v>-3207276.3379088463</v>
      </c>
      <c r="O3856">
        <f t="shared" ref="O3856" si="7160">F3855*(H3856*I3857-H3857*I3856)-H3855*(F3856*I3857-F3857*I3856)+I3855*(F3856*H3857-F3857*H3856)</f>
        <v>-78127.230263793899</v>
      </c>
    </row>
    <row r="3857" spans="5:15" x14ac:dyDescent="0.35">
      <c r="E3857" s="4"/>
      <c r="F3857">
        <f t="shared" ref="F3857" si="7161">0.0625*F3851*F3852^2*F3853</f>
        <v>-5.8324609265975536</v>
      </c>
      <c r="G3857">
        <f t="shared" ref="G3857" si="7162">0.0625*F3850*F3852^2*F3853+0.125*F3852</f>
        <v>0.21176919846457087</v>
      </c>
      <c r="H3857">
        <f t="shared" ref="H3857" si="7163">0.125*F3850*F3851*F3852*F3853+0.125*F3851</f>
        <v>-2.2664630475070293</v>
      </c>
      <c r="I3857" s="5">
        <f t="shared" ref="I3857" si="7164">0.0625*F3850*F3851*F3852^2</f>
        <v>-0.10480708733977255</v>
      </c>
      <c r="J3857">
        <f t="shared" ref="J3857" si="7165">H3855*(F3856*(G3857*I3858-G3858*I3857)-G3856*(F3857*I3858-F3858*I3857)+I3856*(F3857*G3858-F3858*G3857))</f>
        <v>-374.98505932624914</v>
      </c>
      <c r="L3857">
        <f t="shared" ref="L3857" si="7166">F3856*(G3857*I3858-G3858*I3857)-G3856*(F3857*I3858-F3858*I3857)+I3856*(F3857*G3858-F3858*G3857)</f>
        <v>3480.0027633809582</v>
      </c>
      <c r="M3857">
        <f t="shared" ref="M3857" si="7167">-(F3855*(G3857*I3858-G3858*I3857)-G3855*(F3857*I3858-F3858*I3857)+I3855*(F3857*G3858-F3858*G3857))</f>
        <v>26133.525741921378</v>
      </c>
      <c r="N3857">
        <f t="shared" ref="N3857" si="7168">F3855*(G3856*I3858-G3858*I3856)-G3855*(F3856*I3858-F3858*I3856)+I3855*(F3856*G3858-F3858*G3856)</f>
        <v>-40064.874888211809</v>
      </c>
      <c r="O3857">
        <f t="shared" ref="O3857" si="7169">-(F3855*(G3856*I3857-G3857*I3856)-G3855*(F3856*I3857-F3857*I3856)+I3855*(F3856*G3857-F3857*G3856))</f>
        <v>-6445.5603413291828</v>
      </c>
    </row>
    <row r="3858" spans="5:15" x14ac:dyDescent="0.35">
      <c r="E3858" s="4"/>
      <c r="F3858">
        <f t="shared" ref="F3858" si="7170">72*F3851*F3852*F3850^2-20*F3851*F3852^3</f>
        <v>407.20491440473813</v>
      </c>
      <c r="G3858">
        <f t="shared" ref="G3858" si="7171">24*F3850^3*F3852-20*F3850*F3852^3</f>
        <v>-3.9210472518767352</v>
      </c>
      <c r="H3858">
        <f t="shared" ref="H3858" si="7172">24*F3850^3*F3851-60*F3850*F3851*F3852^2</f>
        <v>100.35436669128175</v>
      </c>
      <c r="I3858" s="5">
        <f t="shared" ref="I3858" si="7173">36*F3853</f>
        <v>201.75346957962682</v>
      </c>
      <c r="J3858">
        <f t="shared" ref="J3858" si="7174">-I3855*(F3856*(G3857*H3858-G3858*H3857)-G3856*(F3857*H3858-F3858*H3857)+H3856*(F3857*G3858-F3858*G3857))</f>
        <v>-476699.81881783751</v>
      </c>
      <c r="L3858">
        <f t="shared" ref="L3858" si="7175">-(F3856*(G3857*H3858-G3858*H3857)-G3856*(F3857*H3858-F3858*H3857)+H3856*(F3857*G3858-F3858*G3857))</f>
        <v>-1264.8141576182488</v>
      </c>
      <c r="M3858">
        <f t="shared" ref="M3858" si="7176">F3855*(G3857*H3858-G3858*H3857)-G3855*(F3857*H3858-F3858*H3857)+H3855*(F3857*G3858-F3858*G3857)</f>
        <v>-1092.2732827639675</v>
      </c>
      <c r="N3858">
        <f t="shared" ref="N3858" si="7177">-(F3855*(G3856*H3858-G3858*H3856)-G3855*(F3856*H3858-F3858*H3856)+H3855*(F3856*G3858-F3858*G3856))</f>
        <v>1506.3564713566998</v>
      </c>
      <c r="O3858">
        <f t="shared" ref="O3858" si="7178">F3855*(G3856*H3857-G3857*H3856)-G3855*(F3856*H3857-F3857*H3856)+H3855*(F3856*G3857-F3857*G3856)</f>
        <v>72.122175699650043</v>
      </c>
    </row>
    <row r="3859" spans="5:15" x14ac:dyDescent="0.35">
      <c r="E3859" s="4"/>
      <c r="I3859" s="5"/>
    </row>
    <row r="3860" spans="5:15" x14ac:dyDescent="0.35">
      <c r="E3860" s="4" t="s">
        <v>6</v>
      </c>
      <c r="F3860">
        <f t="shared" ref="F3860" si="7179">MDETERM(F3855:I3858)</f>
        <v>-461664.21859368775</v>
      </c>
      <c r="G3860" t="str">
        <f t="shared" ref="G3860" si="7180">IF(F3860&lt;&gt;0,"Continuar", "Agregar otros valores")</f>
        <v>Continuar</v>
      </c>
      <c r="I3860" s="5"/>
      <c r="J3860">
        <f t="shared" ref="J3860" si="7181">MDETERM(F3855:I3858)</f>
        <v>-461664.21859368775</v>
      </c>
    </row>
    <row r="3861" spans="5:15" x14ac:dyDescent="0.35">
      <c r="E3861" s="4"/>
      <c r="I3861" s="5"/>
    </row>
    <row r="3862" spans="5:15" x14ac:dyDescent="0.35">
      <c r="E3862" s="4"/>
      <c r="F3862" cm="1">
        <f t="array" ref="F3862:I3865">MINVERSE(F3855:I3858)</f>
        <v>-3.5856891941897636E-4</v>
      </c>
      <c r="G3862">
        <v>9.466528952016778E-3</v>
      </c>
      <c r="H3862">
        <v>4.7124943944551738E-2</v>
      </c>
      <c r="I3862" s="5">
        <v>7.21922196620755E-4</v>
      </c>
      <c r="L3862">
        <f t="shared" ref="L3862" si="7182">L3855/J3860</f>
        <v>-3.5856891941897414E-4</v>
      </c>
      <c r="M3862">
        <f t="shared" ref="M3862" si="7183">M3855/J3860</f>
        <v>9.4665289520167815E-3</v>
      </c>
      <c r="N3862">
        <f t="shared" ref="N3862" si="7184">N3855/J3860</f>
        <v>4.7124943944551745E-2</v>
      </c>
      <c r="O3862">
        <f t="shared" ref="O3862" si="7185">O3855/J3860</f>
        <v>7.2192219662075392E-4</v>
      </c>
    </row>
    <row r="3863" spans="5:15" x14ac:dyDescent="0.35">
      <c r="E3863" s="4" t="s">
        <v>9</v>
      </c>
      <c r="F3863">
        <v>-8.9194703030208738E-2</v>
      </c>
      <c r="G3863">
        <v>-0.34394535923318087</v>
      </c>
      <c r="H3863">
        <v>6.9472058018245084</v>
      </c>
      <c r="I3863" s="5">
        <v>0.16922955498215461</v>
      </c>
      <c r="L3863">
        <f t="shared" ref="L3863" si="7186">L3856/J3860</f>
        <v>-8.9194703030208392E-2</v>
      </c>
      <c r="M3863">
        <f t="shared" ref="M3863" si="7187">M3856/J3860</f>
        <v>-0.34394535923318037</v>
      </c>
      <c r="N3863">
        <f t="shared" ref="N3863" si="7188">N3856/J3860</f>
        <v>6.9472058018245102</v>
      </c>
      <c r="O3863">
        <f t="shared" ref="O3863" si="7189">O3856/J3860</f>
        <v>0.16922955498215456</v>
      </c>
    </row>
    <row r="3864" spans="5:15" x14ac:dyDescent="0.35">
      <c r="E3864" s="4"/>
      <c r="F3864">
        <v>-7.5379520942334983E-3</v>
      </c>
      <c r="G3864">
        <v>-5.660721513468988E-2</v>
      </c>
      <c r="H3864">
        <v>8.6783582687557287E-2</v>
      </c>
      <c r="I3864" s="5">
        <v>1.3961576578240174E-2</v>
      </c>
      <c r="L3864">
        <f t="shared" ref="L3864" si="7190">L3857/J3860</f>
        <v>-7.5379520942334939E-3</v>
      </c>
      <c r="M3864">
        <f t="shared" ref="M3864" si="7191">M3857/J3860</f>
        <v>-5.660721513468988E-2</v>
      </c>
      <c r="N3864">
        <f t="shared" ref="N3864" si="7192">N3857/J3860</f>
        <v>8.6783582687557259E-2</v>
      </c>
      <c r="O3864">
        <f t="shared" ref="O3864" si="7193">O3857/J3860</f>
        <v>1.3961576578240174E-2</v>
      </c>
    </row>
    <row r="3865" spans="5:15" x14ac:dyDescent="0.35">
      <c r="E3865" s="4"/>
      <c r="F3865">
        <v>2.7396841831734335E-3</v>
      </c>
      <c r="G3865">
        <v>2.3659474543884481E-3</v>
      </c>
      <c r="H3865">
        <v>-3.2628833049815585E-3</v>
      </c>
      <c r="I3865" s="5">
        <v>-1.562221476018808E-4</v>
      </c>
      <c r="L3865">
        <f t="shared" ref="L3865" si="7194">L3858/J3860</f>
        <v>2.7396841831734335E-3</v>
      </c>
      <c r="M3865">
        <f t="shared" ref="M3865" si="7195">M3858/J3860</f>
        <v>2.3659474543884481E-3</v>
      </c>
      <c r="N3865">
        <f t="shared" ref="N3865" si="7196">N3858/J3860</f>
        <v>-3.2628833049815568E-3</v>
      </c>
      <c r="O3865">
        <f t="shared" ref="O3865" si="7197">O3858/J3860</f>
        <v>-1.5622214760188077E-4</v>
      </c>
    </row>
    <row r="3866" spans="5:15" x14ac:dyDescent="0.35">
      <c r="E3866" s="4"/>
      <c r="I3866" s="5"/>
    </row>
    <row r="3867" spans="5:15" x14ac:dyDescent="0.35">
      <c r="E3867" s="4" t="s">
        <v>451</v>
      </c>
      <c r="F3867">
        <f t="shared" ref="F3867" si="7198">F3850^2*F3851*F3852-3*F3850^2*F3851^2+4*F3853^3-1401/2</f>
        <v>0</v>
      </c>
      <c r="I3867" s="5"/>
    </row>
    <row r="3868" spans="5:15" x14ac:dyDescent="0.35">
      <c r="E3868" s="4" t="s">
        <v>452</v>
      </c>
      <c r="F3868">
        <f t="shared" ref="F3868" si="7199">-72*F3850^2*F3851-576*F3850^3*F3853+36*F3850*F3852-9</f>
        <v>0</v>
      </c>
      <c r="I3868" s="5"/>
    </row>
    <row r="3869" spans="5:15" x14ac:dyDescent="0.35">
      <c r="E3869" s="4" t="s">
        <v>453</v>
      </c>
      <c r="F3869">
        <f t="shared" ref="F3869" si="7200">((F3850*F3851*(F3852^2)*F3853)/16)+((F3851*F3852)/8)+9/4</f>
        <v>0</v>
      </c>
      <c r="I3869" s="5"/>
    </row>
    <row r="3870" spans="5:15" x14ac:dyDescent="0.35">
      <c r="E3870" s="4" t="s">
        <v>454</v>
      </c>
      <c r="F3870">
        <f t="shared" ref="F3870" si="7201">24*F3850^3*F3851*F3852-20*F3850*F3851*F3852^3+18*F3853^2-607</f>
        <v>0</v>
      </c>
      <c r="I3870" s="5"/>
    </row>
    <row r="3871" spans="5:15" x14ac:dyDescent="0.35">
      <c r="E3871" s="4"/>
      <c r="I3871" s="5"/>
    </row>
    <row r="3872" spans="5:15" x14ac:dyDescent="0.35">
      <c r="E3872" s="4"/>
      <c r="F3872">
        <f t="shared" ref="F3872:F3875" si="7202">F3850</f>
        <v>0.10070645885277868</v>
      </c>
      <c r="G3872" t="s">
        <v>16</v>
      </c>
      <c r="H3872" cm="1">
        <f t="array" ref="H3872:H3875">MMULT(F3862:I3865,F3867:F3870)</f>
        <v>0</v>
      </c>
      <c r="I3872" s="5"/>
      <c r="J3872">
        <f t="shared" ref="J3872" si="7203">F3862*F3867+G3862*F3868+H3862*F3869+I3862*F3870</f>
        <v>0</v>
      </c>
    </row>
    <row r="3873" spans="5:10" x14ac:dyDescent="0.35">
      <c r="E3873" s="4"/>
      <c r="F3873">
        <f t="shared" si="7202"/>
        <v>-10.624774595708859</v>
      </c>
      <c r="G3873" t="s">
        <v>16</v>
      </c>
      <c r="H3873">
        <v>0</v>
      </c>
      <c r="I3873" s="5"/>
      <c r="J3873">
        <f t="shared" ref="J3873" si="7204">F3863*F3867+G3863*F3868+H3863*F3869+I3863*F3870</f>
        <v>0</v>
      </c>
    </row>
    <row r="3874" spans="5:10" x14ac:dyDescent="0.35">
      <c r="E3874" s="4"/>
      <c r="F3874">
        <f t="shared" si="7202"/>
        <v>1.251891792118899</v>
      </c>
      <c r="G3874" t="s">
        <v>16</v>
      </c>
      <c r="H3874">
        <v>0</v>
      </c>
      <c r="I3874" s="5"/>
      <c r="J3874">
        <f t="shared" ref="J3874" si="7205">F3864*F3867+G3864*F3868+H3864*F3869+I3864*F3870</f>
        <v>0</v>
      </c>
    </row>
    <row r="3875" spans="5:10" x14ac:dyDescent="0.35">
      <c r="E3875" s="4"/>
      <c r="F3875">
        <f t="shared" si="7202"/>
        <v>5.6042630438785226</v>
      </c>
      <c r="G3875" t="s">
        <v>16</v>
      </c>
      <c r="H3875">
        <v>0</v>
      </c>
      <c r="I3875" s="5"/>
      <c r="J3875">
        <f t="shared" ref="J3875" si="7206">F3865*F3867+G3865*F3868+H3865*F3869+I3865*F3870</f>
        <v>0</v>
      </c>
    </row>
    <row r="3876" spans="5:10" x14ac:dyDescent="0.35">
      <c r="E3876" s="4" t="s">
        <v>844</v>
      </c>
      <c r="F3876">
        <f t="shared" ref="F3876:F3879" si="7207">F3872-H3872</f>
        <v>0.10070645885277868</v>
      </c>
      <c r="I3876" s="5"/>
    </row>
    <row r="3877" spans="5:10" x14ac:dyDescent="0.35">
      <c r="E3877" s="4" t="s">
        <v>99</v>
      </c>
      <c r="F3877">
        <f t="shared" si="7207"/>
        <v>-10.624774595708859</v>
      </c>
      <c r="I3877" s="5"/>
    </row>
    <row r="3878" spans="5:10" x14ac:dyDescent="0.35">
      <c r="E3878" s="4" t="s">
        <v>100</v>
      </c>
      <c r="F3878">
        <f t="shared" si="7207"/>
        <v>1.251891792118899</v>
      </c>
      <c r="I3878" s="5"/>
    </row>
    <row r="3879" spans="5:10" x14ac:dyDescent="0.35">
      <c r="E3879" s="4" t="s">
        <v>101</v>
      </c>
      <c r="F3879">
        <f t="shared" si="7207"/>
        <v>5.6042630438785226</v>
      </c>
      <c r="I3879" s="5"/>
    </row>
    <row r="3880" spans="5:10" x14ac:dyDescent="0.35">
      <c r="E3880" s="4"/>
      <c r="I3880" s="5"/>
    </row>
    <row r="3881" spans="5:10" x14ac:dyDescent="0.35">
      <c r="E3881" s="4" t="s">
        <v>846</v>
      </c>
      <c r="F3881">
        <f t="shared" ref="F3881:F3884" si="7208">ABS(F3876-F3850)</f>
        <v>0</v>
      </c>
      <c r="I3881" s="5"/>
    </row>
    <row r="3882" spans="5:10" x14ac:dyDescent="0.35">
      <c r="E3882" s="4" t="s">
        <v>847</v>
      </c>
      <c r="F3882">
        <f t="shared" si="7208"/>
        <v>0</v>
      </c>
      <c r="I3882" s="5"/>
    </row>
    <row r="3883" spans="5:10" x14ac:dyDescent="0.35">
      <c r="E3883" s="4" t="s">
        <v>848</v>
      </c>
      <c r="F3883">
        <f t="shared" si="7208"/>
        <v>0</v>
      </c>
      <c r="I3883" s="5"/>
    </row>
    <row r="3884" spans="5:10" x14ac:dyDescent="0.35">
      <c r="E3884" s="7" t="s">
        <v>849</v>
      </c>
      <c r="F3884" s="8">
        <f t="shared" si="7208"/>
        <v>0</v>
      </c>
      <c r="G3884" s="8" t="s">
        <v>25</v>
      </c>
      <c r="H3884" s="8">
        <f t="shared" ref="H3884" si="7209">MAX(F3881:F3884)</f>
        <v>0</v>
      </c>
      <c r="I3884" s="9"/>
      <c r="J3884" t="str">
        <f t="shared" ref="J3884" si="7210">IF(H3884&gt;$D$14, "Continúa iterando","Listo. Aquí está la solución")</f>
        <v>Listo. Aquí está la solución</v>
      </c>
    </row>
    <row r="3886" spans="5:10" x14ac:dyDescent="0.35">
      <c r="E3886" s="1"/>
      <c r="F3886" s="2" t="s">
        <v>0</v>
      </c>
      <c r="G3886" s="2">
        <f t="shared" ref="G3886" si="7211">G3849+1</f>
        <v>106</v>
      </c>
      <c r="H3886" s="2"/>
      <c r="I3886" s="3"/>
    </row>
    <row r="3887" spans="5:10" x14ac:dyDescent="0.35">
      <c r="E3887" s="4" t="s">
        <v>840</v>
      </c>
      <c r="F3887" s="6">
        <f t="shared" ref="F3887:F3890" si="7212">F3876</f>
        <v>0.10070645885277868</v>
      </c>
      <c r="I3887" s="5"/>
    </row>
    <row r="3888" spans="5:10" x14ac:dyDescent="0.35">
      <c r="E3888" s="4" t="s">
        <v>1</v>
      </c>
      <c r="F3888" s="6">
        <f t="shared" si="7212"/>
        <v>-10.624774595708859</v>
      </c>
      <c r="I3888" s="5"/>
    </row>
    <row r="3889" spans="5:15" x14ac:dyDescent="0.35">
      <c r="E3889" s="4" t="s">
        <v>93</v>
      </c>
      <c r="F3889" s="6">
        <f t="shared" si="7212"/>
        <v>1.251891792118899</v>
      </c>
      <c r="I3889" s="5"/>
    </row>
    <row r="3890" spans="5:15" x14ac:dyDescent="0.35">
      <c r="E3890" s="4" t="s">
        <v>2</v>
      </c>
      <c r="F3890" s="6">
        <f t="shared" si="7212"/>
        <v>5.6042630438785226</v>
      </c>
      <c r="I3890" s="5"/>
    </row>
    <row r="3891" spans="5:15" x14ac:dyDescent="0.35">
      <c r="E3891" s="4"/>
      <c r="I3891" s="5"/>
    </row>
    <row r="3892" spans="5:15" x14ac:dyDescent="0.35">
      <c r="E3892" s="4"/>
      <c r="F3892">
        <f t="shared" ref="F3892" si="7213">2*F3887*F3888*F3889-6*F3887*F3888^2</f>
        <v>-70.889003248126073</v>
      </c>
      <c r="G3892">
        <f t="shared" ref="G3892" si="7214">F3887^2*F3889-6*F3887^2*F3888</f>
        <v>0.65922187569425572</v>
      </c>
      <c r="H3892">
        <f t="shared" ref="H3892" si="7215">F3887^2*F3888</f>
        <v>-0.10775424182765204</v>
      </c>
      <c r="I3892" s="5">
        <f t="shared" ref="I3892" si="7216">12*F3890^2</f>
        <v>376.89317117979078</v>
      </c>
      <c r="J3892">
        <f t="shared" ref="J3892" si="7217">F3892*(G3893*(H3894*I3895-H3895*I3894)-H3893*(G3894*I3895-G3895*I3894)+I3893*(G3894*H3895-G3895*H3894))</f>
        <v>-11734.85501053382</v>
      </c>
      <c r="L3892">
        <f t="shared" ref="L3892" si="7218">G3893*(H3894*I3895-H3895*I3894)-H3893*(G3894*I3895-G3895*I3894)+I3893*(G3894*H3895-G3895*H3894)</f>
        <v>165.53843999554368</v>
      </c>
      <c r="M3892">
        <f t="shared" ref="M3892" si="7219">-(G3892*(H3894*I3895-H3895*I3894)-H3892*(G3894*I3895-G3895*I3894)+I3892*(G3894*H3895-G3895*H3894))</f>
        <v>-4370.357691427349</v>
      </c>
      <c r="N3892">
        <f t="shared" ref="N3892" si="7220">G3892*(H3893*I3895-H3895*I3893)-H3892*(G3893*I3895-G3895*I3893)+I3892*(G3893*H3895-G3895*H3893)</f>
        <v>-21755.90042243282</v>
      </c>
      <c r="O3892">
        <f t="shared" ref="O3892" si="7221">-(G3892*(H3893*I3894-H3894*I3893)-H3892*(G3893*I3894-G3894*I3893)+I3892*(G3893*H3894-G3894*H3893))</f>
        <v>-333.28564678835897</v>
      </c>
    </row>
    <row r="3893" spans="5:15" x14ac:dyDescent="0.35">
      <c r="E3893" s="4" t="s">
        <v>26</v>
      </c>
      <c r="F3893">
        <f t="shared" ref="F3893" si="7222">-1728*F3890*F3887^2-144*F3888*F3887+36*F3889</f>
        <v>100.93092616020988</v>
      </c>
      <c r="G3893">
        <f t="shared" ref="G3893" si="7223">-72*F3887^2</f>
        <v>-0.73020894153598115</v>
      </c>
      <c r="H3893">
        <f t="shared" ref="H3893" si="7224">36*F3887</f>
        <v>3.6254325187000322</v>
      </c>
      <c r="I3893" s="5">
        <f t="shared" ref="I3893" si="7225">-576*F3887^3</f>
        <v>-0.58829405379779487</v>
      </c>
      <c r="J3893">
        <f t="shared" ref="J3893" si="7226">-G3892*(F3893*(H3894*I3895-H3895*I3894)-H3893*(F3894*I3895-F3895*I3894)+I3893*(F3894*H3895-F3895*H3894))</f>
        <v>27145.440294009833</v>
      </c>
      <c r="L3893">
        <f t="shared" ref="L3893" si="7227">-(F3893*(H3894*I3895-H3895*I3894)-H3893*(F3894*I3895-F3895*I3894)+I3893*(F3894*H3895-F3895*H3894))</f>
        <v>41178.002877137187</v>
      </c>
      <c r="M3893">
        <f t="shared" ref="M3893" si="7228">F3892*(H3894*I3895-H3895*I3894)-H3892*(F3894*I3895-F3895*I3894)+I3892*(F3894*H3895-F3895*H3894)</f>
        <v>158787.26550931143</v>
      </c>
      <c r="N3893">
        <f t="shared" ref="N3893" si="7229">-(F3892*(H3893*I3895-H3895*I3893)-H3892*(F3893*I3895-F3895*I3893)+I3892*(F3893*H3895-F3895*H3893))</f>
        <v>-3207276.3379088463</v>
      </c>
      <c r="O3893">
        <f t="shared" ref="O3893" si="7230">F3892*(H3893*I3894-H3894*I3893)-H3892*(F3893*I3894-F3894*I3893)+I3892*(F3893*H3894-F3894*H3893)</f>
        <v>-78127.230263793899</v>
      </c>
    </row>
    <row r="3894" spans="5:15" x14ac:dyDescent="0.35">
      <c r="E3894" s="4"/>
      <c r="F3894">
        <f t="shared" ref="F3894" si="7231">0.0625*F3888*F3889^2*F3890</f>
        <v>-5.8324609265975536</v>
      </c>
      <c r="G3894">
        <f t="shared" ref="G3894" si="7232">0.0625*F3887*F3889^2*F3890+0.125*F3889</f>
        <v>0.21176919846457087</v>
      </c>
      <c r="H3894">
        <f t="shared" ref="H3894" si="7233">0.125*F3887*F3888*F3889*F3890+0.125*F3888</f>
        <v>-2.2664630475070293</v>
      </c>
      <c r="I3894" s="5">
        <f t="shared" ref="I3894" si="7234">0.0625*F3887*F3888*F3889^2</f>
        <v>-0.10480708733977255</v>
      </c>
      <c r="J3894">
        <f t="shared" ref="J3894" si="7235">H3892*(F3893*(G3894*I3895-G3895*I3894)-G3893*(F3894*I3895-F3895*I3894)+I3893*(F3894*G3895-F3895*G3894))</f>
        <v>-374.98505932624914</v>
      </c>
      <c r="L3894">
        <f t="shared" ref="L3894" si="7236">F3893*(G3894*I3895-G3895*I3894)-G3893*(F3894*I3895-F3895*I3894)+I3893*(F3894*G3895-F3895*G3894)</f>
        <v>3480.0027633809582</v>
      </c>
      <c r="M3894">
        <f t="shared" ref="M3894" si="7237">-(F3892*(G3894*I3895-G3895*I3894)-G3892*(F3894*I3895-F3895*I3894)+I3892*(F3894*G3895-F3895*G3894))</f>
        <v>26133.525741921378</v>
      </c>
      <c r="N3894">
        <f t="shared" ref="N3894" si="7238">F3892*(G3893*I3895-G3895*I3893)-G3892*(F3893*I3895-F3895*I3893)+I3892*(F3893*G3895-F3895*G3893)</f>
        <v>-40064.874888211809</v>
      </c>
      <c r="O3894">
        <f t="shared" ref="O3894" si="7239">-(F3892*(G3893*I3894-G3894*I3893)-G3892*(F3893*I3894-F3894*I3893)+I3892*(F3893*G3894-F3894*G3893))</f>
        <v>-6445.5603413291828</v>
      </c>
    </row>
    <row r="3895" spans="5:15" x14ac:dyDescent="0.35">
      <c r="E3895" s="4"/>
      <c r="F3895">
        <f t="shared" ref="F3895" si="7240">72*F3888*F3889*F3887^2-20*F3888*F3889^3</f>
        <v>407.20491440473813</v>
      </c>
      <c r="G3895">
        <f t="shared" ref="G3895" si="7241">24*F3887^3*F3889-20*F3887*F3889^3</f>
        <v>-3.9210472518767352</v>
      </c>
      <c r="H3895">
        <f t="shared" ref="H3895" si="7242">24*F3887^3*F3888-60*F3887*F3888*F3889^2</f>
        <v>100.35436669128175</v>
      </c>
      <c r="I3895" s="5">
        <f t="shared" ref="I3895" si="7243">36*F3890</f>
        <v>201.75346957962682</v>
      </c>
      <c r="J3895">
        <f t="shared" ref="J3895" si="7244">-I3892*(F3893*(G3894*H3895-G3895*H3894)-G3893*(F3894*H3895-F3895*H3894)+H3893*(F3894*G3895-F3895*G3894))</f>
        <v>-476699.81881783751</v>
      </c>
      <c r="L3895">
        <f t="shared" ref="L3895" si="7245">-(F3893*(G3894*H3895-G3895*H3894)-G3893*(F3894*H3895-F3895*H3894)+H3893*(F3894*G3895-F3895*G3894))</f>
        <v>-1264.8141576182488</v>
      </c>
      <c r="M3895">
        <f t="shared" ref="M3895" si="7246">F3892*(G3894*H3895-G3895*H3894)-G3892*(F3894*H3895-F3895*H3894)+H3892*(F3894*G3895-F3895*G3894)</f>
        <v>-1092.2732827639675</v>
      </c>
      <c r="N3895">
        <f t="shared" ref="N3895" si="7247">-(F3892*(G3893*H3895-G3895*H3893)-G3892*(F3893*H3895-F3895*H3893)+H3892*(F3893*G3895-F3895*G3893))</f>
        <v>1506.3564713566998</v>
      </c>
      <c r="O3895">
        <f t="shared" ref="O3895" si="7248">F3892*(G3893*H3894-G3894*H3893)-G3892*(F3893*H3894-F3894*H3893)+H3892*(F3893*G3894-F3894*G3893)</f>
        <v>72.122175699650043</v>
      </c>
    </row>
    <row r="3896" spans="5:15" x14ac:dyDescent="0.35">
      <c r="E3896" s="4"/>
      <c r="I3896" s="5"/>
    </row>
    <row r="3897" spans="5:15" x14ac:dyDescent="0.35">
      <c r="E3897" s="4" t="s">
        <v>6</v>
      </c>
      <c r="F3897">
        <f t="shared" ref="F3897" si="7249">MDETERM(F3892:I3895)</f>
        <v>-461664.21859368775</v>
      </c>
      <c r="G3897" t="str">
        <f t="shared" ref="G3897" si="7250">IF(F3897&lt;&gt;0,"Continuar", "Agregar otros valores")</f>
        <v>Continuar</v>
      </c>
      <c r="I3897" s="5"/>
      <c r="J3897">
        <f t="shared" ref="J3897" si="7251">MDETERM(F3892:I3895)</f>
        <v>-461664.21859368775</v>
      </c>
    </row>
    <row r="3898" spans="5:15" x14ac:dyDescent="0.35">
      <c r="E3898" s="4"/>
      <c r="I3898" s="5"/>
    </row>
    <row r="3899" spans="5:15" x14ac:dyDescent="0.35">
      <c r="E3899" s="4"/>
      <c r="F3899" cm="1">
        <f t="array" ref="F3899:I3902">MINVERSE(F3892:I3895)</f>
        <v>-3.5856891941897636E-4</v>
      </c>
      <c r="G3899">
        <v>9.466528952016778E-3</v>
      </c>
      <c r="H3899">
        <v>4.7124943944551738E-2</v>
      </c>
      <c r="I3899" s="5">
        <v>7.21922196620755E-4</v>
      </c>
      <c r="L3899">
        <f t="shared" ref="L3899" si="7252">L3892/J3897</f>
        <v>-3.5856891941897414E-4</v>
      </c>
      <c r="M3899">
        <f t="shared" ref="M3899" si="7253">M3892/J3897</f>
        <v>9.4665289520167815E-3</v>
      </c>
      <c r="N3899">
        <f t="shared" ref="N3899" si="7254">N3892/J3897</f>
        <v>4.7124943944551745E-2</v>
      </c>
      <c r="O3899">
        <f t="shared" ref="O3899" si="7255">O3892/J3897</f>
        <v>7.2192219662075392E-4</v>
      </c>
    </row>
    <row r="3900" spans="5:15" x14ac:dyDescent="0.35">
      <c r="E3900" s="4" t="s">
        <v>9</v>
      </c>
      <c r="F3900">
        <v>-8.9194703030208738E-2</v>
      </c>
      <c r="G3900">
        <v>-0.34394535923318087</v>
      </c>
      <c r="H3900">
        <v>6.9472058018245084</v>
      </c>
      <c r="I3900" s="5">
        <v>0.16922955498215461</v>
      </c>
      <c r="L3900">
        <f t="shared" ref="L3900" si="7256">L3893/J3897</f>
        <v>-8.9194703030208392E-2</v>
      </c>
      <c r="M3900">
        <f t="shared" ref="M3900" si="7257">M3893/J3897</f>
        <v>-0.34394535923318037</v>
      </c>
      <c r="N3900">
        <f t="shared" ref="N3900" si="7258">N3893/J3897</f>
        <v>6.9472058018245102</v>
      </c>
      <c r="O3900">
        <f t="shared" ref="O3900" si="7259">O3893/J3897</f>
        <v>0.16922955498215456</v>
      </c>
    </row>
    <row r="3901" spans="5:15" x14ac:dyDescent="0.35">
      <c r="E3901" s="4"/>
      <c r="F3901">
        <v>-7.5379520942334983E-3</v>
      </c>
      <c r="G3901">
        <v>-5.660721513468988E-2</v>
      </c>
      <c r="H3901">
        <v>8.6783582687557287E-2</v>
      </c>
      <c r="I3901" s="5">
        <v>1.3961576578240174E-2</v>
      </c>
      <c r="L3901">
        <f t="shared" ref="L3901" si="7260">L3894/J3897</f>
        <v>-7.5379520942334939E-3</v>
      </c>
      <c r="M3901">
        <f t="shared" ref="M3901" si="7261">M3894/J3897</f>
        <v>-5.660721513468988E-2</v>
      </c>
      <c r="N3901">
        <f t="shared" ref="N3901" si="7262">N3894/J3897</f>
        <v>8.6783582687557259E-2</v>
      </c>
      <c r="O3901">
        <f t="shared" ref="O3901" si="7263">O3894/J3897</f>
        <v>1.3961576578240174E-2</v>
      </c>
    </row>
    <row r="3902" spans="5:15" x14ac:dyDescent="0.35">
      <c r="E3902" s="4"/>
      <c r="F3902">
        <v>2.7396841831734335E-3</v>
      </c>
      <c r="G3902">
        <v>2.3659474543884481E-3</v>
      </c>
      <c r="H3902">
        <v>-3.2628833049815585E-3</v>
      </c>
      <c r="I3902" s="5">
        <v>-1.562221476018808E-4</v>
      </c>
      <c r="L3902">
        <f t="shared" ref="L3902" si="7264">L3895/J3897</f>
        <v>2.7396841831734335E-3</v>
      </c>
      <c r="M3902">
        <f t="shared" ref="M3902" si="7265">M3895/J3897</f>
        <v>2.3659474543884481E-3</v>
      </c>
      <c r="N3902">
        <f t="shared" ref="N3902" si="7266">N3895/J3897</f>
        <v>-3.2628833049815568E-3</v>
      </c>
      <c r="O3902">
        <f t="shared" ref="O3902" si="7267">O3895/J3897</f>
        <v>-1.5622214760188077E-4</v>
      </c>
    </row>
    <row r="3903" spans="5:15" x14ac:dyDescent="0.35">
      <c r="E3903" s="4"/>
      <c r="I3903" s="5"/>
    </row>
    <row r="3904" spans="5:15" x14ac:dyDescent="0.35">
      <c r="E3904" s="4" t="s">
        <v>455</v>
      </c>
      <c r="F3904">
        <f t="shared" ref="F3904" si="7268">F3887^2*F3888*F3889-3*F3887^2*F3888^2+4*F3890^3-1401/2</f>
        <v>0</v>
      </c>
      <c r="I3904" s="5"/>
    </row>
    <row r="3905" spans="5:10" x14ac:dyDescent="0.35">
      <c r="E3905" s="4" t="s">
        <v>456</v>
      </c>
      <c r="F3905">
        <f t="shared" ref="F3905" si="7269">-72*F3887^2*F3888-576*F3887^3*F3890+36*F3887*F3889-9</f>
        <v>0</v>
      </c>
      <c r="I3905" s="5"/>
    </row>
    <row r="3906" spans="5:10" x14ac:dyDescent="0.35">
      <c r="E3906" s="4" t="s">
        <v>457</v>
      </c>
      <c r="F3906">
        <f t="shared" ref="F3906" si="7270">((F3887*F3888*(F3889^2)*F3890)/16)+((F3888*F3889)/8)+9/4</f>
        <v>0</v>
      </c>
      <c r="I3906" s="5"/>
    </row>
    <row r="3907" spans="5:10" x14ac:dyDescent="0.35">
      <c r="E3907" s="4" t="s">
        <v>458</v>
      </c>
      <c r="F3907">
        <f t="shared" ref="F3907" si="7271">24*F3887^3*F3888*F3889-20*F3887*F3888*F3889^3+18*F3890^2-607</f>
        <v>0</v>
      </c>
      <c r="I3907" s="5"/>
    </row>
    <row r="3908" spans="5:10" x14ac:dyDescent="0.35">
      <c r="E3908" s="4"/>
      <c r="I3908" s="5"/>
    </row>
    <row r="3909" spans="5:10" x14ac:dyDescent="0.35">
      <c r="E3909" s="4"/>
      <c r="F3909">
        <f t="shared" ref="F3909:F3912" si="7272">F3887</f>
        <v>0.10070645885277868</v>
      </c>
      <c r="G3909" t="s">
        <v>16</v>
      </c>
      <c r="H3909" cm="1">
        <f t="array" ref="H3909:H3912">MMULT(F3899:I3902,F3904:F3907)</f>
        <v>0</v>
      </c>
      <c r="I3909" s="5"/>
      <c r="J3909">
        <f t="shared" ref="J3909" si="7273">F3899*F3904+G3899*F3905+H3899*F3906+I3899*F3907</f>
        <v>0</v>
      </c>
    </row>
    <row r="3910" spans="5:10" x14ac:dyDescent="0.35">
      <c r="E3910" s="4"/>
      <c r="F3910">
        <f t="shared" si="7272"/>
        <v>-10.624774595708859</v>
      </c>
      <c r="G3910" t="s">
        <v>16</v>
      </c>
      <c r="H3910">
        <v>0</v>
      </c>
      <c r="I3910" s="5"/>
      <c r="J3910">
        <f t="shared" ref="J3910" si="7274">F3900*F3904+G3900*F3905+H3900*F3906+I3900*F3907</f>
        <v>0</v>
      </c>
    </row>
    <row r="3911" spans="5:10" x14ac:dyDescent="0.35">
      <c r="E3911" s="4"/>
      <c r="F3911">
        <f t="shared" si="7272"/>
        <v>1.251891792118899</v>
      </c>
      <c r="G3911" t="s">
        <v>16</v>
      </c>
      <c r="H3911">
        <v>0</v>
      </c>
      <c r="I3911" s="5"/>
      <c r="J3911">
        <f t="shared" ref="J3911" si="7275">F3901*F3904+G3901*F3905+H3901*F3906+I3901*F3907</f>
        <v>0</v>
      </c>
    </row>
    <row r="3912" spans="5:10" x14ac:dyDescent="0.35">
      <c r="E3912" s="4"/>
      <c r="F3912">
        <f t="shared" si="7272"/>
        <v>5.6042630438785226</v>
      </c>
      <c r="G3912" t="s">
        <v>16</v>
      </c>
      <c r="H3912">
        <v>0</v>
      </c>
      <c r="I3912" s="5"/>
      <c r="J3912">
        <f t="shared" ref="J3912" si="7276">F3902*F3904+G3902*F3905+H3902*F3906+I3902*F3907</f>
        <v>0</v>
      </c>
    </row>
    <row r="3913" spans="5:10" x14ac:dyDescent="0.35">
      <c r="E3913" s="4" t="s">
        <v>844</v>
      </c>
      <c r="F3913">
        <f t="shared" ref="F3913:F3916" si="7277">F3909-H3909</f>
        <v>0.10070645885277868</v>
      </c>
      <c r="I3913" s="5"/>
    </row>
    <row r="3914" spans="5:10" x14ac:dyDescent="0.35">
      <c r="E3914" s="4" t="s">
        <v>99</v>
      </c>
      <c r="F3914">
        <f t="shared" si="7277"/>
        <v>-10.624774595708859</v>
      </c>
      <c r="I3914" s="5"/>
    </row>
    <row r="3915" spans="5:10" x14ac:dyDescent="0.35">
      <c r="E3915" s="4" t="s">
        <v>100</v>
      </c>
      <c r="F3915">
        <f t="shared" si="7277"/>
        <v>1.251891792118899</v>
      </c>
      <c r="I3915" s="5"/>
    </row>
    <row r="3916" spans="5:10" x14ac:dyDescent="0.35">
      <c r="E3916" s="4" t="s">
        <v>101</v>
      </c>
      <c r="F3916">
        <f t="shared" si="7277"/>
        <v>5.6042630438785226</v>
      </c>
      <c r="I3916" s="5"/>
    </row>
    <row r="3917" spans="5:10" x14ac:dyDescent="0.35">
      <c r="E3917" s="4"/>
      <c r="I3917" s="5"/>
    </row>
    <row r="3918" spans="5:10" x14ac:dyDescent="0.35">
      <c r="E3918" s="4" t="s">
        <v>846</v>
      </c>
      <c r="F3918">
        <f t="shared" ref="F3918:F3921" si="7278">ABS(F3913-F3887)</f>
        <v>0</v>
      </c>
      <c r="I3918" s="5"/>
    </row>
    <row r="3919" spans="5:10" x14ac:dyDescent="0.35">
      <c r="E3919" s="4" t="s">
        <v>847</v>
      </c>
      <c r="F3919">
        <f t="shared" si="7278"/>
        <v>0</v>
      </c>
      <c r="I3919" s="5"/>
    </row>
    <row r="3920" spans="5:10" x14ac:dyDescent="0.35">
      <c r="E3920" s="4" t="s">
        <v>848</v>
      </c>
      <c r="F3920">
        <f t="shared" si="7278"/>
        <v>0</v>
      </c>
      <c r="I3920" s="5"/>
    </row>
    <row r="3921" spans="5:15" x14ac:dyDescent="0.35">
      <c r="E3921" s="7" t="s">
        <v>849</v>
      </c>
      <c r="F3921" s="8">
        <f t="shared" si="7278"/>
        <v>0</v>
      </c>
      <c r="G3921" s="8" t="s">
        <v>25</v>
      </c>
      <c r="H3921" s="8">
        <f t="shared" ref="H3921" si="7279">MAX(F3918:F3921)</f>
        <v>0</v>
      </c>
      <c r="I3921" s="9"/>
      <c r="J3921" t="str">
        <f t="shared" ref="J3921" si="7280">IF(H3921&gt;$D$14, "Continúa iterando","Listo. Aquí está la solución")</f>
        <v>Listo. Aquí está la solución</v>
      </c>
    </row>
    <row r="3923" spans="5:15" x14ac:dyDescent="0.35">
      <c r="E3923" s="1"/>
      <c r="F3923" s="2" t="s">
        <v>0</v>
      </c>
      <c r="G3923" s="2">
        <f t="shared" ref="G3923" si="7281">G3886+1</f>
        <v>107</v>
      </c>
      <c r="H3923" s="2"/>
      <c r="I3923" s="3"/>
    </row>
    <row r="3924" spans="5:15" x14ac:dyDescent="0.35">
      <c r="E3924" s="4" t="s">
        <v>840</v>
      </c>
      <c r="F3924" s="6">
        <f t="shared" ref="F3924:F3927" si="7282">F3913</f>
        <v>0.10070645885277868</v>
      </c>
      <c r="I3924" s="5"/>
    </row>
    <row r="3925" spans="5:15" x14ac:dyDescent="0.35">
      <c r="E3925" s="4" t="s">
        <v>1</v>
      </c>
      <c r="F3925" s="6">
        <f t="shared" si="7282"/>
        <v>-10.624774595708859</v>
      </c>
      <c r="I3925" s="5"/>
    </row>
    <row r="3926" spans="5:15" x14ac:dyDescent="0.35">
      <c r="E3926" s="4" t="s">
        <v>93</v>
      </c>
      <c r="F3926" s="6">
        <f t="shared" si="7282"/>
        <v>1.251891792118899</v>
      </c>
      <c r="I3926" s="5"/>
    </row>
    <row r="3927" spans="5:15" x14ac:dyDescent="0.35">
      <c r="E3927" s="4" t="s">
        <v>2</v>
      </c>
      <c r="F3927" s="6">
        <f t="shared" si="7282"/>
        <v>5.6042630438785226</v>
      </c>
      <c r="I3927" s="5"/>
    </row>
    <row r="3928" spans="5:15" x14ac:dyDescent="0.35">
      <c r="E3928" s="4"/>
      <c r="I3928" s="5"/>
    </row>
    <row r="3929" spans="5:15" x14ac:dyDescent="0.35">
      <c r="E3929" s="4"/>
      <c r="F3929">
        <f t="shared" ref="F3929" si="7283">2*F3924*F3925*F3926-6*F3924*F3925^2</f>
        <v>-70.889003248126073</v>
      </c>
      <c r="G3929">
        <f t="shared" ref="G3929" si="7284">F3924^2*F3926-6*F3924^2*F3925</f>
        <v>0.65922187569425572</v>
      </c>
      <c r="H3929">
        <f t="shared" ref="H3929" si="7285">F3924^2*F3925</f>
        <v>-0.10775424182765204</v>
      </c>
      <c r="I3929" s="5">
        <f t="shared" ref="I3929" si="7286">12*F3927^2</f>
        <v>376.89317117979078</v>
      </c>
      <c r="J3929">
        <f t="shared" ref="J3929" si="7287">F3929*(G3930*(H3931*I3932-H3932*I3931)-H3930*(G3931*I3932-G3932*I3931)+I3930*(G3931*H3932-G3932*H3931))</f>
        <v>-11734.85501053382</v>
      </c>
      <c r="L3929">
        <f t="shared" ref="L3929" si="7288">G3930*(H3931*I3932-H3932*I3931)-H3930*(G3931*I3932-G3932*I3931)+I3930*(G3931*H3932-G3932*H3931)</f>
        <v>165.53843999554368</v>
      </c>
      <c r="M3929">
        <f t="shared" ref="M3929" si="7289">-(G3929*(H3931*I3932-H3932*I3931)-H3929*(G3931*I3932-G3932*I3931)+I3929*(G3931*H3932-G3932*H3931))</f>
        <v>-4370.357691427349</v>
      </c>
      <c r="N3929">
        <f t="shared" ref="N3929" si="7290">G3929*(H3930*I3932-H3932*I3930)-H3929*(G3930*I3932-G3932*I3930)+I3929*(G3930*H3932-G3932*H3930)</f>
        <v>-21755.90042243282</v>
      </c>
      <c r="O3929">
        <f t="shared" ref="O3929" si="7291">-(G3929*(H3930*I3931-H3931*I3930)-H3929*(G3930*I3931-G3931*I3930)+I3929*(G3930*H3931-G3931*H3930))</f>
        <v>-333.28564678835897</v>
      </c>
    </row>
    <row r="3930" spans="5:15" x14ac:dyDescent="0.35">
      <c r="E3930" s="4" t="s">
        <v>26</v>
      </c>
      <c r="F3930">
        <f t="shared" ref="F3930" si="7292">-1728*F3927*F3924^2-144*F3925*F3924+36*F3926</f>
        <v>100.93092616020988</v>
      </c>
      <c r="G3930">
        <f t="shared" ref="G3930" si="7293">-72*F3924^2</f>
        <v>-0.73020894153598115</v>
      </c>
      <c r="H3930">
        <f t="shared" ref="H3930" si="7294">36*F3924</f>
        <v>3.6254325187000322</v>
      </c>
      <c r="I3930" s="5">
        <f t="shared" ref="I3930" si="7295">-576*F3924^3</f>
        <v>-0.58829405379779487</v>
      </c>
      <c r="J3930">
        <f t="shared" ref="J3930" si="7296">-G3929*(F3930*(H3931*I3932-H3932*I3931)-H3930*(F3931*I3932-F3932*I3931)+I3930*(F3931*H3932-F3932*H3931))</f>
        <v>27145.440294009833</v>
      </c>
      <c r="L3930">
        <f t="shared" ref="L3930" si="7297">-(F3930*(H3931*I3932-H3932*I3931)-H3930*(F3931*I3932-F3932*I3931)+I3930*(F3931*H3932-F3932*H3931))</f>
        <v>41178.002877137187</v>
      </c>
      <c r="M3930">
        <f t="shared" ref="M3930" si="7298">F3929*(H3931*I3932-H3932*I3931)-H3929*(F3931*I3932-F3932*I3931)+I3929*(F3931*H3932-F3932*H3931)</f>
        <v>158787.26550931143</v>
      </c>
      <c r="N3930">
        <f t="shared" ref="N3930" si="7299">-(F3929*(H3930*I3932-H3932*I3930)-H3929*(F3930*I3932-F3932*I3930)+I3929*(F3930*H3932-F3932*H3930))</f>
        <v>-3207276.3379088463</v>
      </c>
      <c r="O3930">
        <f t="shared" ref="O3930" si="7300">F3929*(H3930*I3931-H3931*I3930)-H3929*(F3930*I3931-F3931*I3930)+I3929*(F3930*H3931-F3931*H3930)</f>
        <v>-78127.230263793899</v>
      </c>
    </row>
    <row r="3931" spans="5:15" x14ac:dyDescent="0.35">
      <c r="E3931" s="4"/>
      <c r="F3931">
        <f t="shared" ref="F3931" si="7301">0.0625*F3925*F3926^2*F3927</f>
        <v>-5.8324609265975536</v>
      </c>
      <c r="G3931">
        <f t="shared" ref="G3931" si="7302">0.0625*F3924*F3926^2*F3927+0.125*F3926</f>
        <v>0.21176919846457087</v>
      </c>
      <c r="H3931">
        <f t="shared" ref="H3931" si="7303">0.125*F3924*F3925*F3926*F3927+0.125*F3925</f>
        <v>-2.2664630475070293</v>
      </c>
      <c r="I3931" s="5">
        <f t="shared" ref="I3931" si="7304">0.0625*F3924*F3925*F3926^2</f>
        <v>-0.10480708733977255</v>
      </c>
      <c r="J3931">
        <f t="shared" ref="J3931" si="7305">H3929*(F3930*(G3931*I3932-G3932*I3931)-G3930*(F3931*I3932-F3932*I3931)+I3930*(F3931*G3932-F3932*G3931))</f>
        <v>-374.98505932624914</v>
      </c>
      <c r="L3931">
        <f t="shared" ref="L3931" si="7306">F3930*(G3931*I3932-G3932*I3931)-G3930*(F3931*I3932-F3932*I3931)+I3930*(F3931*G3932-F3932*G3931)</f>
        <v>3480.0027633809582</v>
      </c>
      <c r="M3931">
        <f t="shared" ref="M3931" si="7307">-(F3929*(G3931*I3932-G3932*I3931)-G3929*(F3931*I3932-F3932*I3931)+I3929*(F3931*G3932-F3932*G3931))</f>
        <v>26133.525741921378</v>
      </c>
      <c r="N3931">
        <f t="shared" ref="N3931" si="7308">F3929*(G3930*I3932-G3932*I3930)-G3929*(F3930*I3932-F3932*I3930)+I3929*(F3930*G3932-F3932*G3930)</f>
        <v>-40064.874888211809</v>
      </c>
      <c r="O3931">
        <f t="shared" ref="O3931" si="7309">-(F3929*(G3930*I3931-G3931*I3930)-G3929*(F3930*I3931-F3931*I3930)+I3929*(F3930*G3931-F3931*G3930))</f>
        <v>-6445.5603413291828</v>
      </c>
    </row>
    <row r="3932" spans="5:15" x14ac:dyDescent="0.35">
      <c r="E3932" s="4"/>
      <c r="F3932">
        <f t="shared" ref="F3932" si="7310">72*F3925*F3926*F3924^2-20*F3925*F3926^3</f>
        <v>407.20491440473813</v>
      </c>
      <c r="G3932">
        <f t="shared" ref="G3932" si="7311">24*F3924^3*F3926-20*F3924*F3926^3</f>
        <v>-3.9210472518767352</v>
      </c>
      <c r="H3932">
        <f t="shared" ref="H3932" si="7312">24*F3924^3*F3925-60*F3924*F3925*F3926^2</f>
        <v>100.35436669128175</v>
      </c>
      <c r="I3932" s="5">
        <f t="shared" ref="I3932" si="7313">36*F3927</f>
        <v>201.75346957962682</v>
      </c>
      <c r="J3932">
        <f t="shared" ref="J3932" si="7314">-I3929*(F3930*(G3931*H3932-G3932*H3931)-G3930*(F3931*H3932-F3932*H3931)+H3930*(F3931*G3932-F3932*G3931))</f>
        <v>-476699.81881783751</v>
      </c>
      <c r="L3932">
        <f t="shared" ref="L3932" si="7315">-(F3930*(G3931*H3932-G3932*H3931)-G3930*(F3931*H3932-F3932*H3931)+H3930*(F3931*G3932-F3932*G3931))</f>
        <v>-1264.8141576182488</v>
      </c>
      <c r="M3932">
        <f t="shared" ref="M3932" si="7316">F3929*(G3931*H3932-G3932*H3931)-G3929*(F3931*H3932-F3932*H3931)+H3929*(F3931*G3932-F3932*G3931)</f>
        <v>-1092.2732827639675</v>
      </c>
      <c r="N3932">
        <f t="shared" ref="N3932" si="7317">-(F3929*(G3930*H3932-G3932*H3930)-G3929*(F3930*H3932-F3932*H3930)+H3929*(F3930*G3932-F3932*G3930))</f>
        <v>1506.3564713566998</v>
      </c>
      <c r="O3932">
        <f t="shared" ref="O3932" si="7318">F3929*(G3930*H3931-G3931*H3930)-G3929*(F3930*H3931-F3931*H3930)+H3929*(F3930*G3931-F3931*G3930)</f>
        <v>72.122175699650043</v>
      </c>
    </row>
    <row r="3933" spans="5:15" x14ac:dyDescent="0.35">
      <c r="E3933" s="4"/>
      <c r="I3933" s="5"/>
    </row>
    <row r="3934" spans="5:15" x14ac:dyDescent="0.35">
      <c r="E3934" s="4" t="s">
        <v>6</v>
      </c>
      <c r="F3934">
        <f t="shared" ref="F3934" si="7319">MDETERM(F3929:I3932)</f>
        <v>-461664.21859368775</v>
      </c>
      <c r="G3934" t="str">
        <f t="shared" ref="G3934" si="7320">IF(F3934&lt;&gt;0,"Continuar", "Agregar otros valores")</f>
        <v>Continuar</v>
      </c>
      <c r="I3934" s="5"/>
      <c r="J3934">
        <f t="shared" ref="J3934" si="7321">MDETERM(F3929:I3932)</f>
        <v>-461664.21859368775</v>
      </c>
    </row>
    <row r="3935" spans="5:15" x14ac:dyDescent="0.35">
      <c r="E3935" s="4"/>
      <c r="I3935" s="5"/>
    </row>
    <row r="3936" spans="5:15" x14ac:dyDescent="0.35">
      <c r="E3936" s="4"/>
      <c r="F3936" cm="1">
        <f t="array" ref="F3936:I3939">MINVERSE(F3929:I3932)</f>
        <v>-3.5856891941897636E-4</v>
      </c>
      <c r="G3936">
        <v>9.466528952016778E-3</v>
      </c>
      <c r="H3936">
        <v>4.7124943944551738E-2</v>
      </c>
      <c r="I3936" s="5">
        <v>7.21922196620755E-4</v>
      </c>
      <c r="L3936">
        <f t="shared" ref="L3936" si="7322">L3929/J3934</f>
        <v>-3.5856891941897414E-4</v>
      </c>
      <c r="M3936">
        <f t="shared" ref="M3936" si="7323">M3929/J3934</f>
        <v>9.4665289520167815E-3</v>
      </c>
      <c r="N3936">
        <f t="shared" ref="N3936" si="7324">N3929/J3934</f>
        <v>4.7124943944551745E-2</v>
      </c>
      <c r="O3936">
        <f t="shared" ref="O3936" si="7325">O3929/J3934</f>
        <v>7.2192219662075392E-4</v>
      </c>
    </row>
    <row r="3937" spans="5:15" x14ac:dyDescent="0.35">
      <c r="E3937" s="4" t="s">
        <v>9</v>
      </c>
      <c r="F3937">
        <v>-8.9194703030208738E-2</v>
      </c>
      <c r="G3937">
        <v>-0.34394535923318087</v>
      </c>
      <c r="H3937">
        <v>6.9472058018245084</v>
      </c>
      <c r="I3937" s="5">
        <v>0.16922955498215461</v>
      </c>
      <c r="L3937">
        <f t="shared" ref="L3937" si="7326">L3930/J3934</f>
        <v>-8.9194703030208392E-2</v>
      </c>
      <c r="M3937">
        <f t="shared" ref="M3937" si="7327">M3930/J3934</f>
        <v>-0.34394535923318037</v>
      </c>
      <c r="N3937">
        <f t="shared" ref="N3937" si="7328">N3930/J3934</f>
        <v>6.9472058018245102</v>
      </c>
      <c r="O3937">
        <f t="shared" ref="O3937" si="7329">O3930/J3934</f>
        <v>0.16922955498215456</v>
      </c>
    </row>
    <row r="3938" spans="5:15" x14ac:dyDescent="0.35">
      <c r="E3938" s="4"/>
      <c r="F3938">
        <v>-7.5379520942334983E-3</v>
      </c>
      <c r="G3938">
        <v>-5.660721513468988E-2</v>
      </c>
      <c r="H3938">
        <v>8.6783582687557287E-2</v>
      </c>
      <c r="I3938" s="5">
        <v>1.3961576578240174E-2</v>
      </c>
      <c r="L3938">
        <f t="shared" ref="L3938" si="7330">L3931/J3934</f>
        <v>-7.5379520942334939E-3</v>
      </c>
      <c r="M3938">
        <f t="shared" ref="M3938" si="7331">M3931/J3934</f>
        <v>-5.660721513468988E-2</v>
      </c>
      <c r="N3938">
        <f t="shared" ref="N3938" si="7332">N3931/J3934</f>
        <v>8.6783582687557259E-2</v>
      </c>
      <c r="O3938">
        <f t="shared" ref="O3938" si="7333">O3931/J3934</f>
        <v>1.3961576578240174E-2</v>
      </c>
    </row>
    <row r="3939" spans="5:15" x14ac:dyDescent="0.35">
      <c r="E3939" s="4"/>
      <c r="F3939">
        <v>2.7396841831734335E-3</v>
      </c>
      <c r="G3939">
        <v>2.3659474543884481E-3</v>
      </c>
      <c r="H3939">
        <v>-3.2628833049815585E-3</v>
      </c>
      <c r="I3939" s="5">
        <v>-1.562221476018808E-4</v>
      </c>
      <c r="L3939">
        <f t="shared" ref="L3939" si="7334">L3932/J3934</f>
        <v>2.7396841831734335E-3</v>
      </c>
      <c r="M3939">
        <f t="shared" ref="M3939" si="7335">M3932/J3934</f>
        <v>2.3659474543884481E-3</v>
      </c>
      <c r="N3939">
        <f t="shared" ref="N3939" si="7336">N3932/J3934</f>
        <v>-3.2628833049815568E-3</v>
      </c>
      <c r="O3939">
        <f t="shared" ref="O3939" si="7337">O3932/J3934</f>
        <v>-1.5622214760188077E-4</v>
      </c>
    </row>
    <row r="3940" spans="5:15" x14ac:dyDescent="0.35">
      <c r="E3940" s="4"/>
      <c r="I3940" s="5"/>
    </row>
    <row r="3941" spans="5:15" x14ac:dyDescent="0.35">
      <c r="E3941" s="4" t="s">
        <v>459</v>
      </c>
      <c r="F3941">
        <f t="shared" ref="F3941" si="7338">F3924^2*F3925*F3926-3*F3924^2*F3925^2+4*F3927^3-1401/2</f>
        <v>0</v>
      </c>
      <c r="I3941" s="5"/>
    </row>
    <row r="3942" spans="5:15" x14ac:dyDescent="0.35">
      <c r="E3942" s="4" t="s">
        <v>460</v>
      </c>
      <c r="F3942">
        <f t="shared" ref="F3942" si="7339">-72*F3924^2*F3925-576*F3924^3*F3927+36*F3924*F3926-9</f>
        <v>0</v>
      </c>
      <c r="I3942" s="5"/>
    </row>
    <row r="3943" spans="5:15" x14ac:dyDescent="0.35">
      <c r="E3943" s="4" t="s">
        <v>461</v>
      </c>
      <c r="F3943">
        <f t="shared" ref="F3943" si="7340">((F3924*F3925*(F3926^2)*F3927)/16)+((F3925*F3926)/8)+9/4</f>
        <v>0</v>
      </c>
      <c r="I3943" s="5"/>
    </row>
    <row r="3944" spans="5:15" x14ac:dyDescent="0.35">
      <c r="E3944" s="4" t="s">
        <v>462</v>
      </c>
      <c r="F3944">
        <f t="shared" ref="F3944" si="7341">24*F3924^3*F3925*F3926-20*F3924*F3925*F3926^3+18*F3927^2-607</f>
        <v>0</v>
      </c>
      <c r="I3944" s="5"/>
    </row>
    <row r="3945" spans="5:15" x14ac:dyDescent="0.35">
      <c r="E3945" s="4"/>
      <c r="I3945" s="5"/>
    </row>
    <row r="3946" spans="5:15" x14ac:dyDescent="0.35">
      <c r="E3946" s="4"/>
      <c r="F3946">
        <f t="shared" ref="F3946:F3949" si="7342">F3924</f>
        <v>0.10070645885277868</v>
      </c>
      <c r="G3946" t="s">
        <v>16</v>
      </c>
      <c r="H3946" cm="1">
        <f t="array" ref="H3946:H3949">MMULT(F3936:I3939,F3941:F3944)</f>
        <v>0</v>
      </c>
      <c r="I3946" s="5"/>
      <c r="J3946">
        <f t="shared" ref="J3946" si="7343">F3936*F3941+G3936*F3942+H3936*F3943+I3936*F3944</f>
        <v>0</v>
      </c>
    </row>
    <row r="3947" spans="5:15" x14ac:dyDescent="0.35">
      <c r="E3947" s="4"/>
      <c r="F3947">
        <f t="shared" si="7342"/>
        <v>-10.624774595708859</v>
      </c>
      <c r="G3947" t="s">
        <v>16</v>
      </c>
      <c r="H3947">
        <v>0</v>
      </c>
      <c r="I3947" s="5"/>
      <c r="J3947">
        <f t="shared" ref="J3947" si="7344">F3937*F3941+G3937*F3942+H3937*F3943+I3937*F3944</f>
        <v>0</v>
      </c>
    </row>
    <row r="3948" spans="5:15" x14ac:dyDescent="0.35">
      <c r="E3948" s="4"/>
      <c r="F3948">
        <f t="shared" si="7342"/>
        <v>1.251891792118899</v>
      </c>
      <c r="G3948" t="s">
        <v>16</v>
      </c>
      <c r="H3948">
        <v>0</v>
      </c>
      <c r="I3948" s="5"/>
      <c r="J3948">
        <f t="shared" ref="J3948" si="7345">F3938*F3941+G3938*F3942+H3938*F3943+I3938*F3944</f>
        <v>0</v>
      </c>
    </row>
    <row r="3949" spans="5:15" x14ac:dyDescent="0.35">
      <c r="E3949" s="4"/>
      <c r="F3949">
        <f t="shared" si="7342"/>
        <v>5.6042630438785226</v>
      </c>
      <c r="G3949" t="s">
        <v>16</v>
      </c>
      <c r="H3949">
        <v>0</v>
      </c>
      <c r="I3949" s="5"/>
      <c r="J3949">
        <f t="shared" ref="J3949" si="7346">F3939*F3941+G3939*F3942+H3939*F3943+I3939*F3944</f>
        <v>0</v>
      </c>
    </row>
    <row r="3950" spans="5:15" x14ac:dyDescent="0.35">
      <c r="E3950" s="4" t="s">
        <v>844</v>
      </c>
      <c r="F3950">
        <f t="shared" ref="F3950:F3953" si="7347">F3946-H3946</f>
        <v>0.10070645885277868</v>
      </c>
      <c r="I3950" s="5"/>
    </row>
    <row r="3951" spans="5:15" x14ac:dyDescent="0.35">
      <c r="E3951" s="4" t="s">
        <v>99</v>
      </c>
      <c r="F3951">
        <f t="shared" si="7347"/>
        <v>-10.624774595708859</v>
      </c>
      <c r="I3951" s="5"/>
    </row>
    <row r="3952" spans="5:15" x14ac:dyDescent="0.35">
      <c r="E3952" s="4" t="s">
        <v>100</v>
      </c>
      <c r="F3952">
        <f t="shared" si="7347"/>
        <v>1.251891792118899</v>
      </c>
      <c r="I3952" s="5"/>
    </row>
    <row r="3953" spans="5:15" x14ac:dyDescent="0.35">
      <c r="E3953" s="4" t="s">
        <v>101</v>
      </c>
      <c r="F3953">
        <f t="shared" si="7347"/>
        <v>5.6042630438785226</v>
      </c>
      <c r="I3953" s="5"/>
    </row>
    <row r="3954" spans="5:15" x14ac:dyDescent="0.35">
      <c r="E3954" s="4"/>
      <c r="I3954" s="5"/>
    </row>
    <row r="3955" spans="5:15" x14ac:dyDescent="0.35">
      <c r="E3955" s="4" t="s">
        <v>846</v>
      </c>
      <c r="F3955">
        <f t="shared" ref="F3955:F3958" si="7348">ABS(F3950-F3924)</f>
        <v>0</v>
      </c>
      <c r="I3955" s="5"/>
    </row>
    <row r="3956" spans="5:15" x14ac:dyDescent="0.35">
      <c r="E3956" s="4" t="s">
        <v>847</v>
      </c>
      <c r="F3956">
        <f t="shared" si="7348"/>
        <v>0</v>
      </c>
      <c r="I3956" s="5"/>
    </row>
    <row r="3957" spans="5:15" x14ac:dyDescent="0.35">
      <c r="E3957" s="4" t="s">
        <v>848</v>
      </c>
      <c r="F3957">
        <f t="shared" si="7348"/>
        <v>0</v>
      </c>
      <c r="I3957" s="5"/>
    </row>
    <row r="3958" spans="5:15" x14ac:dyDescent="0.35">
      <c r="E3958" s="7" t="s">
        <v>849</v>
      </c>
      <c r="F3958" s="8">
        <f t="shared" si="7348"/>
        <v>0</v>
      </c>
      <c r="G3958" s="8" t="s">
        <v>25</v>
      </c>
      <c r="H3958" s="8">
        <f t="shared" ref="H3958" si="7349">MAX(F3955:F3958)</f>
        <v>0</v>
      </c>
      <c r="I3958" s="9"/>
      <c r="J3958" t="str">
        <f t="shared" ref="J3958" si="7350">IF(H3958&gt;$D$14, "Continúa iterando","Listo. Aquí está la solución")</f>
        <v>Listo. Aquí está la solución</v>
      </c>
    </row>
    <row r="3960" spans="5:15" x14ac:dyDescent="0.35">
      <c r="E3960" s="1"/>
      <c r="F3960" s="2" t="s">
        <v>0</v>
      </c>
      <c r="G3960" s="2">
        <f t="shared" ref="G3960" si="7351">G3923+1</f>
        <v>108</v>
      </c>
      <c r="H3960" s="2"/>
      <c r="I3960" s="3"/>
    </row>
    <row r="3961" spans="5:15" x14ac:dyDescent="0.35">
      <c r="E3961" s="4" t="s">
        <v>840</v>
      </c>
      <c r="F3961" s="6">
        <f t="shared" ref="F3961:F3964" si="7352">F3950</f>
        <v>0.10070645885277868</v>
      </c>
      <c r="I3961" s="5"/>
    </row>
    <row r="3962" spans="5:15" x14ac:dyDescent="0.35">
      <c r="E3962" s="4" t="s">
        <v>1</v>
      </c>
      <c r="F3962" s="6">
        <f t="shared" si="7352"/>
        <v>-10.624774595708859</v>
      </c>
      <c r="I3962" s="5"/>
    </row>
    <row r="3963" spans="5:15" x14ac:dyDescent="0.35">
      <c r="E3963" s="4" t="s">
        <v>93</v>
      </c>
      <c r="F3963" s="6">
        <f t="shared" si="7352"/>
        <v>1.251891792118899</v>
      </c>
      <c r="I3963" s="5"/>
    </row>
    <row r="3964" spans="5:15" x14ac:dyDescent="0.35">
      <c r="E3964" s="4" t="s">
        <v>2</v>
      </c>
      <c r="F3964" s="6">
        <f t="shared" si="7352"/>
        <v>5.6042630438785226</v>
      </c>
      <c r="I3964" s="5"/>
    </row>
    <row r="3965" spans="5:15" x14ac:dyDescent="0.35">
      <c r="E3965" s="4"/>
      <c r="I3965" s="5"/>
    </row>
    <row r="3966" spans="5:15" x14ac:dyDescent="0.35">
      <c r="E3966" s="4"/>
      <c r="F3966">
        <f t="shared" ref="F3966" si="7353">2*F3961*F3962*F3963-6*F3961*F3962^2</f>
        <v>-70.889003248126073</v>
      </c>
      <c r="G3966">
        <f t="shared" ref="G3966" si="7354">F3961^2*F3963-6*F3961^2*F3962</f>
        <v>0.65922187569425572</v>
      </c>
      <c r="H3966">
        <f t="shared" ref="H3966" si="7355">F3961^2*F3962</f>
        <v>-0.10775424182765204</v>
      </c>
      <c r="I3966" s="5">
        <f t="shared" ref="I3966" si="7356">12*F3964^2</f>
        <v>376.89317117979078</v>
      </c>
      <c r="J3966">
        <f t="shared" ref="J3966" si="7357">F3966*(G3967*(H3968*I3969-H3969*I3968)-H3967*(G3968*I3969-G3969*I3968)+I3967*(G3968*H3969-G3969*H3968))</f>
        <v>-11734.85501053382</v>
      </c>
      <c r="L3966">
        <f t="shared" ref="L3966" si="7358">G3967*(H3968*I3969-H3969*I3968)-H3967*(G3968*I3969-G3969*I3968)+I3967*(G3968*H3969-G3969*H3968)</f>
        <v>165.53843999554368</v>
      </c>
      <c r="M3966">
        <f t="shared" ref="M3966" si="7359">-(G3966*(H3968*I3969-H3969*I3968)-H3966*(G3968*I3969-G3969*I3968)+I3966*(G3968*H3969-G3969*H3968))</f>
        <v>-4370.357691427349</v>
      </c>
      <c r="N3966">
        <f t="shared" ref="N3966" si="7360">G3966*(H3967*I3969-H3969*I3967)-H3966*(G3967*I3969-G3969*I3967)+I3966*(G3967*H3969-G3969*H3967)</f>
        <v>-21755.90042243282</v>
      </c>
      <c r="O3966">
        <f t="shared" ref="O3966" si="7361">-(G3966*(H3967*I3968-H3968*I3967)-H3966*(G3967*I3968-G3968*I3967)+I3966*(G3967*H3968-G3968*H3967))</f>
        <v>-333.28564678835897</v>
      </c>
    </row>
    <row r="3967" spans="5:15" x14ac:dyDescent="0.35">
      <c r="E3967" s="4" t="s">
        <v>26</v>
      </c>
      <c r="F3967">
        <f t="shared" ref="F3967" si="7362">-1728*F3964*F3961^2-144*F3962*F3961+36*F3963</f>
        <v>100.93092616020988</v>
      </c>
      <c r="G3967">
        <f t="shared" ref="G3967" si="7363">-72*F3961^2</f>
        <v>-0.73020894153598115</v>
      </c>
      <c r="H3967">
        <f t="shared" ref="H3967" si="7364">36*F3961</f>
        <v>3.6254325187000322</v>
      </c>
      <c r="I3967" s="5">
        <f t="shared" ref="I3967" si="7365">-576*F3961^3</f>
        <v>-0.58829405379779487</v>
      </c>
      <c r="J3967">
        <f t="shared" ref="J3967" si="7366">-G3966*(F3967*(H3968*I3969-H3969*I3968)-H3967*(F3968*I3969-F3969*I3968)+I3967*(F3968*H3969-F3969*H3968))</f>
        <v>27145.440294009833</v>
      </c>
      <c r="L3967">
        <f t="shared" ref="L3967" si="7367">-(F3967*(H3968*I3969-H3969*I3968)-H3967*(F3968*I3969-F3969*I3968)+I3967*(F3968*H3969-F3969*H3968))</f>
        <v>41178.002877137187</v>
      </c>
      <c r="M3967">
        <f t="shared" ref="M3967" si="7368">F3966*(H3968*I3969-H3969*I3968)-H3966*(F3968*I3969-F3969*I3968)+I3966*(F3968*H3969-F3969*H3968)</f>
        <v>158787.26550931143</v>
      </c>
      <c r="N3967">
        <f t="shared" ref="N3967" si="7369">-(F3966*(H3967*I3969-H3969*I3967)-H3966*(F3967*I3969-F3969*I3967)+I3966*(F3967*H3969-F3969*H3967))</f>
        <v>-3207276.3379088463</v>
      </c>
      <c r="O3967">
        <f t="shared" ref="O3967" si="7370">F3966*(H3967*I3968-H3968*I3967)-H3966*(F3967*I3968-F3968*I3967)+I3966*(F3967*H3968-F3968*H3967)</f>
        <v>-78127.230263793899</v>
      </c>
    </row>
    <row r="3968" spans="5:15" x14ac:dyDescent="0.35">
      <c r="E3968" s="4"/>
      <c r="F3968">
        <f t="shared" ref="F3968" si="7371">0.0625*F3962*F3963^2*F3964</f>
        <v>-5.8324609265975536</v>
      </c>
      <c r="G3968">
        <f t="shared" ref="G3968" si="7372">0.0625*F3961*F3963^2*F3964+0.125*F3963</f>
        <v>0.21176919846457087</v>
      </c>
      <c r="H3968">
        <f t="shared" ref="H3968" si="7373">0.125*F3961*F3962*F3963*F3964+0.125*F3962</f>
        <v>-2.2664630475070293</v>
      </c>
      <c r="I3968" s="5">
        <f t="shared" ref="I3968" si="7374">0.0625*F3961*F3962*F3963^2</f>
        <v>-0.10480708733977255</v>
      </c>
      <c r="J3968">
        <f t="shared" ref="J3968" si="7375">H3966*(F3967*(G3968*I3969-G3969*I3968)-G3967*(F3968*I3969-F3969*I3968)+I3967*(F3968*G3969-F3969*G3968))</f>
        <v>-374.98505932624914</v>
      </c>
      <c r="L3968">
        <f t="shared" ref="L3968" si="7376">F3967*(G3968*I3969-G3969*I3968)-G3967*(F3968*I3969-F3969*I3968)+I3967*(F3968*G3969-F3969*G3968)</f>
        <v>3480.0027633809582</v>
      </c>
      <c r="M3968">
        <f t="shared" ref="M3968" si="7377">-(F3966*(G3968*I3969-G3969*I3968)-G3966*(F3968*I3969-F3969*I3968)+I3966*(F3968*G3969-F3969*G3968))</f>
        <v>26133.525741921378</v>
      </c>
      <c r="N3968">
        <f t="shared" ref="N3968" si="7378">F3966*(G3967*I3969-G3969*I3967)-G3966*(F3967*I3969-F3969*I3967)+I3966*(F3967*G3969-F3969*G3967)</f>
        <v>-40064.874888211809</v>
      </c>
      <c r="O3968">
        <f t="shared" ref="O3968" si="7379">-(F3966*(G3967*I3968-G3968*I3967)-G3966*(F3967*I3968-F3968*I3967)+I3966*(F3967*G3968-F3968*G3967))</f>
        <v>-6445.5603413291828</v>
      </c>
    </row>
    <row r="3969" spans="5:15" x14ac:dyDescent="0.35">
      <c r="E3969" s="4"/>
      <c r="F3969">
        <f t="shared" ref="F3969" si="7380">72*F3962*F3963*F3961^2-20*F3962*F3963^3</f>
        <v>407.20491440473813</v>
      </c>
      <c r="G3969">
        <f t="shared" ref="G3969" si="7381">24*F3961^3*F3963-20*F3961*F3963^3</f>
        <v>-3.9210472518767352</v>
      </c>
      <c r="H3969">
        <f t="shared" ref="H3969" si="7382">24*F3961^3*F3962-60*F3961*F3962*F3963^2</f>
        <v>100.35436669128175</v>
      </c>
      <c r="I3969" s="5">
        <f t="shared" ref="I3969" si="7383">36*F3964</f>
        <v>201.75346957962682</v>
      </c>
      <c r="J3969">
        <f t="shared" ref="J3969" si="7384">-I3966*(F3967*(G3968*H3969-G3969*H3968)-G3967*(F3968*H3969-F3969*H3968)+H3967*(F3968*G3969-F3969*G3968))</f>
        <v>-476699.81881783751</v>
      </c>
      <c r="L3969">
        <f t="shared" ref="L3969" si="7385">-(F3967*(G3968*H3969-G3969*H3968)-G3967*(F3968*H3969-F3969*H3968)+H3967*(F3968*G3969-F3969*G3968))</f>
        <v>-1264.8141576182488</v>
      </c>
      <c r="M3969">
        <f t="shared" ref="M3969" si="7386">F3966*(G3968*H3969-G3969*H3968)-G3966*(F3968*H3969-F3969*H3968)+H3966*(F3968*G3969-F3969*G3968)</f>
        <v>-1092.2732827639675</v>
      </c>
      <c r="N3969">
        <f t="shared" ref="N3969" si="7387">-(F3966*(G3967*H3969-G3969*H3967)-G3966*(F3967*H3969-F3969*H3967)+H3966*(F3967*G3969-F3969*G3967))</f>
        <v>1506.3564713566998</v>
      </c>
      <c r="O3969">
        <f t="shared" ref="O3969" si="7388">F3966*(G3967*H3968-G3968*H3967)-G3966*(F3967*H3968-F3968*H3967)+H3966*(F3967*G3968-F3968*G3967)</f>
        <v>72.122175699650043</v>
      </c>
    </row>
    <row r="3970" spans="5:15" x14ac:dyDescent="0.35">
      <c r="E3970" s="4"/>
      <c r="I3970" s="5"/>
    </row>
    <row r="3971" spans="5:15" x14ac:dyDescent="0.35">
      <c r="E3971" s="4" t="s">
        <v>6</v>
      </c>
      <c r="F3971">
        <f t="shared" ref="F3971" si="7389">MDETERM(F3966:I3969)</f>
        <v>-461664.21859368775</v>
      </c>
      <c r="G3971" t="str">
        <f t="shared" ref="G3971" si="7390">IF(F3971&lt;&gt;0,"Continuar", "Agregar otros valores")</f>
        <v>Continuar</v>
      </c>
      <c r="I3971" s="5"/>
      <c r="J3971">
        <f t="shared" ref="J3971" si="7391">MDETERM(F3966:I3969)</f>
        <v>-461664.21859368775</v>
      </c>
    </row>
    <row r="3972" spans="5:15" x14ac:dyDescent="0.35">
      <c r="E3972" s="4"/>
      <c r="I3972" s="5"/>
    </row>
    <row r="3973" spans="5:15" x14ac:dyDescent="0.35">
      <c r="E3973" s="4"/>
      <c r="F3973" cm="1">
        <f t="array" ref="F3973:I3976">MINVERSE(F3966:I3969)</f>
        <v>-3.5856891941897636E-4</v>
      </c>
      <c r="G3973">
        <v>9.466528952016778E-3</v>
      </c>
      <c r="H3973">
        <v>4.7124943944551738E-2</v>
      </c>
      <c r="I3973" s="5">
        <v>7.21922196620755E-4</v>
      </c>
      <c r="L3973">
        <f t="shared" ref="L3973" si="7392">L3966/J3971</f>
        <v>-3.5856891941897414E-4</v>
      </c>
      <c r="M3973">
        <f t="shared" ref="M3973" si="7393">M3966/J3971</f>
        <v>9.4665289520167815E-3</v>
      </c>
      <c r="N3973">
        <f t="shared" ref="N3973" si="7394">N3966/J3971</f>
        <v>4.7124943944551745E-2</v>
      </c>
      <c r="O3973">
        <f t="shared" ref="O3973" si="7395">O3966/J3971</f>
        <v>7.2192219662075392E-4</v>
      </c>
    </row>
    <row r="3974" spans="5:15" x14ac:dyDescent="0.35">
      <c r="E3974" s="4" t="s">
        <v>9</v>
      </c>
      <c r="F3974">
        <v>-8.9194703030208738E-2</v>
      </c>
      <c r="G3974">
        <v>-0.34394535923318087</v>
      </c>
      <c r="H3974">
        <v>6.9472058018245084</v>
      </c>
      <c r="I3974" s="5">
        <v>0.16922955498215461</v>
      </c>
      <c r="L3974">
        <f t="shared" ref="L3974" si="7396">L3967/J3971</f>
        <v>-8.9194703030208392E-2</v>
      </c>
      <c r="M3974">
        <f t="shared" ref="M3974" si="7397">M3967/J3971</f>
        <v>-0.34394535923318037</v>
      </c>
      <c r="N3974">
        <f t="shared" ref="N3974" si="7398">N3967/J3971</f>
        <v>6.9472058018245102</v>
      </c>
      <c r="O3974">
        <f t="shared" ref="O3974" si="7399">O3967/J3971</f>
        <v>0.16922955498215456</v>
      </c>
    </row>
    <row r="3975" spans="5:15" x14ac:dyDescent="0.35">
      <c r="E3975" s="4"/>
      <c r="F3975">
        <v>-7.5379520942334983E-3</v>
      </c>
      <c r="G3975">
        <v>-5.660721513468988E-2</v>
      </c>
      <c r="H3975">
        <v>8.6783582687557287E-2</v>
      </c>
      <c r="I3975" s="5">
        <v>1.3961576578240174E-2</v>
      </c>
      <c r="L3975">
        <f t="shared" ref="L3975" si="7400">L3968/J3971</f>
        <v>-7.5379520942334939E-3</v>
      </c>
      <c r="M3975">
        <f t="shared" ref="M3975" si="7401">M3968/J3971</f>
        <v>-5.660721513468988E-2</v>
      </c>
      <c r="N3975">
        <f t="shared" ref="N3975" si="7402">N3968/J3971</f>
        <v>8.6783582687557259E-2</v>
      </c>
      <c r="O3975">
        <f t="shared" ref="O3975" si="7403">O3968/J3971</f>
        <v>1.3961576578240174E-2</v>
      </c>
    </row>
    <row r="3976" spans="5:15" x14ac:dyDescent="0.35">
      <c r="E3976" s="4"/>
      <c r="F3976">
        <v>2.7396841831734335E-3</v>
      </c>
      <c r="G3976">
        <v>2.3659474543884481E-3</v>
      </c>
      <c r="H3976">
        <v>-3.2628833049815585E-3</v>
      </c>
      <c r="I3976" s="5">
        <v>-1.562221476018808E-4</v>
      </c>
      <c r="L3976">
        <f t="shared" ref="L3976" si="7404">L3969/J3971</f>
        <v>2.7396841831734335E-3</v>
      </c>
      <c r="M3976">
        <f t="shared" ref="M3976" si="7405">M3969/J3971</f>
        <v>2.3659474543884481E-3</v>
      </c>
      <c r="N3976">
        <f t="shared" ref="N3976" si="7406">N3969/J3971</f>
        <v>-3.2628833049815568E-3</v>
      </c>
      <c r="O3976">
        <f t="shared" ref="O3976" si="7407">O3969/J3971</f>
        <v>-1.5622214760188077E-4</v>
      </c>
    </row>
    <row r="3977" spans="5:15" x14ac:dyDescent="0.35">
      <c r="E3977" s="4"/>
      <c r="I3977" s="5"/>
    </row>
    <row r="3978" spans="5:15" x14ac:dyDescent="0.35">
      <c r="E3978" s="4" t="s">
        <v>463</v>
      </c>
      <c r="F3978">
        <f t="shared" ref="F3978" si="7408">F3961^2*F3962*F3963-3*F3961^2*F3962^2+4*F3964^3-1401/2</f>
        <v>0</v>
      </c>
      <c r="I3978" s="5"/>
    </row>
    <row r="3979" spans="5:15" x14ac:dyDescent="0.35">
      <c r="E3979" s="4" t="s">
        <v>464</v>
      </c>
      <c r="F3979">
        <f t="shared" ref="F3979" si="7409">-72*F3961^2*F3962-576*F3961^3*F3964+36*F3961*F3963-9</f>
        <v>0</v>
      </c>
      <c r="I3979" s="5"/>
    </row>
    <row r="3980" spans="5:15" x14ac:dyDescent="0.35">
      <c r="E3980" s="4" t="s">
        <v>465</v>
      </c>
      <c r="F3980">
        <f t="shared" ref="F3980" si="7410">((F3961*F3962*(F3963^2)*F3964)/16)+((F3962*F3963)/8)+9/4</f>
        <v>0</v>
      </c>
      <c r="I3980" s="5"/>
    </row>
    <row r="3981" spans="5:15" x14ac:dyDescent="0.35">
      <c r="E3981" s="4" t="s">
        <v>466</v>
      </c>
      <c r="F3981">
        <f t="shared" ref="F3981" si="7411">24*F3961^3*F3962*F3963-20*F3961*F3962*F3963^3+18*F3964^2-607</f>
        <v>0</v>
      </c>
      <c r="I3981" s="5"/>
    </row>
    <row r="3982" spans="5:15" x14ac:dyDescent="0.35">
      <c r="E3982" s="4"/>
      <c r="I3982" s="5"/>
    </row>
    <row r="3983" spans="5:15" x14ac:dyDescent="0.35">
      <c r="E3983" s="4"/>
      <c r="F3983">
        <f t="shared" ref="F3983:F3986" si="7412">F3961</f>
        <v>0.10070645885277868</v>
      </c>
      <c r="G3983" t="s">
        <v>16</v>
      </c>
      <c r="H3983" cm="1">
        <f t="array" ref="H3983:H3986">MMULT(F3973:I3976,F3978:F3981)</f>
        <v>0</v>
      </c>
      <c r="I3983" s="5"/>
      <c r="J3983">
        <f t="shared" ref="J3983" si="7413">F3973*F3978+G3973*F3979+H3973*F3980+I3973*F3981</f>
        <v>0</v>
      </c>
    </row>
    <row r="3984" spans="5:15" x14ac:dyDescent="0.35">
      <c r="E3984" s="4"/>
      <c r="F3984">
        <f t="shared" si="7412"/>
        <v>-10.624774595708859</v>
      </c>
      <c r="G3984" t="s">
        <v>16</v>
      </c>
      <c r="H3984">
        <v>0</v>
      </c>
      <c r="I3984" s="5"/>
      <c r="J3984">
        <f t="shared" ref="J3984" si="7414">F3974*F3978+G3974*F3979+H3974*F3980+I3974*F3981</f>
        <v>0</v>
      </c>
    </row>
    <row r="3985" spans="5:10" x14ac:dyDescent="0.35">
      <c r="E3985" s="4"/>
      <c r="F3985">
        <f t="shared" si="7412"/>
        <v>1.251891792118899</v>
      </c>
      <c r="G3985" t="s">
        <v>16</v>
      </c>
      <c r="H3985">
        <v>0</v>
      </c>
      <c r="I3985" s="5"/>
      <c r="J3985">
        <f t="shared" ref="J3985" si="7415">F3975*F3978+G3975*F3979+H3975*F3980+I3975*F3981</f>
        <v>0</v>
      </c>
    </row>
    <row r="3986" spans="5:10" x14ac:dyDescent="0.35">
      <c r="E3986" s="4"/>
      <c r="F3986">
        <f t="shared" si="7412"/>
        <v>5.6042630438785226</v>
      </c>
      <c r="G3986" t="s">
        <v>16</v>
      </c>
      <c r="H3986">
        <v>0</v>
      </c>
      <c r="I3986" s="5"/>
      <c r="J3986">
        <f t="shared" ref="J3986" si="7416">F3976*F3978+G3976*F3979+H3976*F3980+I3976*F3981</f>
        <v>0</v>
      </c>
    </row>
    <row r="3987" spans="5:10" x14ac:dyDescent="0.35">
      <c r="E3987" s="4" t="s">
        <v>844</v>
      </c>
      <c r="F3987">
        <f t="shared" ref="F3987:F3990" si="7417">F3983-H3983</f>
        <v>0.10070645885277868</v>
      </c>
      <c r="I3987" s="5"/>
    </row>
    <row r="3988" spans="5:10" x14ac:dyDescent="0.35">
      <c r="E3988" s="4" t="s">
        <v>99</v>
      </c>
      <c r="F3988">
        <f t="shared" si="7417"/>
        <v>-10.624774595708859</v>
      </c>
      <c r="I3988" s="5"/>
    </row>
    <row r="3989" spans="5:10" x14ac:dyDescent="0.35">
      <c r="E3989" s="4" t="s">
        <v>100</v>
      </c>
      <c r="F3989">
        <f t="shared" si="7417"/>
        <v>1.251891792118899</v>
      </c>
      <c r="I3989" s="5"/>
    </row>
    <row r="3990" spans="5:10" x14ac:dyDescent="0.35">
      <c r="E3990" s="4" t="s">
        <v>101</v>
      </c>
      <c r="F3990">
        <f t="shared" si="7417"/>
        <v>5.6042630438785226</v>
      </c>
      <c r="I3990" s="5"/>
    </row>
    <row r="3991" spans="5:10" x14ac:dyDescent="0.35">
      <c r="E3991" s="4"/>
      <c r="I3991" s="5"/>
    </row>
    <row r="3992" spans="5:10" x14ac:dyDescent="0.35">
      <c r="E3992" s="4" t="s">
        <v>846</v>
      </c>
      <c r="F3992">
        <f t="shared" ref="F3992:F3995" si="7418">ABS(F3987-F3961)</f>
        <v>0</v>
      </c>
      <c r="I3992" s="5"/>
    </row>
    <row r="3993" spans="5:10" x14ac:dyDescent="0.35">
      <c r="E3993" s="4" t="s">
        <v>847</v>
      </c>
      <c r="F3993">
        <f t="shared" si="7418"/>
        <v>0</v>
      </c>
      <c r="I3993" s="5"/>
    </row>
    <row r="3994" spans="5:10" x14ac:dyDescent="0.35">
      <c r="E3994" s="4" t="s">
        <v>848</v>
      </c>
      <c r="F3994">
        <f t="shared" si="7418"/>
        <v>0</v>
      </c>
      <c r="I3994" s="5"/>
    </row>
    <row r="3995" spans="5:10" x14ac:dyDescent="0.35">
      <c r="E3995" s="7" t="s">
        <v>849</v>
      </c>
      <c r="F3995" s="8">
        <f t="shared" si="7418"/>
        <v>0</v>
      </c>
      <c r="G3995" s="8" t="s">
        <v>25</v>
      </c>
      <c r="H3995" s="8">
        <f t="shared" ref="H3995" si="7419">MAX(F3992:F3995)</f>
        <v>0</v>
      </c>
      <c r="I3995" s="9"/>
      <c r="J3995" t="str">
        <f t="shared" ref="J3995" si="7420">IF(H3995&gt;$D$14, "Continúa iterando","Listo. Aquí está la solución")</f>
        <v>Listo. Aquí está la solución</v>
      </c>
    </row>
    <row r="3997" spans="5:10" x14ac:dyDescent="0.35">
      <c r="E3997" s="1"/>
      <c r="F3997" s="2" t="s">
        <v>0</v>
      </c>
      <c r="G3997" s="2">
        <f t="shared" ref="G3997" si="7421">G3960+1</f>
        <v>109</v>
      </c>
      <c r="H3997" s="2"/>
      <c r="I3997" s="3"/>
    </row>
    <row r="3998" spans="5:10" x14ac:dyDescent="0.35">
      <c r="E3998" s="4" t="s">
        <v>840</v>
      </c>
      <c r="F3998" s="6">
        <f t="shared" ref="F3998:F4001" si="7422">F3987</f>
        <v>0.10070645885277868</v>
      </c>
      <c r="I3998" s="5"/>
    </row>
    <row r="3999" spans="5:10" x14ac:dyDescent="0.35">
      <c r="E3999" s="4" t="s">
        <v>1</v>
      </c>
      <c r="F3999" s="6">
        <f t="shared" si="7422"/>
        <v>-10.624774595708859</v>
      </c>
      <c r="I3999" s="5"/>
    </row>
    <row r="4000" spans="5:10" x14ac:dyDescent="0.35">
      <c r="E4000" s="4" t="s">
        <v>93</v>
      </c>
      <c r="F4000" s="6">
        <f t="shared" si="7422"/>
        <v>1.251891792118899</v>
      </c>
      <c r="I4000" s="5"/>
    </row>
    <row r="4001" spans="5:15" x14ac:dyDescent="0.35">
      <c r="E4001" s="4" t="s">
        <v>2</v>
      </c>
      <c r="F4001" s="6">
        <f t="shared" si="7422"/>
        <v>5.6042630438785226</v>
      </c>
      <c r="I4001" s="5"/>
    </row>
    <row r="4002" spans="5:15" x14ac:dyDescent="0.35">
      <c r="E4002" s="4"/>
      <c r="I4002" s="5"/>
    </row>
    <row r="4003" spans="5:15" x14ac:dyDescent="0.35">
      <c r="E4003" s="4"/>
      <c r="F4003">
        <f t="shared" ref="F4003" si="7423">2*F3998*F3999*F4000-6*F3998*F3999^2</f>
        <v>-70.889003248126073</v>
      </c>
      <c r="G4003">
        <f t="shared" ref="G4003" si="7424">F3998^2*F4000-6*F3998^2*F3999</f>
        <v>0.65922187569425572</v>
      </c>
      <c r="H4003">
        <f t="shared" ref="H4003" si="7425">F3998^2*F3999</f>
        <v>-0.10775424182765204</v>
      </c>
      <c r="I4003" s="5">
        <f t="shared" ref="I4003" si="7426">12*F4001^2</f>
        <v>376.89317117979078</v>
      </c>
      <c r="J4003">
        <f t="shared" ref="J4003" si="7427">F4003*(G4004*(H4005*I4006-H4006*I4005)-H4004*(G4005*I4006-G4006*I4005)+I4004*(G4005*H4006-G4006*H4005))</f>
        <v>-11734.85501053382</v>
      </c>
      <c r="L4003">
        <f t="shared" ref="L4003" si="7428">G4004*(H4005*I4006-H4006*I4005)-H4004*(G4005*I4006-G4006*I4005)+I4004*(G4005*H4006-G4006*H4005)</f>
        <v>165.53843999554368</v>
      </c>
      <c r="M4003">
        <f t="shared" ref="M4003" si="7429">-(G4003*(H4005*I4006-H4006*I4005)-H4003*(G4005*I4006-G4006*I4005)+I4003*(G4005*H4006-G4006*H4005))</f>
        <v>-4370.357691427349</v>
      </c>
      <c r="N4003">
        <f t="shared" ref="N4003" si="7430">G4003*(H4004*I4006-H4006*I4004)-H4003*(G4004*I4006-G4006*I4004)+I4003*(G4004*H4006-G4006*H4004)</f>
        <v>-21755.90042243282</v>
      </c>
      <c r="O4003">
        <f t="shared" ref="O4003" si="7431">-(G4003*(H4004*I4005-H4005*I4004)-H4003*(G4004*I4005-G4005*I4004)+I4003*(G4004*H4005-G4005*H4004))</f>
        <v>-333.28564678835897</v>
      </c>
    </row>
    <row r="4004" spans="5:15" x14ac:dyDescent="0.35">
      <c r="E4004" s="4" t="s">
        <v>26</v>
      </c>
      <c r="F4004">
        <f t="shared" ref="F4004" si="7432">-1728*F4001*F3998^2-144*F3999*F3998+36*F4000</f>
        <v>100.93092616020988</v>
      </c>
      <c r="G4004">
        <f t="shared" ref="G4004" si="7433">-72*F3998^2</f>
        <v>-0.73020894153598115</v>
      </c>
      <c r="H4004">
        <f t="shared" ref="H4004" si="7434">36*F3998</f>
        <v>3.6254325187000322</v>
      </c>
      <c r="I4004" s="5">
        <f t="shared" ref="I4004" si="7435">-576*F3998^3</f>
        <v>-0.58829405379779487</v>
      </c>
      <c r="J4004">
        <f t="shared" ref="J4004" si="7436">-G4003*(F4004*(H4005*I4006-H4006*I4005)-H4004*(F4005*I4006-F4006*I4005)+I4004*(F4005*H4006-F4006*H4005))</f>
        <v>27145.440294009833</v>
      </c>
      <c r="L4004">
        <f t="shared" ref="L4004" si="7437">-(F4004*(H4005*I4006-H4006*I4005)-H4004*(F4005*I4006-F4006*I4005)+I4004*(F4005*H4006-F4006*H4005))</f>
        <v>41178.002877137187</v>
      </c>
      <c r="M4004">
        <f t="shared" ref="M4004" si="7438">F4003*(H4005*I4006-H4006*I4005)-H4003*(F4005*I4006-F4006*I4005)+I4003*(F4005*H4006-F4006*H4005)</f>
        <v>158787.26550931143</v>
      </c>
      <c r="N4004">
        <f t="shared" ref="N4004" si="7439">-(F4003*(H4004*I4006-H4006*I4004)-H4003*(F4004*I4006-F4006*I4004)+I4003*(F4004*H4006-F4006*H4004))</f>
        <v>-3207276.3379088463</v>
      </c>
      <c r="O4004">
        <f t="shared" ref="O4004" si="7440">F4003*(H4004*I4005-H4005*I4004)-H4003*(F4004*I4005-F4005*I4004)+I4003*(F4004*H4005-F4005*H4004)</f>
        <v>-78127.230263793899</v>
      </c>
    </row>
    <row r="4005" spans="5:15" x14ac:dyDescent="0.35">
      <c r="E4005" s="4"/>
      <c r="F4005">
        <f t="shared" ref="F4005" si="7441">0.0625*F3999*F4000^2*F4001</f>
        <v>-5.8324609265975536</v>
      </c>
      <c r="G4005">
        <f t="shared" ref="G4005" si="7442">0.0625*F3998*F4000^2*F4001+0.125*F4000</f>
        <v>0.21176919846457087</v>
      </c>
      <c r="H4005">
        <f t="shared" ref="H4005" si="7443">0.125*F3998*F3999*F4000*F4001+0.125*F3999</f>
        <v>-2.2664630475070293</v>
      </c>
      <c r="I4005" s="5">
        <f t="shared" ref="I4005" si="7444">0.0625*F3998*F3999*F4000^2</f>
        <v>-0.10480708733977255</v>
      </c>
      <c r="J4005">
        <f t="shared" ref="J4005" si="7445">H4003*(F4004*(G4005*I4006-G4006*I4005)-G4004*(F4005*I4006-F4006*I4005)+I4004*(F4005*G4006-F4006*G4005))</f>
        <v>-374.98505932624914</v>
      </c>
      <c r="L4005">
        <f t="shared" ref="L4005" si="7446">F4004*(G4005*I4006-G4006*I4005)-G4004*(F4005*I4006-F4006*I4005)+I4004*(F4005*G4006-F4006*G4005)</f>
        <v>3480.0027633809582</v>
      </c>
      <c r="M4005">
        <f t="shared" ref="M4005" si="7447">-(F4003*(G4005*I4006-G4006*I4005)-G4003*(F4005*I4006-F4006*I4005)+I4003*(F4005*G4006-F4006*G4005))</f>
        <v>26133.525741921378</v>
      </c>
      <c r="N4005">
        <f t="shared" ref="N4005" si="7448">F4003*(G4004*I4006-G4006*I4004)-G4003*(F4004*I4006-F4006*I4004)+I4003*(F4004*G4006-F4006*G4004)</f>
        <v>-40064.874888211809</v>
      </c>
      <c r="O4005">
        <f t="shared" ref="O4005" si="7449">-(F4003*(G4004*I4005-G4005*I4004)-G4003*(F4004*I4005-F4005*I4004)+I4003*(F4004*G4005-F4005*G4004))</f>
        <v>-6445.5603413291828</v>
      </c>
    </row>
    <row r="4006" spans="5:15" x14ac:dyDescent="0.35">
      <c r="E4006" s="4"/>
      <c r="F4006">
        <f t="shared" ref="F4006" si="7450">72*F3999*F4000*F3998^2-20*F3999*F4000^3</f>
        <v>407.20491440473813</v>
      </c>
      <c r="G4006">
        <f t="shared" ref="G4006" si="7451">24*F3998^3*F4000-20*F3998*F4000^3</f>
        <v>-3.9210472518767352</v>
      </c>
      <c r="H4006">
        <f t="shared" ref="H4006" si="7452">24*F3998^3*F3999-60*F3998*F3999*F4000^2</f>
        <v>100.35436669128175</v>
      </c>
      <c r="I4006" s="5">
        <f t="shared" ref="I4006" si="7453">36*F4001</f>
        <v>201.75346957962682</v>
      </c>
      <c r="J4006">
        <f t="shared" ref="J4006" si="7454">-I4003*(F4004*(G4005*H4006-G4006*H4005)-G4004*(F4005*H4006-F4006*H4005)+H4004*(F4005*G4006-F4006*G4005))</f>
        <v>-476699.81881783751</v>
      </c>
      <c r="L4006">
        <f t="shared" ref="L4006" si="7455">-(F4004*(G4005*H4006-G4006*H4005)-G4004*(F4005*H4006-F4006*H4005)+H4004*(F4005*G4006-F4006*G4005))</f>
        <v>-1264.8141576182488</v>
      </c>
      <c r="M4006">
        <f t="shared" ref="M4006" si="7456">F4003*(G4005*H4006-G4006*H4005)-G4003*(F4005*H4006-F4006*H4005)+H4003*(F4005*G4006-F4006*G4005)</f>
        <v>-1092.2732827639675</v>
      </c>
      <c r="N4006">
        <f t="shared" ref="N4006" si="7457">-(F4003*(G4004*H4006-G4006*H4004)-G4003*(F4004*H4006-F4006*H4004)+H4003*(F4004*G4006-F4006*G4004))</f>
        <v>1506.3564713566998</v>
      </c>
      <c r="O4006">
        <f t="shared" ref="O4006" si="7458">F4003*(G4004*H4005-G4005*H4004)-G4003*(F4004*H4005-F4005*H4004)+H4003*(F4004*G4005-F4005*G4004)</f>
        <v>72.122175699650043</v>
      </c>
    </row>
    <row r="4007" spans="5:15" x14ac:dyDescent="0.35">
      <c r="E4007" s="4"/>
      <c r="I4007" s="5"/>
    </row>
    <row r="4008" spans="5:15" x14ac:dyDescent="0.35">
      <c r="E4008" s="4" t="s">
        <v>6</v>
      </c>
      <c r="F4008">
        <f t="shared" ref="F4008" si="7459">MDETERM(F4003:I4006)</f>
        <v>-461664.21859368775</v>
      </c>
      <c r="G4008" t="str">
        <f t="shared" ref="G4008" si="7460">IF(F4008&lt;&gt;0,"Continuar", "Agregar otros valores")</f>
        <v>Continuar</v>
      </c>
      <c r="I4008" s="5"/>
      <c r="J4008">
        <f t="shared" ref="J4008" si="7461">MDETERM(F4003:I4006)</f>
        <v>-461664.21859368775</v>
      </c>
    </row>
    <row r="4009" spans="5:15" x14ac:dyDescent="0.35">
      <c r="E4009" s="4"/>
      <c r="I4009" s="5"/>
    </row>
    <row r="4010" spans="5:15" x14ac:dyDescent="0.35">
      <c r="E4010" s="4"/>
      <c r="F4010" cm="1">
        <f t="array" ref="F4010:I4013">MINVERSE(F4003:I4006)</f>
        <v>-3.5856891941897636E-4</v>
      </c>
      <c r="G4010">
        <v>9.466528952016778E-3</v>
      </c>
      <c r="H4010">
        <v>4.7124943944551738E-2</v>
      </c>
      <c r="I4010" s="5">
        <v>7.21922196620755E-4</v>
      </c>
      <c r="L4010">
        <f t="shared" ref="L4010" si="7462">L4003/J4008</f>
        <v>-3.5856891941897414E-4</v>
      </c>
      <c r="M4010">
        <f t="shared" ref="M4010" si="7463">M4003/J4008</f>
        <v>9.4665289520167815E-3</v>
      </c>
      <c r="N4010">
        <f t="shared" ref="N4010" si="7464">N4003/J4008</f>
        <v>4.7124943944551745E-2</v>
      </c>
      <c r="O4010">
        <f t="shared" ref="O4010" si="7465">O4003/J4008</f>
        <v>7.2192219662075392E-4</v>
      </c>
    </row>
    <row r="4011" spans="5:15" x14ac:dyDescent="0.35">
      <c r="E4011" s="4" t="s">
        <v>9</v>
      </c>
      <c r="F4011">
        <v>-8.9194703030208738E-2</v>
      </c>
      <c r="G4011">
        <v>-0.34394535923318087</v>
      </c>
      <c r="H4011">
        <v>6.9472058018245084</v>
      </c>
      <c r="I4011" s="5">
        <v>0.16922955498215461</v>
      </c>
      <c r="L4011">
        <f t="shared" ref="L4011" si="7466">L4004/J4008</f>
        <v>-8.9194703030208392E-2</v>
      </c>
      <c r="M4011">
        <f t="shared" ref="M4011" si="7467">M4004/J4008</f>
        <v>-0.34394535923318037</v>
      </c>
      <c r="N4011">
        <f t="shared" ref="N4011" si="7468">N4004/J4008</f>
        <v>6.9472058018245102</v>
      </c>
      <c r="O4011">
        <f t="shared" ref="O4011" si="7469">O4004/J4008</f>
        <v>0.16922955498215456</v>
      </c>
    </row>
    <row r="4012" spans="5:15" x14ac:dyDescent="0.35">
      <c r="E4012" s="4"/>
      <c r="F4012">
        <v>-7.5379520942334983E-3</v>
      </c>
      <c r="G4012">
        <v>-5.660721513468988E-2</v>
      </c>
      <c r="H4012">
        <v>8.6783582687557287E-2</v>
      </c>
      <c r="I4012" s="5">
        <v>1.3961576578240174E-2</v>
      </c>
      <c r="L4012">
        <f t="shared" ref="L4012" si="7470">L4005/J4008</f>
        <v>-7.5379520942334939E-3</v>
      </c>
      <c r="M4012">
        <f t="shared" ref="M4012" si="7471">M4005/J4008</f>
        <v>-5.660721513468988E-2</v>
      </c>
      <c r="N4012">
        <f t="shared" ref="N4012" si="7472">N4005/J4008</f>
        <v>8.6783582687557259E-2</v>
      </c>
      <c r="O4012">
        <f t="shared" ref="O4012" si="7473">O4005/J4008</f>
        <v>1.3961576578240174E-2</v>
      </c>
    </row>
    <row r="4013" spans="5:15" x14ac:dyDescent="0.35">
      <c r="E4013" s="4"/>
      <c r="F4013">
        <v>2.7396841831734335E-3</v>
      </c>
      <c r="G4013">
        <v>2.3659474543884481E-3</v>
      </c>
      <c r="H4013">
        <v>-3.2628833049815585E-3</v>
      </c>
      <c r="I4013" s="5">
        <v>-1.562221476018808E-4</v>
      </c>
      <c r="L4013">
        <f t="shared" ref="L4013" si="7474">L4006/J4008</f>
        <v>2.7396841831734335E-3</v>
      </c>
      <c r="M4013">
        <f t="shared" ref="M4013" si="7475">M4006/J4008</f>
        <v>2.3659474543884481E-3</v>
      </c>
      <c r="N4013">
        <f t="shared" ref="N4013" si="7476">N4006/J4008</f>
        <v>-3.2628833049815568E-3</v>
      </c>
      <c r="O4013">
        <f t="shared" ref="O4013" si="7477">O4006/J4008</f>
        <v>-1.5622214760188077E-4</v>
      </c>
    </row>
    <row r="4014" spans="5:15" x14ac:dyDescent="0.35">
      <c r="E4014" s="4"/>
      <c r="I4014" s="5"/>
    </row>
    <row r="4015" spans="5:15" x14ac:dyDescent="0.35">
      <c r="E4015" s="4" t="s">
        <v>467</v>
      </c>
      <c r="F4015">
        <f t="shared" ref="F4015" si="7478">F3998^2*F3999*F4000-3*F3998^2*F3999^2+4*F4001^3-1401/2</f>
        <v>0</v>
      </c>
      <c r="I4015" s="5"/>
    </row>
    <row r="4016" spans="5:15" x14ac:dyDescent="0.35">
      <c r="E4016" s="4" t="s">
        <v>468</v>
      </c>
      <c r="F4016">
        <f t="shared" ref="F4016" si="7479">-72*F3998^2*F3999-576*F3998^3*F4001+36*F3998*F4000-9</f>
        <v>0</v>
      </c>
      <c r="I4016" s="5"/>
    </row>
    <row r="4017" spans="5:10" x14ac:dyDescent="0.35">
      <c r="E4017" s="4" t="s">
        <v>469</v>
      </c>
      <c r="F4017">
        <f t="shared" ref="F4017" si="7480">((F3998*F3999*(F4000^2)*F4001)/16)+((F3999*F4000)/8)+9/4</f>
        <v>0</v>
      </c>
      <c r="I4017" s="5"/>
    </row>
    <row r="4018" spans="5:10" x14ac:dyDescent="0.35">
      <c r="E4018" s="4" t="s">
        <v>470</v>
      </c>
      <c r="F4018">
        <f t="shared" ref="F4018" si="7481">24*F3998^3*F3999*F4000-20*F3998*F3999*F4000^3+18*F4001^2-607</f>
        <v>0</v>
      </c>
      <c r="I4018" s="5"/>
    </row>
    <row r="4019" spans="5:10" x14ac:dyDescent="0.35">
      <c r="E4019" s="4"/>
      <c r="I4019" s="5"/>
    </row>
    <row r="4020" spans="5:10" x14ac:dyDescent="0.35">
      <c r="E4020" s="4"/>
      <c r="F4020">
        <f t="shared" ref="F4020:F4023" si="7482">F3998</f>
        <v>0.10070645885277868</v>
      </c>
      <c r="G4020" t="s">
        <v>16</v>
      </c>
      <c r="H4020" cm="1">
        <f t="array" ref="H4020:H4023">MMULT(F4010:I4013,F4015:F4018)</f>
        <v>0</v>
      </c>
      <c r="I4020" s="5"/>
      <c r="J4020">
        <f t="shared" ref="J4020" si="7483">F4010*F4015+G4010*F4016+H4010*F4017+I4010*F4018</f>
        <v>0</v>
      </c>
    </row>
    <row r="4021" spans="5:10" x14ac:dyDescent="0.35">
      <c r="E4021" s="4"/>
      <c r="F4021">
        <f t="shared" si="7482"/>
        <v>-10.624774595708859</v>
      </c>
      <c r="G4021" t="s">
        <v>16</v>
      </c>
      <c r="H4021">
        <v>0</v>
      </c>
      <c r="I4021" s="5"/>
      <c r="J4021">
        <f t="shared" ref="J4021" si="7484">F4011*F4015+G4011*F4016+H4011*F4017+I4011*F4018</f>
        <v>0</v>
      </c>
    </row>
    <row r="4022" spans="5:10" x14ac:dyDescent="0.35">
      <c r="E4022" s="4"/>
      <c r="F4022">
        <f t="shared" si="7482"/>
        <v>1.251891792118899</v>
      </c>
      <c r="G4022" t="s">
        <v>16</v>
      </c>
      <c r="H4022">
        <v>0</v>
      </c>
      <c r="I4022" s="5"/>
      <c r="J4022">
        <f t="shared" ref="J4022" si="7485">F4012*F4015+G4012*F4016+H4012*F4017+I4012*F4018</f>
        <v>0</v>
      </c>
    </row>
    <row r="4023" spans="5:10" x14ac:dyDescent="0.35">
      <c r="E4023" s="4"/>
      <c r="F4023">
        <f t="shared" si="7482"/>
        <v>5.6042630438785226</v>
      </c>
      <c r="G4023" t="s">
        <v>16</v>
      </c>
      <c r="H4023">
        <v>0</v>
      </c>
      <c r="I4023" s="5"/>
      <c r="J4023">
        <f t="shared" ref="J4023" si="7486">F4013*F4015+G4013*F4016+H4013*F4017+I4013*F4018</f>
        <v>0</v>
      </c>
    </row>
    <row r="4024" spans="5:10" x14ac:dyDescent="0.35">
      <c r="E4024" s="4" t="s">
        <v>844</v>
      </c>
      <c r="F4024">
        <f t="shared" ref="F4024:F4027" si="7487">F4020-H4020</f>
        <v>0.10070645885277868</v>
      </c>
      <c r="I4024" s="5"/>
    </row>
    <row r="4025" spans="5:10" x14ac:dyDescent="0.35">
      <c r="E4025" s="4" t="s">
        <v>99</v>
      </c>
      <c r="F4025">
        <f t="shared" si="7487"/>
        <v>-10.624774595708859</v>
      </c>
      <c r="I4025" s="5"/>
    </row>
    <row r="4026" spans="5:10" x14ac:dyDescent="0.35">
      <c r="E4026" s="4" t="s">
        <v>100</v>
      </c>
      <c r="F4026">
        <f t="shared" si="7487"/>
        <v>1.251891792118899</v>
      </c>
      <c r="I4026" s="5"/>
    </row>
    <row r="4027" spans="5:10" x14ac:dyDescent="0.35">
      <c r="E4027" s="4" t="s">
        <v>101</v>
      </c>
      <c r="F4027">
        <f t="shared" si="7487"/>
        <v>5.6042630438785226</v>
      </c>
      <c r="I4027" s="5"/>
    </row>
    <row r="4028" spans="5:10" x14ac:dyDescent="0.35">
      <c r="E4028" s="4"/>
      <c r="I4028" s="5"/>
    </row>
    <row r="4029" spans="5:10" x14ac:dyDescent="0.35">
      <c r="E4029" s="4" t="s">
        <v>846</v>
      </c>
      <c r="F4029">
        <f t="shared" ref="F4029:F4032" si="7488">ABS(F4024-F3998)</f>
        <v>0</v>
      </c>
      <c r="I4029" s="5"/>
    </row>
    <row r="4030" spans="5:10" x14ac:dyDescent="0.35">
      <c r="E4030" s="4" t="s">
        <v>847</v>
      </c>
      <c r="F4030">
        <f t="shared" si="7488"/>
        <v>0</v>
      </c>
      <c r="I4030" s="5"/>
    </row>
    <row r="4031" spans="5:10" x14ac:dyDescent="0.35">
      <c r="E4031" s="4" t="s">
        <v>848</v>
      </c>
      <c r="F4031">
        <f t="shared" si="7488"/>
        <v>0</v>
      </c>
      <c r="I4031" s="5"/>
    </row>
    <row r="4032" spans="5:10" x14ac:dyDescent="0.35">
      <c r="E4032" s="7" t="s">
        <v>849</v>
      </c>
      <c r="F4032" s="8">
        <f t="shared" si="7488"/>
        <v>0</v>
      </c>
      <c r="G4032" s="8" t="s">
        <v>25</v>
      </c>
      <c r="H4032" s="8">
        <f t="shared" ref="H4032" si="7489">MAX(F4029:F4032)</f>
        <v>0</v>
      </c>
      <c r="I4032" s="9"/>
      <c r="J4032" t="str">
        <f t="shared" ref="J4032" si="7490">IF(H4032&gt;$D$14, "Continúa iterando","Listo. Aquí está la solución")</f>
        <v>Listo. Aquí está la solución</v>
      </c>
    </row>
    <row r="4034" spans="5:15" x14ac:dyDescent="0.35">
      <c r="E4034" s="1"/>
      <c r="F4034" s="2" t="s">
        <v>0</v>
      </c>
      <c r="G4034" s="2">
        <f t="shared" ref="G4034" si="7491">G3997+1</f>
        <v>110</v>
      </c>
      <c r="H4034" s="2"/>
      <c r="I4034" s="3"/>
    </row>
    <row r="4035" spans="5:15" x14ac:dyDescent="0.35">
      <c r="E4035" s="4" t="s">
        <v>840</v>
      </c>
      <c r="F4035" s="6">
        <f t="shared" ref="F4035:F4038" si="7492">F4024</f>
        <v>0.10070645885277868</v>
      </c>
      <c r="I4035" s="5"/>
    </row>
    <row r="4036" spans="5:15" x14ac:dyDescent="0.35">
      <c r="E4036" s="4" t="s">
        <v>1</v>
      </c>
      <c r="F4036" s="6">
        <f t="shared" si="7492"/>
        <v>-10.624774595708859</v>
      </c>
      <c r="I4036" s="5"/>
    </row>
    <row r="4037" spans="5:15" x14ac:dyDescent="0.35">
      <c r="E4037" s="4" t="s">
        <v>93</v>
      </c>
      <c r="F4037" s="6">
        <f t="shared" si="7492"/>
        <v>1.251891792118899</v>
      </c>
      <c r="I4037" s="5"/>
    </row>
    <row r="4038" spans="5:15" x14ac:dyDescent="0.35">
      <c r="E4038" s="4" t="s">
        <v>2</v>
      </c>
      <c r="F4038" s="6">
        <f t="shared" si="7492"/>
        <v>5.6042630438785226</v>
      </c>
      <c r="I4038" s="5"/>
    </row>
    <row r="4039" spans="5:15" x14ac:dyDescent="0.35">
      <c r="E4039" s="4"/>
      <c r="I4039" s="5"/>
    </row>
    <row r="4040" spans="5:15" x14ac:dyDescent="0.35">
      <c r="E4040" s="4"/>
      <c r="F4040">
        <f t="shared" ref="F4040" si="7493">2*F4035*F4036*F4037-6*F4035*F4036^2</f>
        <v>-70.889003248126073</v>
      </c>
      <c r="G4040">
        <f t="shared" ref="G4040" si="7494">F4035^2*F4037-6*F4035^2*F4036</f>
        <v>0.65922187569425572</v>
      </c>
      <c r="H4040">
        <f t="shared" ref="H4040" si="7495">F4035^2*F4036</f>
        <v>-0.10775424182765204</v>
      </c>
      <c r="I4040" s="5">
        <f t="shared" ref="I4040" si="7496">12*F4038^2</f>
        <v>376.89317117979078</v>
      </c>
      <c r="J4040">
        <f t="shared" ref="J4040" si="7497">F4040*(G4041*(H4042*I4043-H4043*I4042)-H4041*(G4042*I4043-G4043*I4042)+I4041*(G4042*H4043-G4043*H4042))</f>
        <v>-11734.85501053382</v>
      </c>
      <c r="L4040">
        <f t="shared" ref="L4040" si="7498">G4041*(H4042*I4043-H4043*I4042)-H4041*(G4042*I4043-G4043*I4042)+I4041*(G4042*H4043-G4043*H4042)</f>
        <v>165.53843999554368</v>
      </c>
      <c r="M4040">
        <f t="shared" ref="M4040" si="7499">-(G4040*(H4042*I4043-H4043*I4042)-H4040*(G4042*I4043-G4043*I4042)+I4040*(G4042*H4043-G4043*H4042))</f>
        <v>-4370.357691427349</v>
      </c>
      <c r="N4040">
        <f t="shared" ref="N4040" si="7500">G4040*(H4041*I4043-H4043*I4041)-H4040*(G4041*I4043-G4043*I4041)+I4040*(G4041*H4043-G4043*H4041)</f>
        <v>-21755.90042243282</v>
      </c>
      <c r="O4040">
        <f t="shared" ref="O4040" si="7501">-(G4040*(H4041*I4042-H4042*I4041)-H4040*(G4041*I4042-G4042*I4041)+I4040*(G4041*H4042-G4042*H4041))</f>
        <v>-333.28564678835897</v>
      </c>
    </row>
    <row r="4041" spans="5:15" x14ac:dyDescent="0.35">
      <c r="E4041" s="4" t="s">
        <v>26</v>
      </c>
      <c r="F4041">
        <f t="shared" ref="F4041" si="7502">-1728*F4038*F4035^2-144*F4036*F4035+36*F4037</f>
        <v>100.93092616020988</v>
      </c>
      <c r="G4041">
        <f t="shared" ref="G4041" si="7503">-72*F4035^2</f>
        <v>-0.73020894153598115</v>
      </c>
      <c r="H4041">
        <f t="shared" ref="H4041" si="7504">36*F4035</f>
        <v>3.6254325187000322</v>
      </c>
      <c r="I4041" s="5">
        <f t="shared" ref="I4041" si="7505">-576*F4035^3</f>
        <v>-0.58829405379779487</v>
      </c>
      <c r="J4041">
        <f t="shared" ref="J4041" si="7506">-G4040*(F4041*(H4042*I4043-H4043*I4042)-H4041*(F4042*I4043-F4043*I4042)+I4041*(F4042*H4043-F4043*H4042))</f>
        <v>27145.440294009833</v>
      </c>
      <c r="L4041">
        <f t="shared" ref="L4041" si="7507">-(F4041*(H4042*I4043-H4043*I4042)-H4041*(F4042*I4043-F4043*I4042)+I4041*(F4042*H4043-F4043*H4042))</f>
        <v>41178.002877137187</v>
      </c>
      <c r="M4041">
        <f t="shared" ref="M4041" si="7508">F4040*(H4042*I4043-H4043*I4042)-H4040*(F4042*I4043-F4043*I4042)+I4040*(F4042*H4043-F4043*H4042)</f>
        <v>158787.26550931143</v>
      </c>
      <c r="N4041">
        <f t="shared" ref="N4041" si="7509">-(F4040*(H4041*I4043-H4043*I4041)-H4040*(F4041*I4043-F4043*I4041)+I4040*(F4041*H4043-F4043*H4041))</f>
        <v>-3207276.3379088463</v>
      </c>
      <c r="O4041">
        <f t="shared" ref="O4041" si="7510">F4040*(H4041*I4042-H4042*I4041)-H4040*(F4041*I4042-F4042*I4041)+I4040*(F4041*H4042-F4042*H4041)</f>
        <v>-78127.230263793899</v>
      </c>
    </row>
    <row r="4042" spans="5:15" x14ac:dyDescent="0.35">
      <c r="E4042" s="4"/>
      <c r="F4042">
        <f t="shared" ref="F4042" si="7511">0.0625*F4036*F4037^2*F4038</f>
        <v>-5.8324609265975536</v>
      </c>
      <c r="G4042">
        <f t="shared" ref="G4042" si="7512">0.0625*F4035*F4037^2*F4038+0.125*F4037</f>
        <v>0.21176919846457087</v>
      </c>
      <c r="H4042">
        <f t="shared" ref="H4042" si="7513">0.125*F4035*F4036*F4037*F4038+0.125*F4036</f>
        <v>-2.2664630475070293</v>
      </c>
      <c r="I4042" s="5">
        <f t="shared" ref="I4042" si="7514">0.0625*F4035*F4036*F4037^2</f>
        <v>-0.10480708733977255</v>
      </c>
      <c r="J4042">
        <f t="shared" ref="J4042" si="7515">H4040*(F4041*(G4042*I4043-G4043*I4042)-G4041*(F4042*I4043-F4043*I4042)+I4041*(F4042*G4043-F4043*G4042))</f>
        <v>-374.98505932624914</v>
      </c>
      <c r="L4042">
        <f t="shared" ref="L4042" si="7516">F4041*(G4042*I4043-G4043*I4042)-G4041*(F4042*I4043-F4043*I4042)+I4041*(F4042*G4043-F4043*G4042)</f>
        <v>3480.0027633809582</v>
      </c>
      <c r="M4042">
        <f t="shared" ref="M4042" si="7517">-(F4040*(G4042*I4043-G4043*I4042)-G4040*(F4042*I4043-F4043*I4042)+I4040*(F4042*G4043-F4043*G4042))</f>
        <v>26133.525741921378</v>
      </c>
      <c r="N4042">
        <f t="shared" ref="N4042" si="7518">F4040*(G4041*I4043-G4043*I4041)-G4040*(F4041*I4043-F4043*I4041)+I4040*(F4041*G4043-F4043*G4041)</f>
        <v>-40064.874888211809</v>
      </c>
      <c r="O4042">
        <f t="shared" ref="O4042" si="7519">-(F4040*(G4041*I4042-G4042*I4041)-G4040*(F4041*I4042-F4042*I4041)+I4040*(F4041*G4042-F4042*G4041))</f>
        <v>-6445.5603413291828</v>
      </c>
    </row>
    <row r="4043" spans="5:15" x14ac:dyDescent="0.35">
      <c r="E4043" s="4"/>
      <c r="F4043">
        <f t="shared" ref="F4043" si="7520">72*F4036*F4037*F4035^2-20*F4036*F4037^3</f>
        <v>407.20491440473813</v>
      </c>
      <c r="G4043">
        <f t="shared" ref="G4043" si="7521">24*F4035^3*F4037-20*F4035*F4037^3</f>
        <v>-3.9210472518767352</v>
      </c>
      <c r="H4043">
        <f t="shared" ref="H4043" si="7522">24*F4035^3*F4036-60*F4035*F4036*F4037^2</f>
        <v>100.35436669128175</v>
      </c>
      <c r="I4043" s="5">
        <f t="shared" ref="I4043" si="7523">36*F4038</f>
        <v>201.75346957962682</v>
      </c>
      <c r="J4043">
        <f t="shared" ref="J4043" si="7524">-I4040*(F4041*(G4042*H4043-G4043*H4042)-G4041*(F4042*H4043-F4043*H4042)+H4041*(F4042*G4043-F4043*G4042))</f>
        <v>-476699.81881783751</v>
      </c>
      <c r="L4043">
        <f t="shared" ref="L4043" si="7525">-(F4041*(G4042*H4043-G4043*H4042)-G4041*(F4042*H4043-F4043*H4042)+H4041*(F4042*G4043-F4043*G4042))</f>
        <v>-1264.8141576182488</v>
      </c>
      <c r="M4043">
        <f t="shared" ref="M4043" si="7526">F4040*(G4042*H4043-G4043*H4042)-G4040*(F4042*H4043-F4043*H4042)+H4040*(F4042*G4043-F4043*G4042)</f>
        <v>-1092.2732827639675</v>
      </c>
      <c r="N4043">
        <f t="shared" ref="N4043" si="7527">-(F4040*(G4041*H4043-G4043*H4041)-G4040*(F4041*H4043-F4043*H4041)+H4040*(F4041*G4043-F4043*G4041))</f>
        <v>1506.3564713566998</v>
      </c>
      <c r="O4043">
        <f t="shared" ref="O4043" si="7528">F4040*(G4041*H4042-G4042*H4041)-G4040*(F4041*H4042-F4042*H4041)+H4040*(F4041*G4042-F4042*G4041)</f>
        <v>72.122175699650043</v>
      </c>
    </row>
    <row r="4044" spans="5:15" x14ac:dyDescent="0.35">
      <c r="E4044" s="4"/>
      <c r="I4044" s="5"/>
    </row>
    <row r="4045" spans="5:15" x14ac:dyDescent="0.35">
      <c r="E4045" s="4" t="s">
        <v>6</v>
      </c>
      <c r="F4045">
        <f t="shared" ref="F4045" si="7529">MDETERM(F4040:I4043)</f>
        <v>-461664.21859368775</v>
      </c>
      <c r="G4045" t="str">
        <f t="shared" ref="G4045" si="7530">IF(F4045&lt;&gt;0,"Continuar", "Agregar otros valores")</f>
        <v>Continuar</v>
      </c>
      <c r="I4045" s="5"/>
      <c r="J4045">
        <f t="shared" ref="J4045" si="7531">MDETERM(F4040:I4043)</f>
        <v>-461664.21859368775</v>
      </c>
    </row>
    <row r="4046" spans="5:15" x14ac:dyDescent="0.35">
      <c r="E4046" s="4"/>
      <c r="I4046" s="5"/>
    </row>
    <row r="4047" spans="5:15" x14ac:dyDescent="0.35">
      <c r="E4047" s="4"/>
      <c r="F4047" cm="1">
        <f t="array" ref="F4047:I4050">MINVERSE(F4040:I4043)</f>
        <v>-3.5856891941897636E-4</v>
      </c>
      <c r="G4047">
        <v>9.466528952016778E-3</v>
      </c>
      <c r="H4047">
        <v>4.7124943944551738E-2</v>
      </c>
      <c r="I4047" s="5">
        <v>7.21922196620755E-4</v>
      </c>
      <c r="L4047">
        <f t="shared" ref="L4047" si="7532">L4040/J4045</f>
        <v>-3.5856891941897414E-4</v>
      </c>
      <c r="M4047">
        <f t="shared" ref="M4047" si="7533">M4040/J4045</f>
        <v>9.4665289520167815E-3</v>
      </c>
      <c r="N4047">
        <f t="shared" ref="N4047" si="7534">N4040/J4045</f>
        <v>4.7124943944551745E-2</v>
      </c>
      <c r="O4047">
        <f t="shared" ref="O4047" si="7535">O4040/J4045</f>
        <v>7.2192219662075392E-4</v>
      </c>
    </row>
    <row r="4048" spans="5:15" x14ac:dyDescent="0.35">
      <c r="E4048" s="4" t="s">
        <v>9</v>
      </c>
      <c r="F4048">
        <v>-8.9194703030208738E-2</v>
      </c>
      <c r="G4048">
        <v>-0.34394535923318087</v>
      </c>
      <c r="H4048">
        <v>6.9472058018245084</v>
      </c>
      <c r="I4048" s="5">
        <v>0.16922955498215461</v>
      </c>
      <c r="L4048">
        <f t="shared" ref="L4048" si="7536">L4041/J4045</f>
        <v>-8.9194703030208392E-2</v>
      </c>
      <c r="M4048">
        <f t="shared" ref="M4048" si="7537">M4041/J4045</f>
        <v>-0.34394535923318037</v>
      </c>
      <c r="N4048">
        <f t="shared" ref="N4048" si="7538">N4041/J4045</f>
        <v>6.9472058018245102</v>
      </c>
      <c r="O4048">
        <f t="shared" ref="O4048" si="7539">O4041/J4045</f>
        <v>0.16922955498215456</v>
      </c>
    </row>
    <row r="4049" spans="5:15" x14ac:dyDescent="0.35">
      <c r="E4049" s="4"/>
      <c r="F4049">
        <v>-7.5379520942334983E-3</v>
      </c>
      <c r="G4049">
        <v>-5.660721513468988E-2</v>
      </c>
      <c r="H4049">
        <v>8.6783582687557287E-2</v>
      </c>
      <c r="I4049" s="5">
        <v>1.3961576578240174E-2</v>
      </c>
      <c r="L4049">
        <f t="shared" ref="L4049" si="7540">L4042/J4045</f>
        <v>-7.5379520942334939E-3</v>
      </c>
      <c r="M4049">
        <f t="shared" ref="M4049" si="7541">M4042/J4045</f>
        <v>-5.660721513468988E-2</v>
      </c>
      <c r="N4049">
        <f t="shared" ref="N4049" si="7542">N4042/J4045</f>
        <v>8.6783582687557259E-2</v>
      </c>
      <c r="O4049">
        <f t="shared" ref="O4049" si="7543">O4042/J4045</f>
        <v>1.3961576578240174E-2</v>
      </c>
    </row>
    <row r="4050" spans="5:15" x14ac:dyDescent="0.35">
      <c r="E4050" s="4"/>
      <c r="F4050">
        <v>2.7396841831734335E-3</v>
      </c>
      <c r="G4050">
        <v>2.3659474543884481E-3</v>
      </c>
      <c r="H4050">
        <v>-3.2628833049815585E-3</v>
      </c>
      <c r="I4050" s="5">
        <v>-1.562221476018808E-4</v>
      </c>
      <c r="L4050">
        <f t="shared" ref="L4050" si="7544">L4043/J4045</f>
        <v>2.7396841831734335E-3</v>
      </c>
      <c r="M4050">
        <f t="shared" ref="M4050" si="7545">M4043/J4045</f>
        <v>2.3659474543884481E-3</v>
      </c>
      <c r="N4050">
        <f t="shared" ref="N4050" si="7546">N4043/J4045</f>
        <v>-3.2628833049815568E-3</v>
      </c>
      <c r="O4050">
        <f t="shared" ref="O4050" si="7547">O4043/J4045</f>
        <v>-1.5622214760188077E-4</v>
      </c>
    </row>
    <row r="4051" spans="5:15" x14ac:dyDescent="0.35">
      <c r="E4051" s="4"/>
      <c r="I4051" s="5"/>
    </row>
    <row r="4052" spans="5:15" x14ac:dyDescent="0.35">
      <c r="E4052" s="4" t="s">
        <v>471</v>
      </c>
      <c r="F4052">
        <f t="shared" ref="F4052" si="7548">F4035^2*F4036*F4037-3*F4035^2*F4036^2+4*F4038^3-1401/2</f>
        <v>0</v>
      </c>
      <c r="I4052" s="5"/>
    </row>
    <row r="4053" spans="5:15" x14ac:dyDescent="0.35">
      <c r="E4053" s="4" t="s">
        <v>472</v>
      </c>
      <c r="F4053">
        <f t="shared" ref="F4053" si="7549">-72*F4035^2*F4036-576*F4035^3*F4038+36*F4035*F4037-9</f>
        <v>0</v>
      </c>
      <c r="I4053" s="5"/>
    </row>
    <row r="4054" spans="5:15" x14ac:dyDescent="0.35">
      <c r="E4054" s="4" t="s">
        <v>473</v>
      </c>
      <c r="F4054">
        <f t="shared" ref="F4054" si="7550">((F4035*F4036*(F4037^2)*F4038)/16)+((F4036*F4037)/8)+9/4</f>
        <v>0</v>
      </c>
      <c r="I4054" s="5"/>
    </row>
    <row r="4055" spans="5:15" x14ac:dyDescent="0.35">
      <c r="E4055" s="4" t="s">
        <v>474</v>
      </c>
      <c r="F4055">
        <f t="shared" ref="F4055" si="7551">24*F4035^3*F4036*F4037-20*F4035*F4036*F4037^3+18*F4038^2-607</f>
        <v>0</v>
      </c>
      <c r="I4055" s="5"/>
    </row>
    <row r="4056" spans="5:15" x14ac:dyDescent="0.35">
      <c r="E4056" s="4"/>
      <c r="I4056" s="5"/>
    </row>
    <row r="4057" spans="5:15" x14ac:dyDescent="0.35">
      <c r="E4057" s="4"/>
      <c r="F4057">
        <f t="shared" ref="F4057:F4060" si="7552">F4035</f>
        <v>0.10070645885277868</v>
      </c>
      <c r="G4057" t="s">
        <v>16</v>
      </c>
      <c r="H4057" cm="1">
        <f t="array" ref="H4057:H4060">MMULT(F4047:I4050,F4052:F4055)</f>
        <v>0</v>
      </c>
      <c r="I4057" s="5"/>
      <c r="J4057">
        <f t="shared" ref="J4057" si="7553">F4047*F4052+G4047*F4053+H4047*F4054+I4047*F4055</f>
        <v>0</v>
      </c>
    </row>
    <row r="4058" spans="5:15" x14ac:dyDescent="0.35">
      <c r="E4058" s="4"/>
      <c r="F4058">
        <f t="shared" si="7552"/>
        <v>-10.624774595708859</v>
      </c>
      <c r="G4058" t="s">
        <v>16</v>
      </c>
      <c r="H4058">
        <v>0</v>
      </c>
      <c r="I4058" s="5"/>
      <c r="J4058">
        <f t="shared" ref="J4058" si="7554">F4048*F4052+G4048*F4053+H4048*F4054+I4048*F4055</f>
        <v>0</v>
      </c>
    </row>
    <row r="4059" spans="5:15" x14ac:dyDescent="0.35">
      <c r="E4059" s="4"/>
      <c r="F4059">
        <f t="shared" si="7552"/>
        <v>1.251891792118899</v>
      </c>
      <c r="G4059" t="s">
        <v>16</v>
      </c>
      <c r="H4059">
        <v>0</v>
      </c>
      <c r="I4059" s="5"/>
      <c r="J4059">
        <f t="shared" ref="J4059" si="7555">F4049*F4052+G4049*F4053+H4049*F4054+I4049*F4055</f>
        <v>0</v>
      </c>
    </row>
    <row r="4060" spans="5:15" x14ac:dyDescent="0.35">
      <c r="E4060" s="4"/>
      <c r="F4060">
        <f t="shared" si="7552"/>
        <v>5.6042630438785226</v>
      </c>
      <c r="G4060" t="s">
        <v>16</v>
      </c>
      <c r="H4060">
        <v>0</v>
      </c>
      <c r="I4060" s="5"/>
      <c r="J4060">
        <f t="shared" ref="J4060" si="7556">F4050*F4052+G4050*F4053+H4050*F4054+I4050*F4055</f>
        <v>0</v>
      </c>
    </row>
    <row r="4061" spans="5:15" x14ac:dyDescent="0.35">
      <c r="E4061" s="4" t="s">
        <v>844</v>
      </c>
      <c r="F4061">
        <f t="shared" ref="F4061:F4064" si="7557">F4057-H4057</f>
        <v>0.10070645885277868</v>
      </c>
      <c r="I4061" s="5"/>
    </row>
    <row r="4062" spans="5:15" x14ac:dyDescent="0.35">
      <c r="E4062" s="4" t="s">
        <v>99</v>
      </c>
      <c r="F4062">
        <f t="shared" si="7557"/>
        <v>-10.624774595708859</v>
      </c>
      <c r="I4062" s="5"/>
    </row>
    <row r="4063" spans="5:15" x14ac:dyDescent="0.35">
      <c r="E4063" s="4" t="s">
        <v>100</v>
      </c>
      <c r="F4063">
        <f t="shared" si="7557"/>
        <v>1.251891792118899</v>
      </c>
      <c r="I4063" s="5"/>
    </row>
    <row r="4064" spans="5:15" x14ac:dyDescent="0.35">
      <c r="E4064" s="4" t="s">
        <v>101</v>
      </c>
      <c r="F4064">
        <f t="shared" si="7557"/>
        <v>5.6042630438785226</v>
      </c>
      <c r="I4064" s="5"/>
    </row>
    <row r="4065" spans="5:15" x14ac:dyDescent="0.35">
      <c r="E4065" s="4"/>
      <c r="I4065" s="5"/>
    </row>
    <row r="4066" spans="5:15" x14ac:dyDescent="0.35">
      <c r="E4066" s="4" t="s">
        <v>846</v>
      </c>
      <c r="F4066">
        <f t="shared" ref="F4066:F4069" si="7558">ABS(F4061-F4035)</f>
        <v>0</v>
      </c>
      <c r="I4066" s="5"/>
    </row>
    <row r="4067" spans="5:15" x14ac:dyDescent="0.35">
      <c r="E4067" s="4" t="s">
        <v>847</v>
      </c>
      <c r="F4067">
        <f t="shared" si="7558"/>
        <v>0</v>
      </c>
      <c r="I4067" s="5"/>
    </row>
    <row r="4068" spans="5:15" x14ac:dyDescent="0.35">
      <c r="E4068" s="4" t="s">
        <v>848</v>
      </c>
      <c r="F4068">
        <f t="shared" si="7558"/>
        <v>0</v>
      </c>
      <c r="I4068" s="5"/>
    </row>
    <row r="4069" spans="5:15" x14ac:dyDescent="0.35">
      <c r="E4069" s="7" t="s">
        <v>849</v>
      </c>
      <c r="F4069" s="8">
        <f t="shared" si="7558"/>
        <v>0</v>
      </c>
      <c r="G4069" s="8" t="s">
        <v>25</v>
      </c>
      <c r="H4069" s="8">
        <f t="shared" ref="H4069" si="7559">MAX(F4066:F4069)</f>
        <v>0</v>
      </c>
      <c r="I4069" s="9"/>
      <c r="J4069" t="str">
        <f t="shared" ref="J4069" si="7560">IF(H4069&gt;$D$14, "Continúa iterando","Listo. Aquí está la solución")</f>
        <v>Listo. Aquí está la solución</v>
      </c>
    </row>
    <row r="4071" spans="5:15" x14ac:dyDescent="0.35">
      <c r="E4071" s="1"/>
      <c r="F4071" s="2" t="s">
        <v>0</v>
      </c>
      <c r="G4071" s="2">
        <f t="shared" ref="G4071" si="7561">G4034+1</f>
        <v>111</v>
      </c>
      <c r="H4071" s="2"/>
      <c r="I4071" s="3"/>
    </row>
    <row r="4072" spans="5:15" x14ac:dyDescent="0.35">
      <c r="E4072" s="4" t="s">
        <v>840</v>
      </c>
      <c r="F4072" s="6">
        <f t="shared" ref="F4072:F4075" si="7562">F4061</f>
        <v>0.10070645885277868</v>
      </c>
      <c r="I4072" s="5"/>
    </row>
    <row r="4073" spans="5:15" x14ac:dyDescent="0.35">
      <c r="E4073" s="4" t="s">
        <v>1</v>
      </c>
      <c r="F4073" s="6">
        <f t="shared" si="7562"/>
        <v>-10.624774595708859</v>
      </c>
      <c r="I4073" s="5"/>
    </row>
    <row r="4074" spans="5:15" x14ac:dyDescent="0.35">
      <c r="E4074" s="4" t="s">
        <v>93</v>
      </c>
      <c r="F4074" s="6">
        <f t="shared" si="7562"/>
        <v>1.251891792118899</v>
      </c>
      <c r="I4074" s="5"/>
    </row>
    <row r="4075" spans="5:15" x14ac:dyDescent="0.35">
      <c r="E4075" s="4" t="s">
        <v>2</v>
      </c>
      <c r="F4075" s="6">
        <f t="shared" si="7562"/>
        <v>5.6042630438785226</v>
      </c>
      <c r="I4075" s="5"/>
    </row>
    <row r="4076" spans="5:15" x14ac:dyDescent="0.35">
      <c r="E4076" s="4"/>
      <c r="I4076" s="5"/>
    </row>
    <row r="4077" spans="5:15" x14ac:dyDescent="0.35">
      <c r="E4077" s="4"/>
      <c r="F4077">
        <f t="shared" ref="F4077" si="7563">2*F4072*F4073*F4074-6*F4072*F4073^2</f>
        <v>-70.889003248126073</v>
      </c>
      <c r="G4077">
        <f t="shared" ref="G4077" si="7564">F4072^2*F4074-6*F4072^2*F4073</f>
        <v>0.65922187569425572</v>
      </c>
      <c r="H4077">
        <f t="shared" ref="H4077" si="7565">F4072^2*F4073</f>
        <v>-0.10775424182765204</v>
      </c>
      <c r="I4077" s="5">
        <f t="shared" ref="I4077" si="7566">12*F4075^2</f>
        <v>376.89317117979078</v>
      </c>
      <c r="J4077">
        <f t="shared" ref="J4077" si="7567">F4077*(G4078*(H4079*I4080-H4080*I4079)-H4078*(G4079*I4080-G4080*I4079)+I4078*(G4079*H4080-G4080*H4079))</f>
        <v>-11734.85501053382</v>
      </c>
      <c r="L4077">
        <f t="shared" ref="L4077" si="7568">G4078*(H4079*I4080-H4080*I4079)-H4078*(G4079*I4080-G4080*I4079)+I4078*(G4079*H4080-G4080*H4079)</f>
        <v>165.53843999554368</v>
      </c>
      <c r="M4077">
        <f t="shared" ref="M4077" si="7569">-(G4077*(H4079*I4080-H4080*I4079)-H4077*(G4079*I4080-G4080*I4079)+I4077*(G4079*H4080-G4080*H4079))</f>
        <v>-4370.357691427349</v>
      </c>
      <c r="N4077">
        <f t="shared" ref="N4077" si="7570">G4077*(H4078*I4080-H4080*I4078)-H4077*(G4078*I4080-G4080*I4078)+I4077*(G4078*H4080-G4080*H4078)</f>
        <v>-21755.90042243282</v>
      </c>
      <c r="O4077">
        <f t="shared" ref="O4077" si="7571">-(G4077*(H4078*I4079-H4079*I4078)-H4077*(G4078*I4079-G4079*I4078)+I4077*(G4078*H4079-G4079*H4078))</f>
        <v>-333.28564678835897</v>
      </c>
    </row>
    <row r="4078" spans="5:15" x14ac:dyDescent="0.35">
      <c r="E4078" s="4" t="s">
        <v>26</v>
      </c>
      <c r="F4078">
        <f t="shared" ref="F4078" si="7572">-1728*F4075*F4072^2-144*F4073*F4072+36*F4074</f>
        <v>100.93092616020988</v>
      </c>
      <c r="G4078">
        <f t="shared" ref="G4078" si="7573">-72*F4072^2</f>
        <v>-0.73020894153598115</v>
      </c>
      <c r="H4078">
        <f t="shared" ref="H4078" si="7574">36*F4072</f>
        <v>3.6254325187000322</v>
      </c>
      <c r="I4078" s="5">
        <f t="shared" ref="I4078" si="7575">-576*F4072^3</f>
        <v>-0.58829405379779487</v>
      </c>
      <c r="J4078">
        <f t="shared" ref="J4078" si="7576">-G4077*(F4078*(H4079*I4080-H4080*I4079)-H4078*(F4079*I4080-F4080*I4079)+I4078*(F4079*H4080-F4080*H4079))</f>
        <v>27145.440294009833</v>
      </c>
      <c r="L4078">
        <f t="shared" ref="L4078" si="7577">-(F4078*(H4079*I4080-H4080*I4079)-H4078*(F4079*I4080-F4080*I4079)+I4078*(F4079*H4080-F4080*H4079))</f>
        <v>41178.002877137187</v>
      </c>
      <c r="M4078">
        <f t="shared" ref="M4078" si="7578">F4077*(H4079*I4080-H4080*I4079)-H4077*(F4079*I4080-F4080*I4079)+I4077*(F4079*H4080-F4080*H4079)</f>
        <v>158787.26550931143</v>
      </c>
      <c r="N4078">
        <f t="shared" ref="N4078" si="7579">-(F4077*(H4078*I4080-H4080*I4078)-H4077*(F4078*I4080-F4080*I4078)+I4077*(F4078*H4080-F4080*H4078))</f>
        <v>-3207276.3379088463</v>
      </c>
      <c r="O4078">
        <f t="shared" ref="O4078" si="7580">F4077*(H4078*I4079-H4079*I4078)-H4077*(F4078*I4079-F4079*I4078)+I4077*(F4078*H4079-F4079*H4078)</f>
        <v>-78127.230263793899</v>
      </c>
    </row>
    <row r="4079" spans="5:15" x14ac:dyDescent="0.35">
      <c r="E4079" s="4"/>
      <c r="F4079">
        <f t="shared" ref="F4079" si="7581">0.0625*F4073*F4074^2*F4075</f>
        <v>-5.8324609265975536</v>
      </c>
      <c r="G4079">
        <f t="shared" ref="G4079" si="7582">0.0625*F4072*F4074^2*F4075+0.125*F4074</f>
        <v>0.21176919846457087</v>
      </c>
      <c r="H4079">
        <f t="shared" ref="H4079" si="7583">0.125*F4072*F4073*F4074*F4075+0.125*F4073</f>
        <v>-2.2664630475070293</v>
      </c>
      <c r="I4079" s="5">
        <f t="shared" ref="I4079" si="7584">0.0625*F4072*F4073*F4074^2</f>
        <v>-0.10480708733977255</v>
      </c>
      <c r="J4079">
        <f t="shared" ref="J4079" si="7585">H4077*(F4078*(G4079*I4080-G4080*I4079)-G4078*(F4079*I4080-F4080*I4079)+I4078*(F4079*G4080-F4080*G4079))</f>
        <v>-374.98505932624914</v>
      </c>
      <c r="L4079">
        <f t="shared" ref="L4079" si="7586">F4078*(G4079*I4080-G4080*I4079)-G4078*(F4079*I4080-F4080*I4079)+I4078*(F4079*G4080-F4080*G4079)</f>
        <v>3480.0027633809582</v>
      </c>
      <c r="M4079">
        <f t="shared" ref="M4079" si="7587">-(F4077*(G4079*I4080-G4080*I4079)-G4077*(F4079*I4080-F4080*I4079)+I4077*(F4079*G4080-F4080*G4079))</f>
        <v>26133.525741921378</v>
      </c>
      <c r="N4079">
        <f t="shared" ref="N4079" si="7588">F4077*(G4078*I4080-G4080*I4078)-G4077*(F4078*I4080-F4080*I4078)+I4077*(F4078*G4080-F4080*G4078)</f>
        <v>-40064.874888211809</v>
      </c>
      <c r="O4079">
        <f t="shared" ref="O4079" si="7589">-(F4077*(G4078*I4079-G4079*I4078)-G4077*(F4078*I4079-F4079*I4078)+I4077*(F4078*G4079-F4079*G4078))</f>
        <v>-6445.5603413291828</v>
      </c>
    </row>
    <row r="4080" spans="5:15" x14ac:dyDescent="0.35">
      <c r="E4080" s="4"/>
      <c r="F4080">
        <f t="shared" ref="F4080" si="7590">72*F4073*F4074*F4072^2-20*F4073*F4074^3</f>
        <v>407.20491440473813</v>
      </c>
      <c r="G4080">
        <f t="shared" ref="G4080" si="7591">24*F4072^3*F4074-20*F4072*F4074^3</f>
        <v>-3.9210472518767352</v>
      </c>
      <c r="H4080">
        <f t="shared" ref="H4080" si="7592">24*F4072^3*F4073-60*F4072*F4073*F4074^2</f>
        <v>100.35436669128175</v>
      </c>
      <c r="I4080" s="5">
        <f t="shared" ref="I4080" si="7593">36*F4075</f>
        <v>201.75346957962682</v>
      </c>
      <c r="J4080">
        <f t="shared" ref="J4080" si="7594">-I4077*(F4078*(G4079*H4080-G4080*H4079)-G4078*(F4079*H4080-F4080*H4079)+H4078*(F4079*G4080-F4080*G4079))</f>
        <v>-476699.81881783751</v>
      </c>
      <c r="L4080">
        <f t="shared" ref="L4080" si="7595">-(F4078*(G4079*H4080-G4080*H4079)-G4078*(F4079*H4080-F4080*H4079)+H4078*(F4079*G4080-F4080*G4079))</f>
        <v>-1264.8141576182488</v>
      </c>
      <c r="M4080">
        <f t="shared" ref="M4080" si="7596">F4077*(G4079*H4080-G4080*H4079)-G4077*(F4079*H4080-F4080*H4079)+H4077*(F4079*G4080-F4080*G4079)</f>
        <v>-1092.2732827639675</v>
      </c>
      <c r="N4080">
        <f t="shared" ref="N4080" si="7597">-(F4077*(G4078*H4080-G4080*H4078)-G4077*(F4078*H4080-F4080*H4078)+H4077*(F4078*G4080-F4080*G4078))</f>
        <v>1506.3564713566998</v>
      </c>
      <c r="O4080">
        <f t="shared" ref="O4080" si="7598">F4077*(G4078*H4079-G4079*H4078)-G4077*(F4078*H4079-F4079*H4078)+H4077*(F4078*G4079-F4079*G4078)</f>
        <v>72.122175699650043</v>
      </c>
    </row>
    <row r="4081" spans="5:15" x14ac:dyDescent="0.35">
      <c r="E4081" s="4"/>
      <c r="I4081" s="5"/>
    </row>
    <row r="4082" spans="5:15" x14ac:dyDescent="0.35">
      <c r="E4082" s="4" t="s">
        <v>6</v>
      </c>
      <c r="F4082">
        <f t="shared" ref="F4082" si="7599">MDETERM(F4077:I4080)</f>
        <v>-461664.21859368775</v>
      </c>
      <c r="G4082" t="str">
        <f t="shared" ref="G4082" si="7600">IF(F4082&lt;&gt;0,"Continuar", "Agregar otros valores")</f>
        <v>Continuar</v>
      </c>
      <c r="I4082" s="5"/>
      <c r="J4082">
        <f t="shared" ref="J4082" si="7601">MDETERM(F4077:I4080)</f>
        <v>-461664.21859368775</v>
      </c>
    </row>
    <row r="4083" spans="5:15" x14ac:dyDescent="0.35">
      <c r="E4083" s="4"/>
      <c r="I4083" s="5"/>
    </row>
    <row r="4084" spans="5:15" x14ac:dyDescent="0.35">
      <c r="E4084" s="4"/>
      <c r="F4084" cm="1">
        <f t="array" ref="F4084:I4087">MINVERSE(F4077:I4080)</f>
        <v>-3.5856891941897636E-4</v>
      </c>
      <c r="G4084">
        <v>9.466528952016778E-3</v>
      </c>
      <c r="H4084">
        <v>4.7124943944551738E-2</v>
      </c>
      <c r="I4084" s="5">
        <v>7.21922196620755E-4</v>
      </c>
      <c r="L4084">
        <f t="shared" ref="L4084" si="7602">L4077/J4082</f>
        <v>-3.5856891941897414E-4</v>
      </c>
      <c r="M4084">
        <f t="shared" ref="M4084" si="7603">M4077/J4082</f>
        <v>9.4665289520167815E-3</v>
      </c>
      <c r="N4084">
        <f t="shared" ref="N4084" si="7604">N4077/J4082</f>
        <v>4.7124943944551745E-2</v>
      </c>
      <c r="O4084">
        <f t="shared" ref="O4084" si="7605">O4077/J4082</f>
        <v>7.2192219662075392E-4</v>
      </c>
    </row>
    <row r="4085" spans="5:15" x14ac:dyDescent="0.35">
      <c r="E4085" s="4" t="s">
        <v>9</v>
      </c>
      <c r="F4085">
        <v>-8.9194703030208738E-2</v>
      </c>
      <c r="G4085">
        <v>-0.34394535923318087</v>
      </c>
      <c r="H4085">
        <v>6.9472058018245084</v>
      </c>
      <c r="I4085" s="5">
        <v>0.16922955498215461</v>
      </c>
      <c r="L4085">
        <f t="shared" ref="L4085" si="7606">L4078/J4082</f>
        <v>-8.9194703030208392E-2</v>
      </c>
      <c r="M4085">
        <f t="shared" ref="M4085" si="7607">M4078/J4082</f>
        <v>-0.34394535923318037</v>
      </c>
      <c r="N4085">
        <f t="shared" ref="N4085" si="7608">N4078/J4082</f>
        <v>6.9472058018245102</v>
      </c>
      <c r="O4085">
        <f t="shared" ref="O4085" si="7609">O4078/J4082</f>
        <v>0.16922955498215456</v>
      </c>
    </row>
    <row r="4086" spans="5:15" x14ac:dyDescent="0.35">
      <c r="E4086" s="4"/>
      <c r="F4086">
        <v>-7.5379520942334983E-3</v>
      </c>
      <c r="G4086">
        <v>-5.660721513468988E-2</v>
      </c>
      <c r="H4086">
        <v>8.6783582687557287E-2</v>
      </c>
      <c r="I4086" s="5">
        <v>1.3961576578240174E-2</v>
      </c>
      <c r="L4086">
        <f t="shared" ref="L4086" si="7610">L4079/J4082</f>
        <v>-7.5379520942334939E-3</v>
      </c>
      <c r="M4086">
        <f t="shared" ref="M4086" si="7611">M4079/J4082</f>
        <v>-5.660721513468988E-2</v>
      </c>
      <c r="N4086">
        <f t="shared" ref="N4086" si="7612">N4079/J4082</f>
        <v>8.6783582687557259E-2</v>
      </c>
      <c r="O4086">
        <f t="shared" ref="O4086" si="7613">O4079/J4082</f>
        <v>1.3961576578240174E-2</v>
      </c>
    </row>
    <row r="4087" spans="5:15" x14ac:dyDescent="0.35">
      <c r="E4087" s="4"/>
      <c r="F4087">
        <v>2.7396841831734335E-3</v>
      </c>
      <c r="G4087">
        <v>2.3659474543884481E-3</v>
      </c>
      <c r="H4087">
        <v>-3.2628833049815585E-3</v>
      </c>
      <c r="I4087" s="5">
        <v>-1.562221476018808E-4</v>
      </c>
      <c r="L4087">
        <f t="shared" ref="L4087" si="7614">L4080/J4082</f>
        <v>2.7396841831734335E-3</v>
      </c>
      <c r="M4087">
        <f t="shared" ref="M4087" si="7615">M4080/J4082</f>
        <v>2.3659474543884481E-3</v>
      </c>
      <c r="N4087">
        <f t="shared" ref="N4087" si="7616">N4080/J4082</f>
        <v>-3.2628833049815568E-3</v>
      </c>
      <c r="O4087">
        <f t="shared" ref="O4087" si="7617">O4080/J4082</f>
        <v>-1.5622214760188077E-4</v>
      </c>
    </row>
    <row r="4088" spans="5:15" x14ac:dyDescent="0.35">
      <c r="E4088" s="4"/>
      <c r="I4088" s="5"/>
    </row>
    <row r="4089" spans="5:15" x14ac:dyDescent="0.35">
      <c r="E4089" s="4" t="s">
        <v>475</v>
      </c>
      <c r="F4089">
        <f t="shared" ref="F4089" si="7618">F4072^2*F4073*F4074-3*F4072^2*F4073^2+4*F4075^3-1401/2</f>
        <v>0</v>
      </c>
      <c r="I4089" s="5"/>
    </row>
    <row r="4090" spans="5:15" x14ac:dyDescent="0.35">
      <c r="E4090" s="4" t="s">
        <v>476</v>
      </c>
      <c r="F4090">
        <f t="shared" ref="F4090" si="7619">-72*F4072^2*F4073-576*F4072^3*F4075+36*F4072*F4074-9</f>
        <v>0</v>
      </c>
      <c r="I4090" s="5"/>
    </row>
    <row r="4091" spans="5:15" x14ac:dyDescent="0.35">
      <c r="E4091" s="4" t="s">
        <v>477</v>
      </c>
      <c r="F4091">
        <f t="shared" ref="F4091" si="7620">((F4072*F4073*(F4074^2)*F4075)/16)+((F4073*F4074)/8)+9/4</f>
        <v>0</v>
      </c>
      <c r="I4091" s="5"/>
    </row>
    <row r="4092" spans="5:15" x14ac:dyDescent="0.35">
      <c r="E4092" s="4" t="s">
        <v>478</v>
      </c>
      <c r="F4092">
        <f t="shared" ref="F4092" si="7621">24*F4072^3*F4073*F4074-20*F4072*F4073*F4074^3+18*F4075^2-607</f>
        <v>0</v>
      </c>
      <c r="I4092" s="5"/>
    </row>
    <row r="4093" spans="5:15" x14ac:dyDescent="0.35">
      <c r="E4093" s="4"/>
      <c r="I4093" s="5"/>
    </row>
    <row r="4094" spans="5:15" x14ac:dyDescent="0.35">
      <c r="E4094" s="4"/>
      <c r="F4094">
        <f t="shared" ref="F4094:F4097" si="7622">F4072</f>
        <v>0.10070645885277868</v>
      </c>
      <c r="G4094" t="s">
        <v>16</v>
      </c>
      <c r="H4094" cm="1">
        <f t="array" ref="H4094:H4097">MMULT(F4084:I4087,F4089:F4092)</f>
        <v>0</v>
      </c>
      <c r="I4094" s="5"/>
      <c r="J4094">
        <f t="shared" ref="J4094" si="7623">F4084*F4089+G4084*F4090+H4084*F4091+I4084*F4092</f>
        <v>0</v>
      </c>
    </row>
    <row r="4095" spans="5:15" x14ac:dyDescent="0.35">
      <c r="E4095" s="4"/>
      <c r="F4095">
        <f t="shared" si="7622"/>
        <v>-10.624774595708859</v>
      </c>
      <c r="G4095" t="s">
        <v>16</v>
      </c>
      <c r="H4095">
        <v>0</v>
      </c>
      <c r="I4095" s="5"/>
      <c r="J4095">
        <f t="shared" ref="J4095" si="7624">F4085*F4089+G4085*F4090+H4085*F4091+I4085*F4092</f>
        <v>0</v>
      </c>
    </row>
    <row r="4096" spans="5:15" x14ac:dyDescent="0.35">
      <c r="E4096" s="4"/>
      <c r="F4096">
        <f t="shared" si="7622"/>
        <v>1.251891792118899</v>
      </c>
      <c r="G4096" t="s">
        <v>16</v>
      </c>
      <c r="H4096">
        <v>0</v>
      </c>
      <c r="I4096" s="5"/>
      <c r="J4096">
        <f t="shared" ref="J4096" si="7625">F4086*F4089+G4086*F4090+H4086*F4091+I4086*F4092</f>
        <v>0</v>
      </c>
    </row>
    <row r="4097" spans="5:10" x14ac:dyDescent="0.35">
      <c r="E4097" s="4"/>
      <c r="F4097">
        <f t="shared" si="7622"/>
        <v>5.6042630438785226</v>
      </c>
      <c r="G4097" t="s">
        <v>16</v>
      </c>
      <c r="H4097">
        <v>0</v>
      </c>
      <c r="I4097" s="5"/>
      <c r="J4097">
        <f t="shared" ref="J4097" si="7626">F4087*F4089+G4087*F4090+H4087*F4091+I4087*F4092</f>
        <v>0</v>
      </c>
    </row>
    <row r="4098" spans="5:10" x14ac:dyDescent="0.35">
      <c r="E4098" s="4" t="s">
        <v>844</v>
      </c>
      <c r="F4098">
        <f t="shared" ref="F4098:F4101" si="7627">F4094-H4094</f>
        <v>0.10070645885277868</v>
      </c>
      <c r="I4098" s="5"/>
    </row>
    <row r="4099" spans="5:10" x14ac:dyDescent="0.35">
      <c r="E4099" s="4" t="s">
        <v>99</v>
      </c>
      <c r="F4099">
        <f t="shared" si="7627"/>
        <v>-10.624774595708859</v>
      </c>
      <c r="I4099" s="5"/>
    </row>
    <row r="4100" spans="5:10" x14ac:dyDescent="0.35">
      <c r="E4100" s="4" t="s">
        <v>100</v>
      </c>
      <c r="F4100">
        <f t="shared" si="7627"/>
        <v>1.251891792118899</v>
      </c>
      <c r="I4100" s="5"/>
    </row>
    <row r="4101" spans="5:10" x14ac:dyDescent="0.35">
      <c r="E4101" s="4" t="s">
        <v>101</v>
      </c>
      <c r="F4101">
        <f t="shared" si="7627"/>
        <v>5.6042630438785226</v>
      </c>
      <c r="I4101" s="5"/>
    </row>
    <row r="4102" spans="5:10" x14ac:dyDescent="0.35">
      <c r="E4102" s="4"/>
      <c r="I4102" s="5"/>
    </row>
    <row r="4103" spans="5:10" x14ac:dyDescent="0.35">
      <c r="E4103" s="4" t="s">
        <v>846</v>
      </c>
      <c r="F4103">
        <f t="shared" ref="F4103:F4106" si="7628">ABS(F4098-F4072)</f>
        <v>0</v>
      </c>
      <c r="I4103" s="5"/>
    </row>
    <row r="4104" spans="5:10" x14ac:dyDescent="0.35">
      <c r="E4104" s="4" t="s">
        <v>847</v>
      </c>
      <c r="F4104">
        <f t="shared" si="7628"/>
        <v>0</v>
      </c>
      <c r="I4104" s="5"/>
    </row>
    <row r="4105" spans="5:10" x14ac:dyDescent="0.35">
      <c r="E4105" s="4" t="s">
        <v>848</v>
      </c>
      <c r="F4105">
        <f t="shared" si="7628"/>
        <v>0</v>
      </c>
      <c r="I4105" s="5"/>
    </row>
    <row r="4106" spans="5:10" x14ac:dyDescent="0.35">
      <c r="E4106" s="7" t="s">
        <v>849</v>
      </c>
      <c r="F4106" s="8">
        <f t="shared" si="7628"/>
        <v>0</v>
      </c>
      <c r="G4106" s="8" t="s">
        <v>25</v>
      </c>
      <c r="H4106" s="8">
        <f t="shared" ref="H4106" si="7629">MAX(F4103:F4106)</f>
        <v>0</v>
      </c>
      <c r="I4106" s="9"/>
      <c r="J4106" t="str">
        <f t="shared" ref="J4106" si="7630">IF(H4106&gt;$D$14, "Continúa iterando","Listo. Aquí está la solución")</f>
        <v>Listo. Aquí está la solución</v>
      </c>
    </row>
    <row r="4108" spans="5:10" x14ac:dyDescent="0.35">
      <c r="E4108" s="1"/>
      <c r="F4108" s="2" t="s">
        <v>0</v>
      </c>
      <c r="G4108" s="2">
        <f t="shared" ref="G4108" si="7631">G4071+1</f>
        <v>112</v>
      </c>
      <c r="H4108" s="2"/>
      <c r="I4108" s="3"/>
    </row>
    <row r="4109" spans="5:10" x14ac:dyDescent="0.35">
      <c r="E4109" s="4" t="s">
        <v>840</v>
      </c>
      <c r="F4109" s="6">
        <f t="shared" ref="F4109:F4112" si="7632">F4098</f>
        <v>0.10070645885277868</v>
      </c>
      <c r="I4109" s="5"/>
    </row>
    <row r="4110" spans="5:10" x14ac:dyDescent="0.35">
      <c r="E4110" s="4" t="s">
        <v>1</v>
      </c>
      <c r="F4110" s="6">
        <f t="shared" si="7632"/>
        <v>-10.624774595708859</v>
      </c>
      <c r="I4110" s="5"/>
    </row>
    <row r="4111" spans="5:10" x14ac:dyDescent="0.35">
      <c r="E4111" s="4" t="s">
        <v>93</v>
      </c>
      <c r="F4111" s="6">
        <f t="shared" si="7632"/>
        <v>1.251891792118899</v>
      </c>
      <c r="I4111" s="5"/>
    </row>
    <row r="4112" spans="5:10" x14ac:dyDescent="0.35">
      <c r="E4112" s="4" t="s">
        <v>2</v>
      </c>
      <c r="F4112" s="6">
        <f t="shared" si="7632"/>
        <v>5.6042630438785226</v>
      </c>
      <c r="I4112" s="5"/>
    </row>
    <row r="4113" spans="5:15" x14ac:dyDescent="0.35">
      <c r="E4113" s="4"/>
      <c r="I4113" s="5"/>
    </row>
    <row r="4114" spans="5:15" x14ac:dyDescent="0.35">
      <c r="E4114" s="4"/>
      <c r="F4114">
        <f t="shared" ref="F4114" si="7633">2*F4109*F4110*F4111-6*F4109*F4110^2</f>
        <v>-70.889003248126073</v>
      </c>
      <c r="G4114">
        <f t="shared" ref="G4114" si="7634">F4109^2*F4111-6*F4109^2*F4110</f>
        <v>0.65922187569425572</v>
      </c>
      <c r="H4114">
        <f t="shared" ref="H4114" si="7635">F4109^2*F4110</f>
        <v>-0.10775424182765204</v>
      </c>
      <c r="I4114" s="5">
        <f t="shared" ref="I4114" si="7636">12*F4112^2</f>
        <v>376.89317117979078</v>
      </c>
      <c r="J4114">
        <f t="shared" ref="J4114" si="7637">F4114*(G4115*(H4116*I4117-H4117*I4116)-H4115*(G4116*I4117-G4117*I4116)+I4115*(G4116*H4117-G4117*H4116))</f>
        <v>-11734.85501053382</v>
      </c>
      <c r="L4114">
        <f t="shared" ref="L4114" si="7638">G4115*(H4116*I4117-H4117*I4116)-H4115*(G4116*I4117-G4117*I4116)+I4115*(G4116*H4117-G4117*H4116)</f>
        <v>165.53843999554368</v>
      </c>
      <c r="M4114">
        <f t="shared" ref="M4114" si="7639">-(G4114*(H4116*I4117-H4117*I4116)-H4114*(G4116*I4117-G4117*I4116)+I4114*(G4116*H4117-G4117*H4116))</f>
        <v>-4370.357691427349</v>
      </c>
      <c r="N4114">
        <f t="shared" ref="N4114" si="7640">G4114*(H4115*I4117-H4117*I4115)-H4114*(G4115*I4117-G4117*I4115)+I4114*(G4115*H4117-G4117*H4115)</f>
        <v>-21755.90042243282</v>
      </c>
      <c r="O4114">
        <f t="shared" ref="O4114" si="7641">-(G4114*(H4115*I4116-H4116*I4115)-H4114*(G4115*I4116-G4116*I4115)+I4114*(G4115*H4116-G4116*H4115))</f>
        <v>-333.28564678835897</v>
      </c>
    </row>
    <row r="4115" spans="5:15" x14ac:dyDescent="0.35">
      <c r="E4115" s="4" t="s">
        <v>26</v>
      </c>
      <c r="F4115">
        <f t="shared" ref="F4115" si="7642">-1728*F4112*F4109^2-144*F4110*F4109+36*F4111</f>
        <v>100.93092616020988</v>
      </c>
      <c r="G4115">
        <f t="shared" ref="G4115" si="7643">-72*F4109^2</f>
        <v>-0.73020894153598115</v>
      </c>
      <c r="H4115">
        <f t="shared" ref="H4115" si="7644">36*F4109</f>
        <v>3.6254325187000322</v>
      </c>
      <c r="I4115" s="5">
        <f t="shared" ref="I4115" si="7645">-576*F4109^3</f>
        <v>-0.58829405379779487</v>
      </c>
      <c r="J4115">
        <f t="shared" ref="J4115" si="7646">-G4114*(F4115*(H4116*I4117-H4117*I4116)-H4115*(F4116*I4117-F4117*I4116)+I4115*(F4116*H4117-F4117*H4116))</f>
        <v>27145.440294009833</v>
      </c>
      <c r="L4115">
        <f t="shared" ref="L4115" si="7647">-(F4115*(H4116*I4117-H4117*I4116)-H4115*(F4116*I4117-F4117*I4116)+I4115*(F4116*H4117-F4117*H4116))</f>
        <v>41178.002877137187</v>
      </c>
      <c r="M4115">
        <f t="shared" ref="M4115" si="7648">F4114*(H4116*I4117-H4117*I4116)-H4114*(F4116*I4117-F4117*I4116)+I4114*(F4116*H4117-F4117*H4116)</f>
        <v>158787.26550931143</v>
      </c>
      <c r="N4115">
        <f t="shared" ref="N4115" si="7649">-(F4114*(H4115*I4117-H4117*I4115)-H4114*(F4115*I4117-F4117*I4115)+I4114*(F4115*H4117-F4117*H4115))</f>
        <v>-3207276.3379088463</v>
      </c>
      <c r="O4115">
        <f t="shared" ref="O4115" si="7650">F4114*(H4115*I4116-H4116*I4115)-H4114*(F4115*I4116-F4116*I4115)+I4114*(F4115*H4116-F4116*H4115)</f>
        <v>-78127.230263793899</v>
      </c>
    </row>
    <row r="4116" spans="5:15" x14ac:dyDescent="0.35">
      <c r="E4116" s="4"/>
      <c r="F4116">
        <f t="shared" ref="F4116" si="7651">0.0625*F4110*F4111^2*F4112</f>
        <v>-5.8324609265975536</v>
      </c>
      <c r="G4116">
        <f t="shared" ref="G4116" si="7652">0.0625*F4109*F4111^2*F4112+0.125*F4111</f>
        <v>0.21176919846457087</v>
      </c>
      <c r="H4116">
        <f t="shared" ref="H4116" si="7653">0.125*F4109*F4110*F4111*F4112+0.125*F4110</f>
        <v>-2.2664630475070293</v>
      </c>
      <c r="I4116" s="5">
        <f t="shared" ref="I4116" si="7654">0.0625*F4109*F4110*F4111^2</f>
        <v>-0.10480708733977255</v>
      </c>
      <c r="J4116">
        <f t="shared" ref="J4116" si="7655">H4114*(F4115*(G4116*I4117-G4117*I4116)-G4115*(F4116*I4117-F4117*I4116)+I4115*(F4116*G4117-F4117*G4116))</f>
        <v>-374.98505932624914</v>
      </c>
      <c r="L4116">
        <f t="shared" ref="L4116" si="7656">F4115*(G4116*I4117-G4117*I4116)-G4115*(F4116*I4117-F4117*I4116)+I4115*(F4116*G4117-F4117*G4116)</f>
        <v>3480.0027633809582</v>
      </c>
      <c r="M4116">
        <f t="shared" ref="M4116" si="7657">-(F4114*(G4116*I4117-G4117*I4116)-G4114*(F4116*I4117-F4117*I4116)+I4114*(F4116*G4117-F4117*G4116))</f>
        <v>26133.525741921378</v>
      </c>
      <c r="N4116">
        <f t="shared" ref="N4116" si="7658">F4114*(G4115*I4117-G4117*I4115)-G4114*(F4115*I4117-F4117*I4115)+I4114*(F4115*G4117-F4117*G4115)</f>
        <v>-40064.874888211809</v>
      </c>
      <c r="O4116">
        <f t="shared" ref="O4116" si="7659">-(F4114*(G4115*I4116-G4116*I4115)-G4114*(F4115*I4116-F4116*I4115)+I4114*(F4115*G4116-F4116*G4115))</f>
        <v>-6445.5603413291828</v>
      </c>
    </row>
    <row r="4117" spans="5:15" x14ac:dyDescent="0.35">
      <c r="E4117" s="4"/>
      <c r="F4117">
        <f t="shared" ref="F4117" si="7660">72*F4110*F4111*F4109^2-20*F4110*F4111^3</f>
        <v>407.20491440473813</v>
      </c>
      <c r="G4117">
        <f t="shared" ref="G4117" si="7661">24*F4109^3*F4111-20*F4109*F4111^3</f>
        <v>-3.9210472518767352</v>
      </c>
      <c r="H4117">
        <f t="shared" ref="H4117" si="7662">24*F4109^3*F4110-60*F4109*F4110*F4111^2</f>
        <v>100.35436669128175</v>
      </c>
      <c r="I4117" s="5">
        <f t="shared" ref="I4117" si="7663">36*F4112</f>
        <v>201.75346957962682</v>
      </c>
      <c r="J4117">
        <f t="shared" ref="J4117" si="7664">-I4114*(F4115*(G4116*H4117-G4117*H4116)-G4115*(F4116*H4117-F4117*H4116)+H4115*(F4116*G4117-F4117*G4116))</f>
        <v>-476699.81881783751</v>
      </c>
      <c r="L4117">
        <f t="shared" ref="L4117" si="7665">-(F4115*(G4116*H4117-G4117*H4116)-G4115*(F4116*H4117-F4117*H4116)+H4115*(F4116*G4117-F4117*G4116))</f>
        <v>-1264.8141576182488</v>
      </c>
      <c r="M4117">
        <f t="shared" ref="M4117" si="7666">F4114*(G4116*H4117-G4117*H4116)-G4114*(F4116*H4117-F4117*H4116)+H4114*(F4116*G4117-F4117*G4116)</f>
        <v>-1092.2732827639675</v>
      </c>
      <c r="N4117">
        <f t="shared" ref="N4117" si="7667">-(F4114*(G4115*H4117-G4117*H4115)-G4114*(F4115*H4117-F4117*H4115)+H4114*(F4115*G4117-F4117*G4115))</f>
        <v>1506.3564713566998</v>
      </c>
      <c r="O4117">
        <f t="shared" ref="O4117" si="7668">F4114*(G4115*H4116-G4116*H4115)-G4114*(F4115*H4116-F4116*H4115)+H4114*(F4115*G4116-F4116*G4115)</f>
        <v>72.122175699650043</v>
      </c>
    </row>
    <row r="4118" spans="5:15" x14ac:dyDescent="0.35">
      <c r="E4118" s="4"/>
      <c r="I4118" s="5"/>
    </row>
    <row r="4119" spans="5:15" x14ac:dyDescent="0.35">
      <c r="E4119" s="4" t="s">
        <v>6</v>
      </c>
      <c r="F4119">
        <f t="shared" ref="F4119" si="7669">MDETERM(F4114:I4117)</f>
        <v>-461664.21859368775</v>
      </c>
      <c r="G4119" t="str">
        <f t="shared" ref="G4119" si="7670">IF(F4119&lt;&gt;0,"Continuar", "Agregar otros valores")</f>
        <v>Continuar</v>
      </c>
      <c r="I4119" s="5"/>
      <c r="J4119">
        <f t="shared" ref="J4119" si="7671">MDETERM(F4114:I4117)</f>
        <v>-461664.21859368775</v>
      </c>
    </row>
    <row r="4120" spans="5:15" x14ac:dyDescent="0.35">
      <c r="E4120" s="4"/>
      <c r="I4120" s="5"/>
    </row>
    <row r="4121" spans="5:15" x14ac:dyDescent="0.35">
      <c r="E4121" s="4"/>
      <c r="F4121" cm="1">
        <f t="array" ref="F4121:I4124">MINVERSE(F4114:I4117)</f>
        <v>-3.5856891941897636E-4</v>
      </c>
      <c r="G4121">
        <v>9.466528952016778E-3</v>
      </c>
      <c r="H4121">
        <v>4.7124943944551738E-2</v>
      </c>
      <c r="I4121" s="5">
        <v>7.21922196620755E-4</v>
      </c>
      <c r="L4121">
        <f t="shared" ref="L4121" si="7672">L4114/J4119</f>
        <v>-3.5856891941897414E-4</v>
      </c>
      <c r="M4121">
        <f t="shared" ref="M4121" si="7673">M4114/J4119</f>
        <v>9.4665289520167815E-3</v>
      </c>
      <c r="N4121">
        <f t="shared" ref="N4121" si="7674">N4114/J4119</f>
        <v>4.7124943944551745E-2</v>
      </c>
      <c r="O4121">
        <f t="shared" ref="O4121" si="7675">O4114/J4119</f>
        <v>7.2192219662075392E-4</v>
      </c>
    </row>
    <row r="4122" spans="5:15" x14ac:dyDescent="0.35">
      <c r="E4122" s="4" t="s">
        <v>9</v>
      </c>
      <c r="F4122">
        <v>-8.9194703030208738E-2</v>
      </c>
      <c r="G4122">
        <v>-0.34394535923318087</v>
      </c>
      <c r="H4122">
        <v>6.9472058018245084</v>
      </c>
      <c r="I4122" s="5">
        <v>0.16922955498215461</v>
      </c>
      <c r="L4122">
        <f t="shared" ref="L4122" si="7676">L4115/J4119</f>
        <v>-8.9194703030208392E-2</v>
      </c>
      <c r="M4122">
        <f t="shared" ref="M4122" si="7677">M4115/J4119</f>
        <v>-0.34394535923318037</v>
      </c>
      <c r="N4122">
        <f t="shared" ref="N4122" si="7678">N4115/J4119</f>
        <v>6.9472058018245102</v>
      </c>
      <c r="O4122">
        <f t="shared" ref="O4122" si="7679">O4115/J4119</f>
        <v>0.16922955498215456</v>
      </c>
    </row>
    <row r="4123" spans="5:15" x14ac:dyDescent="0.35">
      <c r="E4123" s="4"/>
      <c r="F4123">
        <v>-7.5379520942334983E-3</v>
      </c>
      <c r="G4123">
        <v>-5.660721513468988E-2</v>
      </c>
      <c r="H4123">
        <v>8.6783582687557287E-2</v>
      </c>
      <c r="I4123" s="5">
        <v>1.3961576578240174E-2</v>
      </c>
      <c r="L4123">
        <f t="shared" ref="L4123" si="7680">L4116/J4119</f>
        <v>-7.5379520942334939E-3</v>
      </c>
      <c r="M4123">
        <f t="shared" ref="M4123" si="7681">M4116/J4119</f>
        <v>-5.660721513468988E-2</v>
      </c>
      <c r="N4123">
        <f t="shared" ref="N4123" si="7682">N4116/J4119</f>
        <v>8.6783582687557259E-2</v>
      </c>
      <c r="O4123">
        <f t="shared" ref="O4123" si="7683">O4116/J4119</f>
        <v>1.3961576578240174E-2</v>
      </c>
    </row>
    <row r="4124" spans="5:15" x14ac:dyDescent="0.35">
      <c r="E4124" s="4"/>
      <c r="F4124">
        <v>2.7396841831734335E-3</v>
      </c>
      <c r="G4124">
        <v>2.3659474543884481E-3</v>
      </c>
      <c r="H4124">
        <v>-3.2628833049815585E-3</v>
      </c>
      <c r="I4124" s="5">
        <v>-1.562221476018808E-4</v>
      </c>
      <c r="L4124">
        <f t="shared" ref="L4124" si="7684">L4117/J4119</f>
        <v>2.7396841831734335E-3</v>
      </c>
      <c r="M4124">
        <f t="shared" ref="M4124" si="7685">M4117/J4119</f>
        <v>2.3659474543884481E-3</v>
      </c>
      <c r="N4124">
        <f t="shared" ref="N4124" si="7686">N4117/J4119</f>
        <v>-3.2628833049815568E-3</v>
      </c>
      <c r="O4124">
        <f t="shared" ref="O4124" si="7687">O4117/J4119</f>
        <v>-1.5622214760188077E-4</v>
      </c>
    </row>
    <row r="4125" spans="5:15" x14ac:dyDescent="0.35">
      <c r="E4125" s="4"/>
      <c r="I4125" s="5"/>
    </row>
    <row r="4126" spans="5:15" x14ac:dyDescent="0.35">
      <c r="E4126" s="4" t="s">
        <v>479</v>
      </c>
      <c r="F4126">
        <f t="shared" ref="F4126" si="7688">F4109^2*F4110*F4111-3*F4109^2*F4110^2+4*F4112^3-1401/2</f>
        <v>0</v>
      </c>
      <c r="I4126" s="5"/>
    </row>
    <row r="4127" spans="5:15" x14ac:dyDescent="0.35">
      <c r="E4127" s="4" t="s">
        <v>480</v>
      </c>
      <c r="F4127">
        <f t="shared" ref="F4127" si="7689">-72*F4109^2*F4110-576*F4109^3*F4112+36*F4109*F4111-9</f>
        <v>0</v>
      </c>
      <c r="I4127" s="5"/>
    </row>
    <row r="4128" spans="5:15" x14ac:dyDescent="0.35">
      <c r="E4128" s="4" t="s">
        <v>481</v>
      </c>
      <c r="F4128">
        <f t="shared" ref="F4128" si="7690">((F4109*F4110*(F4111^2)*F4112)/16)+((F4110*F4111)/8)+9/4</f>
        <v>0</v>
      </c>
      <c r="I4128" s="5"/>
    </row>
    <row r="4129" spans="5:10" x14ac:dyDescent="0.35">
      <c r="E4129" s="4" t="s">
        <v>482</v>
      </c>
      <c r="F4129">
        <f t="shared" ref="F4129" si="7691">24*F4109^3*F4110*F4111-20*F4109*F4110*F4111^3+18*F4112^2-607</f>
        <v>0</v>
      </c>
      <c r="I4129" s="5"/>
    </row>
    <row r="4130" spans="5:10" x14ac:dyDescent="0.35">
      <c r="E4130" s="4"/>
      <c r="I4130" s="5"/>
    </row>
    <row r="4131" spans="5:10" x14ac:dyDescent="0.35">
      <c r="E4131" s="4"/>
      <c r="F4131">
        <f t="shared" ref="F4131:F4134" si="7692">F4109</f>
        <v>0.10070645885277868</v>
      </c>
      <c r="G4131" t="s">
        <v>16</v>
      </c>
      <c r="H4131" cm="1">
        <f t="array" ref="H4131:H4134">MMULT(F4121:I4124,F4126:F4129)</f>
        <v>0</v>
      </c>
      <c r="I4131" s="5"/>
      <c r="J4131">
        <f t="shared" ref="J4131" si="7693">F4121*F4126+G4121*F4127+H4121*F4128+I4121*F4129</f>
        <v>0</v>
      </c>
    </row>
    <row r="4132" spans="5:10" x14ac:dyDescent="0.35">
      <c r="E4132" s="4"/>
      <c r="F4132">
        <f t="shared" si="7692"/>
        <v>-10.624774595708859</v>
      </c>
      <c r="G4132" t="s">
        <v>16</v>
      </c>
      <c r="H4132">
        <v>0</v>
      </c>
      <c r="I4132" s="5"/>
      <c r="J4132">
        <f t="shared" ref="J4132" si="7694">F4122*F4126+G4122*F4127+H4122*F4128+I4122*F4129</f>
        <v>0</v>
      </c>
    </row>
    <row r="4133" spans="5:10" x14ac:dyDescent="0.35">
      <c r="E4133" s="4"/>
      <c r="F4133">
        <f t="shared" si="7692"/>
        <v>1.251891792118899</v>
      </c>
      <c r="G4133" t="s">
        <v>16</v>
      </c>
      <c r="H4133">
        <v>0</v>
      </c>
      <c r="I4133" s="5"/>
      <c r="J4133">
        <f t="shared" ref="J4133" si="7695">F4123*F4126+G4123*F4127+H4123*F4128+I4123*F4129</f>
        <v>0</v>
      </c>
    </row>
    <row r="4134" spans="5:10" x14ac:dyDescent="0.35">
      <c r="E4134" s="4"/>
      <c r="F4134">
        <f t="shared" si="7692"/>
        <v>5.6042630438785226</v>
      </c>
      <c r="G4134" t="s">
        <v>16</v>
      </c>
      <c r="H4134">
        <v>0</v>
      </c>
      <c r="I4134" s="5"/>
      <c r="J4134">
        <f t="shared" ref="J4134" si="7696">F4124*F4126+G4124*F4127+H4124*F4128+I4124*F4129</f>
        <v>0</v>
      </c>
    </row>
    <row r="4135" spans="5:10" x14ac:dyDescent="0.35">
      <c r="E4135" s="4" t="s">
        <v>844</v>
      </c>
      <c r="F4135">
        <f t="shared" ref="F4135:F4138" si="7697">F4131-H4131</f>
        <v>0.10070645885277868</v>
      </c>
      <c r="I4135" s="5"/>
    </row>
    <row r="4136" spans="5:10" x14ac:dyDescent="0.35">
      <c r="E4136" s="4" t="s">
        <v>99</v>
      </c>
      <c r="F4136">
        <f t="shared" si="7697"/>
        <v>-10.624774595708859</v>
      </c>
      <c r="I4136" s="5"/>
    </row>
    <row r="4137" spans="5:10" x14ac:dyDescent="0.35">
      <c r="E4137" s="4" t="s">
        <v>100</v>
      </c>
      <c r="F4137">
        <f t="shared" si="7697"/>
        <v>1.251891792118899</v>
      </c>
      <c r="I4137" s="5"/>
    </row>
    <row r="4138" spans="5:10" x14ac:dyDescent="0.35">
      <c r="E4138" s="4" t="s">
        <v>101</v>
      </c>
      <c r="F4138">
        <f t="shared" si="7697"/>
        <v>5.6042630438785226</v>
      </c>
      <c r="I4138" s="5"/>
    </row>
    <row r="4139" spans="5:10" x14ac:dyDescent="0.35">
      <c r="E4139" s="4"/>
      <c r="I4139" s="5"/>
    </row>
    <row r="4140" spans="5:10" x14ac:dyDescent="0.35">
      <c r="E4140" s="4" t="s">
        <v>846</v>
      </c>
      <c r="F4140">
        <f t="shared" ref="F4140:F4143" si="7698">ABS(F4135-F4109)</f>
        <v>0</v>
      </c>
      <c r="I4140" s="5"/>
    </row>
    <row r="4141" spans="5:10" x14ac:dyDescent="0.35">
      <c r="E4141" s="4" t="s">
        <v>847</v>
      </c>
      <c r="F4141">
        <f t="shared" si="7698"/>
        <v>0</v>
      </c>
      <c r="I4141" s="5"/>
    </row>
    <row r="4142" spans="5:10" x14ac:dyDescent="0.35">
      <c r="E4142" s="4" t="s">
        <v>848</v>
      </c>
      <c r="F4142">
        <f t="shared" si="7698"/>
        <v>0</v>
      </c>
      <c r="I4142" s="5"/>
    </row>
    <row r="4143" spans="5:10" x14ac:dyDescent="0.35">
      <c r="E4143" s="7" t="s">
        <v>849</v>
      </c>
      <c r="F4143" s="8">
        <f t="shared" si="7698"/>
        <v>0</v>
      </c>
      <c r="G4143" s="8" t="s">
        <v>25</v>
      </c>
      <c r="H4143" s="8">
        <f t="shared" ref="H4143" si="7699">MAX(F4140:F4143)</f>
        <v>0</v>
      </c>
      <c r="I4143" s="9"/>
      <c r="J4143" t="str">
        <f t="shared" ref="J4143" si="7700">IF(H4143&gt;$D$14, "Continúa iterando","Listo. Aquí está la solución")</f>
        <v>Listo. Aquí está la solución</v>
      </c>
    </row>
    <row r="4145" spans="5:15" x14ac:dyDescent="0.35">
      <c r="E4145" s="1"/>
      <c r="F4145" s="2" t="s">
        <v>0</v>
      </c>
      <c r="G4145" s="2">
        <f t="shared" ref="G4145" si="7701">G4108+1</f>
        <v>113</v>
      </c>
      <c r="H4145" s="2"/>
      <c r="I4145" s="3"/>
    </row>
    <row r="4146" spans="5:15" x14ac:dyDescent="0.35">
      <c r="E4146" s="4" t="s">
        <v>840</v>
      </c>
      <c r="F4146" s="6">
        <f t="shared" ref="F4146:F4149" si="7702">F4135</f>
        <v>0.10070645885277868</v>
      </c>
      <c r="I4146" s="5"/>
    </row>
    <row r="4147" spans="5:15" x14ac:dyDescent="0.35">
      <c r="E4147" s="4" t="s">
        <v>1</v>
      </c>
      <c r="F4147" s="6">
        <f t="shared" si="7702"/>
        <v>-10.624774595708859</v>
      </c>
      <c r="I4147" s="5"/>
    </row>
    <row r="4148" spans="5:15" x14ac:dyDescent="0.35">
      <c r="E4148" s="4" t="s">
        <v>93</v>
      </c>
      <c r="F4148" s="6">
        <f t="shared" si="7702"/>
        <v>1.251891792118899</v>
      </c>
      <c r="I4148" s="5"/>
    </row>
    <row r="4149" spans="5:15" x14ac:dyDescent="0.35">
      <c r="E4149" s="4" t="s">
        <v>2</v>
      </c>
      <c r="F4149" s="6">
        <f t="shared" si="7702"/>
        <v>5.6042630438785226</v>
      </c>
      <c r="I4149" s="5"/>
    </row>
    <row r="4150" spans="5:15" x14ac:dyDescent="0.35">
      <c r="E4150" s="4"/>
      <c r="I4150" s="5"/>
    </row>
    <row r="4151" spans="5:15" x14ac:dyDescent="0.35">
      <c r="E4151" s="4"/>
      <c r="F4151">
        <f t="shared" ref="F4151" si="7703">2*F4146*F4147*F4148-6*F4146*F4147^2</f>
        <v>-70.889003248126073</v>
      </c>
      <c r="G4151">
        <f t="shared" ref="G4151" si="7704">F4146^2*F4148-6*F4146^2*F4147</f>
        <v>0.65922187569425572</v>
      </c>
      <c r="H4151">
        <f t="shared" ref="H4151" si="7705">F4146^2*F4147</f>
        <v>-0.10775424182765204</v>
      </c>
      <c r="I4151" s="5">
        <f t="shared" ref="I4151" si="7706">12*F4149^2</f>
        <v>376.89317117979078</v>
      </c>
      <c r="J4151">
        <f t="shared" ref="J4151" si="7707">F4151*(G4152*(H4153*I4154-H4154*I4153)-H4152*(G4153*I4154-G4154*I4153)+I4152*(G4153*H4154-G4154*H4153))</f>
        <v>-11734.85501053382</v>
      </c>
      <c r="L4151">
        <f t="shared" ref="L4151" si="7708">G4152*(H4153*I4154-H4154*I4153)-H4152*(G4153*I4154-G4154*I4153)+I4152*(G4153*H4154-G4154*H4153)</f>
        <v>165.53843999554368</v>
      </c>
      <c r="M4151">
        <f t="shared" ref="M4151" si="7709">-(G4151*(H4153*I4154-H4154*I4153)-H4151*(G4153*I4154-G4154*I4153)+I4151*(G4153*H4154-G4154*H4153))</f>
        <v>-4370.357691427349</v>
      </c>
      <c r="N4151">
        <f t="shared" ref="N4151" si="7710">G4151*(H4152*I4154-H4154*I4152)-H4151*(G4152*I4154-G4154*I4152)+I4151*(G4152*H4154-G4154*H4152)</f>
        <v>-21755.90042243282</v>
      </c>
      <c r="O4151">
        <f t="shared" ref="O4151" si="7711">-(G4151*(H4152*I4153-H4153*I4152)-H4151*(G4152*I4153-G4153*I4152)+I4151*(G4152*H4153-G4153*H4152))</f>
        <v>-333.28564678835897</v>
      </c>
    </row>
    <row r="4152" spans="5:15" x14ac:dyDescent="0.35">
      <c r="E4152" s="4" t="s">
        <v>26</v>
      </c>
      <c r="F4152">
        <f t="shared" ref="F4152" si="7712">-1728*F4149*F4146^2-144*F4147*F4146+36*F4148</f>
        <v>100.93092616020988</v>
      </c>
      <c r="G4152">
        <f t="shared" ref="G4152" si="7713">-72*F4146^2</f>
        <v>-0.73020894153598115</v>
      </c>
      <c r="H4152">
        <f t="shared" ref="H4152" si="7714">36*F4146</f>
        <v>3.6254325187000322</v>
      </c>
      <c r="I4152" s="5">
        <f t="shared" ref="I4152" si="7715">-576*F4146^3</f>
        <v>-0.58829405379779487</v>
      </c>
      <c r="J4152">
        <f t="shared" ref="J4152" si="7716">-G4151*(F4152*(H4153*I4154-H4154*I4153)-H4152*(F4153*I4154-F4154*I4153)+I4152*(F4153*H4154-F4154*H4153))</f>
        <v>27145.440294009833</v>
      </c>
      <c r="L4152">
        <f t="shared" ref="L4152" si="7717">-(F4152*(H4153*I4154-H4154*I4153)-H4152*(F4153*I4154-F4154*I4153)+I4152*(F4153*H4154-F4154*H4153))</f>
        <v>41178.002877137187</v>
      </c>
      <c r="M4152">
        <f t="shared" ref="M4152" si="7718">F4151*(H4153*I4154-H4154*I4153)-H4151*(F4153*I4154-F4154*I4153)+I4151*(F4153*H4154-F4154*H4153)</f>
        <v>158787.26550931143</v>
      </c>
      <c r="N4152">
        <f t="shared" ref="N4152" si="7719">-(F4151*(H4152*I4154-H4154*I4152)-H4151*(F4152*I4154-F4154*I4152)+I4151*(F4152*H4154-F4154*H4152))</f>
        <v>-3207276.3379088463</v>
      </c>
      <c r="O4152">
        <f t="shared" ref="O4152" si="7720">F4151*(H4152*I4153-H4153*I4152)-H4151*(F4152*I4153-F4153*I4152)+I4151*(F4152*H4153-F4153*H4152)</f>
        <v>-78127.230263793899</v>
      </c>
    </row>
    <row r="4153" spans="5:15" x14ac:dyDescent="0.35">
      <c r="E4153" s="4"/>
      <c r="F4153">
        <f t="shared" ref="F4153" si="7721">0.0625*F4147*F4148^2*F4149</f>
        <v>-5.8324609265975536</v>
      </c>
      <c r="G4153">
        <f t="shared" ref="G4153" si="7722">0.0625*F4146*F4148^2*F4149+0.125*F4148</f>
        <v>0.21176919846457087</v>
      </c>
      <c r="H4153">
        <f t="shared" ref="H4153" si="7723">0.125*F4146*F4147*F4148*F4149+0.125*F4147</f>
        <v>-2.2664630475070293</v>
      </c>
      <c r="I4153" s="5">
        <f t="shared" ref="I4153" si="7724">0.0625*F4146*F4147*F4148^2</f>
        <v>-0.10480708733977255</v>
      </c>
      <c r="J4153">
        <f t="shared" ref="J4153" si="7725">H4151*(F4152*(G4153*I4154-G4154*I4153)-G4152*(F4153*I4154-F4154*I4153)+I4152*(F4153*G4154-F4154*G4153))</f>
        <v>-374.98505932624914</v>
      </c>
      <c r="L4153">
        <f t="shared" ref="L4153" si="7726">F4152*(G4153*I4154-G4154*I4153)-G4152*(F4153*I4154-F4154*I4153)+I4152*(F4153*G4154-F4154*G4153)</f>
        <v>3480.0027633809582</v>
      </c>
      <c r="M4153">
        <f t="shared" ref="M4153" si="7727">-(F4151*(G4153*I4154-G4154*I4153)-G4151*(F4153*I4154-F4154*I4153)+I4151*(F4153*G4154-F4154*G4153))</f>
        <v>26133.525741921378</v>
      </c>
      <c r="N4153">
        <f t="shared" ref="N4153" si="7728">F4151*(G4152*I4154-G4154*I4152)-G4151*(F4152*I4154-F4154*I4152)+I4151*(F4152*G4154-F4154*G4152)</f>
        <v>-40064.874888211809</v>
      </c>
      <c r="O4153">
        <f t="shared" ref="O4153" si="7729">-(F4151*(G4152*I4153-G4153*I4152)-G4151*(F4152*I4153-F4153*I4152)+I4151*(F4152*G4153-F4153*G4152))</f>
        <v>-6445.5603413291828</v>
      </c>
    </row>
    <row r="4154" spans="5:15" x14ac:dyDescent="0.35">
      <c r="E4154" s="4"/>
      <c r="F4154">
        <f t="shared" ref="F4154" si="7730">72*F4147*F4148*F4146^2-20*F4147*F4148^3</f>
        <v>407.20491440473813</v>
      </c>
      <c r="G4154">
        <f t="shared" ref="G4154" si="7731">24*F4146^3*F4148-20*F4146*F4148^3</f>
        <v>-3.9210472518767352</v>
      </c>
      <c r="H4154">
        <f t="shared" ref="H4154" si="7732">24*F4146^3*F4147-60*F4146*F4147*F4148^2</f>
        <v>100.35436669128175</v>
      </c>
      <c r="I4154" s="5">
        <f t="shared" ref="I4154" si="7733">36*F4149</f>
        <v>201.75346957962682</v>
      </c>
      <c r="J4154">
        <f t="shared" ref="J4154" si="7734">-I4151*(F4152*(G4153*H4154-G4154*H4153)-G4152*(F4153*H4154-F4154*H4153)+H4152*(F4153*G4154-F4154*G4153))</f>
        <v>-476699.81881783751</v>
      </c>
      <c r="L4154">
        <f t="shared" ref="L4154" si="7735">-(F4152*(G4153*H4154-G4154*H4153)-G4152*(F4153*H4154-F4154*H4153)+H4152*(F4153*G4154-F4154*G4153))</f>
        <v>-1264.8141576182488</v>
      </c>
      <c r="M4154">
        <f t="shared" ref="M4154" si="7736">F4151*(G4153*H4154-G4154*H4153)-G4151*(F4153*H4154-F4154*H4153)+H4151*(F4153*G4154-F4154*G4153)</f>
        <v>-1092.2732827639675</v>
      </c>
      <c r="N4154">
        <f t="shared" ref="N4154" si="7737">-(F4151*(G4152*H4154-G4154*H4152)-G4151*(F4152*H4154-F4154*H4152)+H4151*(F4152*G4154-F4154*G4152))</f>
        <v>1506.3564713566998</v>
      </c>
      <c r="O4154">
        <f t="shared" ref="O4154" si="7738">F4151*(G4152*H4153-G4153*H4152)-G4151*(F4152*H4153-F4153*H4152)+H4151*(F4152*G4153-F4153*G4152)</f>
        <v>72.122175699650043</v>
      </c>
    </row>
    <row r="4155" spans="5:15" x14ac:dyDescent="0.35">
      <c r="E4155" s="4"/>
      <c r="I4155" s="5"/>
    </row>
    <row r="4156" spans="5:15" x14ac:dyDescent="0.35">
      <c r="E4156" s="4" t="s">
        <v>6</v>
      </c>
      <c r="F4156">
        <f t="shared" ref="F4156" si="7739">MDETERM(F4151:I4154)</f>
        <v>-461664.21859368775</v>
      </c>
      <c r="G4156" t="str">
        <f t="shared" ref="G4156" si="7740">IF(F4156&lt;&gt;0,"Continuar", "Agregar otros valores")</f>
        <v>Continuar</v>
      </c>
      <c r="I4156" s="5"/>
      <c r="J4156">
        <f t="shared" ref="J4156" si="7741">MDETERM(F4151:I4154)</f>
        <v>-461664.21859368775</v>
      </c>
    </row>
    <row r="4157" spans="5:15" x14ac:dyDescent="0.35">
      <c r="E4157" s="4"/>
      <c r="I4157" s="5"/>
    </row>
    <row r="4158" spans="5:15" x14ac:dyDescent="0.35">
      <c r="E4158" s="4"/>
      <c r="F4158" cm="1">
        <f t="array" ref="F4158:I4161">MINVERSE(F4151:I4154)</f>
        <v>-3.5856891941897636E-4</v>
      </c>
      <c r="G4158">
        <v>9.466528952016778E-3</v>
      </c>
      <c r="H4158">
        <v>4.7124943944551738E-2</v>
      </c>
      <c r="I4158" s="5">
        <v>7.21922196620755E-4</v>
      </c>
      <c r="L4158">
        <f t="shared" ref="L4158" si="7742">L4151/J4156</f>
        <v>-3.5856891941897414E-4</v>
      </c>
      <c r="M4158">
        <f t="shared" ref="M4158" si="7743">M4151/J4156</f>
        <v>9.4665289520167815E-3</v>
      </c>
      <c r="N4158">
        <f t="shared" ref="N4158" si="7744">N4151/J4156</f>
        <v>4.7124943944551745E-2</v>
      </c>
      <c r="O4158">
        <f t="shared" ref="O4158" si="7745">O4151/J4156</f>
        <v>7.2192219662075392E-4</v>
      </c>
    </row>
    <row r="4159" spans="5:15" x14ac:dyDescent="0.35">
      <c r="E4159" s="4" t="s">
        <v>9</v>
      </c>
      <c r="F4159">
        <v>-8.9194703030208738E-2</v>
      </c>
      <c r="G4159">
        <v>-0.34394535923318087</v>
      </c>
      <c r="H4159">
        <v>6.9472058018245084</v>
      </c>
      <c r="I4159" s="5">
        <v>0.16922955498215461</v>
      </c>
      <c r="L4159">
        <f t="shared" ref="L4159" si="7746">L4152/J4156</f>
        <v>-8.9194703030208392E-2</v>
      </c>
      <c r="M4159">
        <f t="shared" ref="M4159" si="7747">M4152/J4156</f>
        <v>-0.34394535923318037</v>
      </c>
      <c r="N4159">
        <f t="shared" ref="N4159" si="7748">N4152/J4156</f>
        <v>6.9472058018245102</v>
      </c>
      <c r="O4159">
        <f t="shared" ref="O4159" si="7749">O4152/J4156</f>
        <v>0.16922955498215456</v>
      </c>
    </row>
    <row r="4160" spans="5:15" x14ac:dyDescent="0.35">
      <c r="E4160" s="4"/>
      <c r="F4160">
        <v>-7.5379520942334983E-3</v>
      </c>
      <c r="G4160">
        <v>-5.660721513468988E-2</v>
      </c>
      <c r="H4160">
        <v>8.6783582687557287E-2</v>
      </c>
      <c r="I4160" s="5">
        <v>1.3961576578240174E-2</v>
      </c>
      <c r="L4160">
        <f t="shared" ref="L4160" si="7750">L4153/J4156</f>
        <v>-7.5379520942334939E-3</v>
      </c>
      <c r="M4160">
        <f t="shared" ref="M4160" si="7751">M4153/J4156</f>
        <v>-5.660721513468988E-2</v>
      </c>
      <c r="N4160">
        <f t="shared" ref="N4160" si="7752">N4153/J4156</f>
        <v>8.6783582687557259E-2</v>
      </c>
      <c r="O4160">
        <f t="shared" ref="O4160" si="7753">O4153/J4156</f>
        <v>1.3961576578240174E-2</v>
      </c>
    </row>
    <row r="4161" spans="5:15" x14ac:dyDescent="0.35">
      <c r="E4161" s="4"/>
      <c r="F4161">
        <v>2.7396841831734335E-3</v>
      </c>
      <c r="G4161">
        <v>2.3659474543884481E-3</v>
      </c>
      <c r="H4161">
        <v>-3.2628833049815585E-3</v>
      </c>
      <c r="I4161" s="5">
        <v>-1.562221476018808E-4</v>
      </c>
      <c r="L4161">
        <f t="shared" ref="L4161" si="7754">L4154/J4156</f>
        <v>2.7396841831734335E-3</v>
      </c>
      <c r="M4161">
        <f t="shared" ref="M4161" si="7755">M4154/J4156</f>
        <v>2.3659474543884481E-3</v>
      </c>
      <c r="N4161">
        <f t="shared" ref="N4161" si="7756">N4154/J4156</f>
        <v>-3.2628833049815568E-3</v>
      </c>
      <c r="O4161">
        <f t="shared" ref="O4161" si="7757">O4154/J4156</f>
        <v>-1.5622214760188077E-4</v>
      </c>
    </row>
    <row r="4162" spans="5:15" x14ac:dyDescent="0.35">
      <c r="E4162" s="4"/>
      <c r="I4162" s="5"/>
    </row>
    <row r="4163" spans="5:15" x14ac:dyDescent="0.35">
      <c r="E4163" s="4" t="s">
        <v>483</v>
      </c>
      <c r="F4163">
        <f t="shared" ref="F4163" si="7758">F4146^2*F4147*F4148-3*F4146^2*F4147^2+4*F4149^3-1401/2</f>
        <v>0</v>
      </c>
      <c r="I4163" s="5"/>
    </row>
    <row r="4164" spans="5:15" x14ac:dyDescent="0.35">
      <c r="E4164" s="4" t="s">
        <v>484</v>
      </c>
      <c r="F4164">
        <f t="shared" ref="F4164" si="7759">-72*F4146^2*F4147-576*F4146^3*F4149+36*F4146*F4148-9</f>
        <v>0</v>
      </c>
      <c r="I4164" s="5"/>
    </row>
    <row r="4165" spans="5:15" x14ac:dyDescent="0.35">
      <c r="E4165" s="4" t="s">
        <v>485</v>
      </c>
      <c r="F4165">
        <f t="shared" ref="F4165" si="7760">((F4146*F4147*(F4148^2)*F4149)/16)+((F4147*F4148)/8)+9/4</f>
        <v>0</v>
      </c>
      <c r="I4165" s="5"/>
    </row>
    <row r="4166" spans="5:15" x14ac:dyDescent="0.35">
      <c r="E4166" s="4" t="s">
        <v>486</v>
      </c>
      <c r="F4166">
        <f t="shared" ref="F4166" si="7761">24*F4146^3*F4147*F4148-20*F4146*F4147*F4148^3+18*F4149^2-607</f>
        <v>0</v>
      </c>
      <c r="I4166" s="5"/>
    </row>
    <row r="4167" spans="5:15" x14ac:dyDescent="0.35">
      <c r="E4167" s="4"/>
      <c r="I4167" s="5"/>
    </row>
    <row r="4168" spans="5:15" x14ac:dyDescent="0.35">
      <c r="E4168" s="4"/>
      <c r="F4168">
        <f t="shared" ref="F4168:F4171" si="7762">F4146</f>
        <v>0.10070645885277868</v>
      </c>
      <c r="G4168" t="s">
        <v>16</v>
      </c>
      <c r="H4168" cm="1">
        <f t="array" ref="H4168:H4171">MMULT(F4158:I4161,F4163:F4166)</f>
        <v>0</v>
      </c>
      <c r="I4168" s="5"/>
      <c r="J4168">
        <f t="shared" ref="J4168" si="7763">F4158*F4163+G4158*F4164+H4158*F4165+I4158*F4166</f>
        <v>0</v>
      </c>
    </row>
    <row r="4169" spans="5:15" x14ac:dyDescent="0.35">
      <c r="E4169" s="4"/>
      <c r="F4169">
        <f t="shared" si="7762"/>
        <v>-10.624774595708859</v>
      </c>
      <c r="G4169" t="s">
        <v>16</v>
      </c>
      <c r="H4169">
        <v>0</v>
      </c>
      <c r="I4169" s="5"/>
      <c r="J4169">
        <f t="shared" ref="J4169" si="7764">F4159*F4163+G4159*F4164+H4159*F4165+I4159*F4166</f>
        <v>0</v>
      </c>
    </row>
    <row r="4170" spans="5:15" x14ac:dyDescent="0.35">
      <c r="E4170" s="4"/>
      <c r="F4170">
        <f t="shared" si="7762"/>
        <v>1.251891792118899</v>
      </c>
      <c r="G4170" t="s">
        <v>16</v>
      </c>
      <c r="H4170">
        <v>0</v>
      </c>
      <c r="I4170" s="5"/>
      <c r="J4170">
        <f t="shared" ref="J4170" si="7765">F4160*F4163+G4160*F4164+H4160*F4165+I4160*F4166</f>
        <v>0</v>
      </c>
    </row>
    <row r="4171" spans="5:15" x14ac:dyDescent="0.35">
      <c r="E4171" s="4"/>
      <c r="F4171">
        <f t="shared" si="7762"/>
        <v>5.6042630438785226</v>
      </c>
      <c r="G4171" t="s">
        <v>16</v>
      </c>
      <c r="H4171">
        <v>0</v>
      </c>
      <c r="I4171" s="5"/>
      <c r="J4171">
        <f t="shared" ref="J4171" si="7766">F4161*F4163+G4161*F4164+H4161*F4165+I4161*F4166</f>
        <v>0</v>
      </c>
    </row>
    <row r="4172" spans="5:15" x14ac:dyDescent="0.35">
      <c r="E4172" s="4" t="s">
        <v>844</v>
      </c>
      <c r="F4172">
        <f t="shared" ref="F4172:F4175" si="7767">F4168-H4168</f>
        <v>0.10070645885277868</v>
      </c>
      <c r="I4172" s="5"/>
    </row>
    <row r="4173" spans="5:15" x14ac:dyDescent="0.35">
      <c r="E4173" s="4" t="s">
        <v>99</v>
      </c>
      <c r="F4173">
        <f t="shared" si="7767"/>
        <v>-10.624774595708859</v>
      </c>
      <c r="I4173" s="5"/>
    </row>
    <row r="4174" spans="5:15" x14ac:dyDescent="0.35">
      <c r="E4174" s="4" t="s">
        <v>100</v>
      </c>
      <c r="F4174">
        <f t="shared" si="7767"/>
        <v>1.251891792118899</v>
      </c>
      <c r="I4174" s="5"/>
    </row>
    <row r="4175" spans="5:15" x14ac:dyDescent="0.35">
      <c r="E4175" s="4" t="s">
        <v>101</v>
      </c>
      <c r="F4175">
        <f t="shared" si="7767"/>
        <v>5.6042630438785226</v>
      </c>
      <c r="I4175" s="5"/>
    </row>
    <row r="4176" spans="5:15" x14ac:dyDescent="0.35">
      <c r="E4176" s="4"/>
      <c r="I4176" s="5"/>
    </row>
    <row r="4177" spans="5:15" x14ac:dyDescent="0.35">
      <c r="E4177" s="4" t="s">
        <v>846</v>
      </c>
      <c r="F4177">
        <f t="shared" ref="F4177:F4180" si="7768">ABS(F4172-F4146)</f>
        <v>0</v>
      </c>
      <c r="I4177" s="5"/>
    </row>
    <row r="4178" spans="5:15" x14ac:dyDescent="0.35">
      <c r="E4178" s="4" t="s">
        <v>847</v>
      </c>
      <c r="F4178">
        <f t="shared" si="7768"/>
        <v>0</v>
      </c>
      <c r="I4178" s="5"/>
    </row>
    <row r="4179" spans="5:15" x14ac:dyDescent="0.35">
      <c r="E4179" s="4" t="s">
        <v>848</v>
      </c>
      <c r="F4179">
        <f t="shared" si="7768"/>
        <v>0</v>
      </c>
      <c r="I4179" s="5"/>
    </row>
    <row r="4180" spans="5:15" x14ac:dyDescent="0.35">
      <c r="E4180" s="7" t="s">
        <v>849</v>
      </c>
      <c r="F4180" s="8">
        <f t="shared" si="7768"/>
        <v>0</v>
      </c>
      <c r="G4180" s="8" t="s">
        <v>25</v>
      </c>
      <c r="H4180" s="8">
        <f t="shared" ref="H4180" si="7769">MAX(F4177:F4180)</f>
        <v>0</v>
      </c>
      <c r="I4180" s="9"/>
      <c r="J4180" t="str">
        <f t="shared" ref="J4180" si="7770">IF(H4180&gt;$D$14, "Continúa iterando","Listo. Aquí está la solución")</f>
        <v>Listo. Aquí está la solución</v>
      </c>
    </row>
    <row r="4182" spans="5:15" x14ac:dyDescent="0.35">
      <c r="E4182" s="1"/>
      <c r="F4182" s="2" t="s">
        <v>0</v>
      </c>
      <c r="G4182" s="2">
        <f t="shared" ref="G4182" si="7771">G4145+1</f>
        <v>114</v>
      </c>
      <c r="H4182" s="2"/>
      <c r="I4182" s="3"/>
    </row>
    <row r="4183" spans="5:15" x14ac:dyDescent="0.35">
      <c r="E4183" s="4" t="s">
        <v>840</v>
      </c>
      <c r="F4183" s="6">
        <f t="shared" ref="F4183:F4186" si="7772">F4172</f>
        <v>0.10070645885277868</v>
      </c>
      <c r="I4183" s="5"/>
    </row>
    <row r="4184" spans="5:15" x14ac:dyDescent="0.35">
      <c r="E4184" s="4" t="s">
        <v>1</v>
      </c>
      <c r="F4184" s="6">
        <f t="shared" si="7772"/>
        <v>-10.624774595708859</v>
      </c>
      <c r="I4184" s="5"/>
    </row>
    <row r="4185" spans="5:15" x14ac:dyDescent="0.35">
      <c r="E4185" s="4" t="s">
        <v>93</v>
      </c>
      <c r="F4185" s="6">
        <f t="shared" si="7772"/>
        <v>1.251891792118899</v>
      </c>
      <c r="I4185" s="5"/>
    </row>
    <row r="4186" spans="5:15" x14ac:dyDescent="0.35">
      <c r="E4186" s="4" t="s">
        <v>2</v>
      </c>
      <c r="F4186" s="6">
        <f t="shared" si="7772"/>
        <v>5.6042630438785226</v>
      </c>
      <c r="I4186" s="5"/>
    </row>
    <row r="4187" spans="5:15" x14ac:dyDescent="0.35">
      <c r="E4187" s="4"/>
      <c r="I4187" s="5"/>
    </row>
    <row r="4188" spans="5:15" x14ac:dyDescent="0.35">
      <c r="E4188" s="4"/>
      <c r="F4188">
        <f t="shared" ref="F4188" si="7773">2*F4183*F4184*F4185-6*F4183*F4184^2</f>
        <v>-70.889003248126073</v>
      </c>
      <c r="G4188">
        <f t="shared" ref="G4188" si="7774">F4183^2*F4185-6*F4183^2*F4184</f>
        <v>0.65922187569425572</v>
      </c>
      <c r="H4188">
        <f t="shared" ref="H4188" si="7775">F4183^2*F4184</f>
        <v>-0.10775424182765204</v>
      </c>
      <c r="I4188" s="5">
        <f t="shared" ref="I4188" si="7776">12*F4186^2</f>
        <v>376.89317117979078</v>
      </c>
      <c r="J4188">
        <f t="shared" ref="J4188" si="7777">F4188*(G4189*(H4190*I4191-H4191*I4190)-H4189*(G4190*I4191-G4191*I4190)+I4189*(G4190*H4191-G4191*H4190))</f>
        <v>-11734.85501053382</v>
      </c>
      <c r="L4188">
        <f t="shared" ref="L4188" si="7778">G4189*(H4190*I4191-H4191*I4190)-H4189*(G4190*I4191-G4191*I4190)+I4189*(G4190*H4191-G4191*H4190)</f>
        <v>165.53843999554368</v>
      </c>
      <c r="M4188">
        <f t="shared" ref="M4188" si="7779">-(G4188*(H4190*I4191-H4191*I4190)-H4188*(G4190*I4191-G4191*I4190)+I4188*(G4190*H4191-G4191*H4190))</f>
        <v>-4370.357691427349</v>
      </c>
      <c r="N4188">
        <f t="shared" ref="N4188" si="7780">G4188*(H4189*I4191-H4191*I4189)-H4188*(G4189*I4191-G4191*I4189)+I4188*(G4189*H4191-G4191*H4189)</f>
        <v>-21755.90042243282</v>
      </c>
      <c r="O4188">
        <f t="shared" ref="O4188" si="7781">-(G4188*(H4189*I4190-H4190*I4189)-H4188*(G4189*I4190-G4190*I4189)+I4188*(G4189*H4190-G4190*H4189))</f>
        <v>-333.28564678835897</v>
      </c>
    </row>
    <row r="4189" spans="5:15" x14ac:dyDescent="0.35">
      <c r="E4189" s="4" t="s">
        <v>26</v>
      </c>
      <c r="F4189">
        <f t="shared" ref="F4189" si="7782">-1728*F4186*F4183^2-144*F4184*F4183+36*F4185</f>
        <v>100.93092616020988</v>
      </c>
      <c r="G4189">
        <f t="shared" ref="G4189" si="7783">-72*F4183^2</f>
        <v>-0.73020894153598115</v>
      </c>
      <c r="H4189">
        <f t="shared" ref="H4189" si="7784">36*F4183</f>
        <v>3.6254325187000322</v>
      </c>
      <c r="I4189" s="5">
        <f t="shared" ref="I4189" si="7785">-576*F4183^3</f>
        <v>-0.58829405379779487</v>
      </c>
      <c r="J4189">
        <f t="shared" ref="J4189" si="7786">-G4188*(F4189*(H4190*I4191-H4191*I4190)-H4189*(F4190*I4191-F4191*I4190)+I4189*(F4190*H4191-F4191*H4190))</f>
        <v>27145.440294009833</v>
      </c>
      <c r="L4189">
        <f t="shared" ref="L4189" si="7787">-(F4189*(H4190*I4191-H4191*I4190)-H4189*(F4190*I4191-F4191*I4190)+I4189*(F4190*H4191-F4191*H4190))</f>
        <v>41178.002877137187</v>
      </c>
      <c r="M4189">
        <f t="shared" ref="M4189" si="7788">F4188*(H4190*I4191-H4191*I4190)-H4188*(F4190*I4191-F4191*I4190)+I4188*(F4190*H4191-F4191*H4190)</f>
        <v>158787.26550931143</v>
      </c>
      <c r="N4189">
        <f t="shared" ref="N4189" si="7789">-(F4188*(H4189*I4191-H4191*I4189)-H4188*(F4189*I4191-F4191*I4189)+I4188*(F4189*H4191-F4191*H4189))</f>
        <v>-3207276.3379088463</v>
      </c>
      <c r="O4189">
        <f t="shared" ref="O4189" si="7790">F4188*(H4189*I4190-H4190*I4189)-H4188*(F4189*I4190-F4190*I4189)+I4188*(F4189*H4190-F4190*H4189)</f>
        <v>-78127.230263793899</v>
      </c>
    </row>
    <row r="4190" spans="5:15" x14ac:dyDescent="0.35">
      <c r="E4190" s="4"/>
      <c r="F4190">
        <f t="shared" ref="F4190" si="7791">0.0625*F4184*F4185^2*F4186</f>
        <v>-5.8324609265975536</v>
      </c>
      <c r="G4190">
        <f t="shared" ref="G4190" si="7792">0.0625*F4183*F4185^2*F4186+0.125*F4185</f>
        <v>0.21176919846457087</v>
      </c>
      <c r="H4190">
        <f t="shared" ref="H4190" si="7793">0.125*F4183*F4184*F4185*F4186+0.125*F4184</f>
        <v>-2.2664630475070293</v>
      </c>
      <c r="I4190" s="5">
        <f t="shared" ref="I4190" si="7794">0.0625*F4183*F4184*F4185^2</f>
        <v>-0.10480708733977255</v>
      </c>
      <c r="J4190">
        <f t="shared" ref="J4190" si="7795">H4188*(F4189*(G4190*I4191-G4191*I4190)-G4189*(F4190*I4191-F4191*I4190)+I4189*(F4190*G4191-F4191*G4190))</f>
        <v>-374.98505932624914</v>
      </c>
      <c r="L4190">
        <f t="shared" ref="L4190" si="7796">F4189*(G4190*I4191-G4191*I4190)-G4189*(F4190*I4191-F4191*I4190)+I4189*(F4190*G4191-F4191*G4190)</f>
        <v>3480.0027633809582</v>
      </c>
      <c r="M4190">
        <f t="shared" ref="M4190" si="7797">-(F4188*(G4190*I4191-G4191*I4190)-G4188*(F4190*I4191-F4191*I4190)+I4188*(F4190*G4191-F4191*G4190))</f>
        <v>26133.525741921378</v>
      </c>
      <c r="N4190">
        <f t="shared" ref="N4190" si="7798">F4188*(G4189*I4191-G4191*I4189)-G4188*(F4189*I4191-F4191*I4189)+I4188*(F4189*G4191-F4191*G4189)</f>
        <v>-40064.874888211809</v>
      </c>
      <c r="O4190">
        <f t="shared" ref="O4190" si="7799">-(F4188*(G4189*I4190-G4190*I4189)-G4188*(F4189*I4190-F4190*I4189)+I4188*(F4189*G4190-F4190*G4189))</f>
        <v>-6445.5603413291828</v>
      </c>
    </row>
    <row r="4191" spans="5:15" x14ac:dyDescent="0.35">
      <c r="E4191" s="4"/>
      <c r="F4191">
        <f t="shared" ref="F4191" si="7800">72*F4184*F4185*F4183^2-20*F4184*F4185^3</f>
        <v>407.20491440473813</v>
      </c>
      <c r="G4191">
        <f t="shared" ref="G4191" si="7801">24*F4183^3*F4185-20*F4183*F4185^3</f>
        <v>-3.9210472518767352</v>
      </c>
      <c r="H4191">
        <f t="shared" ref="H4191" si="7802">24*F4183^3*F4184-60*F4183*F4184*F4185^2</f>
        <v>100.35436669128175</v>
      </c>
      <c r="I4191" s="5">
        <f t="shared" ref="I4191" si="7803">36*F4186</f>
        <v>201.75346957962682</v>
      </c>
      <c r="J4191">
        <f t="shared" ref="J4191" si="7804">-I4188*(F4189*(G4190*H4191-G4191*H4190)-G4189*(F4190*H4191-F4191*H4190)+H4189*(F4190*G4191-F4191*G4190))</f>
        <v>-476699.81881783751</v>
      </c>
      <c r="L4191">
        <f t="shared" ref="L4191" si="7805">-(F4189*(G4190*H4191-G4191*H4190)-G4189*(F4190*H4191-F4191*H4190)+H4189*(F4190*G4191-F4191*G4190))</f>
        <v>-1264.8141576182488</v>
      </c>
      <c r="M4191">
        <f t="shared" ref="M4191" si="7806">F4188*(G4190*H4191-G4191*H4190)-G4188*(F4190*H4191-F4191*H4190)+H4188*(F4190*G4191-F4191*G4190)</f>
        <v>-1092.2732827639675</v>
      </c>
      <c r="N4191">
        <f t="shared" ref="N4191" si="7807">-(F4188*(G4189*H4191-G4191*H4189)-G4188*(F4189*H4191-F4191*H4189)+H4188*(F4189*G4191-F4191*G4189))</f>
        <v>1506.3564713566998</v>
      </c>
      <c r="O4191">
        <f t="shared" ref="O4191" si="7808">F4188*(G4189*H4190-G4190*H4189)-G4188*(F4189*H4190-F4190*H4189)+H4188*(F4189*G4190-F4190*G4189)</f>
        <v>72.122175699650043</v>
      </c>
    </row>
    <row r="4192" spans="5:15" x14ac:dyDescent="0.35">
      <c r="E4192" s="4"/>
      <c r="I4192" s="5"/>
    </row>
    <row r="4193" spans="5:15" x14ac:dyDescent="0.35">
      <c r="E4193" s="4" t="s">
        <v>6</v>
      </c>
      <c r="F4193">
        <f t="shared" ref="F4193" si="7809">MDETERM(F4188:I4191)</f>
        <v>-461664.21859368775</v>
      </c>
      <c r="G4193" t="str">
        <f t="shared" ref="G4193" si="7810">IF(F4193&lt;&gt;0,"Continuar", "Agregar otros valores")</f>
        <v>Continuar</v>
      </c>
      <c r="I4193" s="5"/>
      <c r="J4193">
        <f t="shared" ref="J4193" si="7811">MDETERM(F4188:I4191)</f>
        <v>-461664.21859368775</v>
      </c>
    </row>
    <row r="4194" spans="5:15" x14ac:dyDescent="0.35">
      <c r="E4194" s="4"/>
      <c r="I4194" s="5"/>
    </row>
    <row r="4195" spans="5:15" x14ac:dyDescent="0.35">
      <c r="E4195" s="4"/>
      <c r="F4195" cm="1">
        <f t="array" ref="F4195:I4198">MINVERSE(F4188:I4191)</f>
        <v>-3.5856891941897636E-4</v>
      </c>
      <c r="G4195">
        <v>9.466528952016778E-3</v>
      </c>
      <c r="H4195">
        <v>4.7124943944551738E-2</v>
      </c>
      <c r="I4195" s="5">
        <v>7.21922196620755E-4</v>
      </c>
      <c r="L4195">
        <f t="shared" ref="L4195" si="7812">L4188/J4193</f>
        <v>-3.5856891941897414E-4</v>
      </c>
      <c r="M4195">
        <f t="shared" ref="M4195" si="7813">M4188/J4193</f>
        <v>9.4665289520167815E-3</v>
      </c>
      <c r="N4195">
        <f t="shared" ref="N4195" si="7814">N4188/J4193</f>
        <v>4.7124943944551745E-2</v>
      </c>
      <c r="O4195">
        <f t="shared" ref="O4195" si="7815">O4188/J4193</f>
        <v>7.2192219662075392E-4</v>
      </c>
    </row>
    <row r="4196" spans="5:15" x14ac:dyDescent="0.35">
      <c r="E4196" s="4" t="s">
        <v>9</v>
      </c>
      <c r="F4196">
        <v>-8.9194703030208738E-2</v>
      </c>
      <c r="G4196">
        <v>-0.34394535923318087</v>
      </c>
      <c r="H4196">
        <v>6.9472058018245084</v>
      </c>
      <c r="I4196" s="5">
        <v>0.16922955498215461</v>
      </c>
      <c r="L4196">
        <f t="shared" ref="L4196" si="7816">L4189/J4193</f>
        <v>-8.9194703030208392E-2</v>
      </c>
      <c r="M4196">
        <f t="shared" ref="M4196" si="7817">M4189/J4193</f>
        <v>-0.34394535923318037</v>
      </c>
      <c r="N4196">
        <f t="shared" ref="N4196" si="7818">N4189/J4193</f>
        <v>6.9472058018245102</v>
      </c>
      <c r="O4196">
        <f t="shared" ref="O4196" si="7819">O4189/J4193</f>
        <v>0.16922955498215456</v>
      </c>
    </row>
    <row r="4197" spans="5:15" x14ac:dyDescent="0.35">
      <c r="E4197" s="4"/>
      <c r="F4197">
        <v>-7.5379520942334983E-3</v>
      </c>
      <c r="G4197">
        <v>-5.660721513468988E-2</v>
      </c>
      <c r="H4197">
        <v>8.6783582687557287E-2</v>
      </c>
      <c r="I4197" s="5">
        <v>1.3961576578240174E-2</v>
      </c>
      <c r="L4197">
        <f t="shared" ref="L4197" si="7820">L4190/J4193</f>
        <v>-7.5379520942334939E-3</v>
      </c>
      <c r="M4197">
        <f t="shared" ref="M4197" si="7821">M4190/J4193</f>
        <v>-5.660721513468988E-2</v>
      </c>
      <c r="N4197">
        <f t="shared" ref="N4197" si="7822">N4190/J4193</f>
        <v>8.6783582687557259E-2</v>
      </c>
      <c r="O4197">
        <f t="shared" ref="O4197" si="7823">O4190/J4193</f>
        <v>1.3961576578240174E-2</v>
      </c>
    </row>
    <row r="4198" spans="5:15" x14ac:dyDescent="0.35">
      <c r="E4198" s="4"/>
      <c r="F4198">
        <v>2.7396841831734335E-3</v>
      </c>
      <c r="G4198">
        <v>2.3659474543884481E-3</v>
      </c>
      <c r="H4198">
        <v>-3.2628833049815585E-3</v>
      </c>
      <c r="I4198" s="5">
        <v>-1.562221476018808E-4</v>
      </c>
      <c r="L4198">
        <f t="shared" ref="L4198" si="7824">L4191/J4193</f>
        <v>2.7396841831734335E-3</v>
      </c>
      <c r="M4198">
        <f t="shared" ref="M4198" si="7825">M4191/J4193</f>
        <v>2.3659474543884481E-3</v>
      </c>
      <c r="N4198">
        <f t="shared" ref="N4198" si="7826">N4191/J4193</f>
        <v>-3.2628833049815568E-3</v>
      </c>
      <c r="O4198">
        <f t="shared" ref="O4198" si="7827">O4191/J4193</f>
        <v>-1.5622214760188077E-4</v>
      </c>
    </row>
    <row r="4199" spans="5:15" x14ac:dyDescent="0.35">
      <c r="E4199" s="4"/>
      <c r="I4199" s="5"/>
    </row>
    <row r="4200" spans="5:15" x14ac:dyDescent="0.35">
      <c r="E4200" s="4" t="s">
        <v>487</v>
      </c>
      <c r="F4200">
        <f t="shared" ref="F4200" si="7828">F4183^2*F4184*F4185-3*F4183^2*F4184^2+4*F4186^3-1401/2</f>
        <v>0</v>
      </c>
      <c r="I4200" s="5"/>
    </row>
    <row r="4201" spans="5:15" x14ac:dyDescent="0.35">
      <c r="E4201" s="4" t="s">
        <v>488</v>
      </c>
      <c r="F4201">
        <f t="shared" ref="F4201" si="7829">-72*F4183^2*F4184-576*F4183^3*F4186+36*F4183*F4185-9</f>
        <v>0</v>
      </c>
      <c r="I4201" s="5"/>
    </row>
    <row r="4202" spans="5:15" x14ac:dyDescent="0.35">
      <c r="E4202" s="4" t="s">
        <v>489</v>
      </c>
      <c r="F4202">
        <f t="shared" ref="F4202" si="7830">((F4183*F4184*(F4185^2)*F4186)/16)+((F4184*F4185)/8)+9/4</f>
        <v>0</v>
      </c>
      <c r="I4202" s="5"/>
    </row>
    <row r="4203" spans="5:15" x14ac:dyDescent="0.35">
      <c r="E4203" s="4" t="s">
        <v>490</v>
      </c>
      <c r="F4203">
        <f t="shared" ref="F4203" si="7831">24*F4183^3*F4184*F4185-20*F4183*F4184*F4185^3+18*F4186^2-607</f>
        <v>0</v>
      </c>
      <c r="I4203" s="5"/>
    </row>
    <row r="4204" spans="5:15" x14ac:dyDescent="0.35">
      <c r="E4204" s="4"/>
      <c r="I4204" s="5"/>
    </row>
    <row r="4205" spans="5:15" x14ac:dyDescent="0.35">
      <c r="E4205" s="4"/>
      <c r="F4205">
        <f t="shared" ref="F4205:F4208" si="7832">F4183</f>
        <v>0.10070645885277868</v>
      </c>
      <c r="G4205" t="s">
        <v>16</v>
      </c>
      <c r="H4205" cm="1">
        <f t="array" ref="H4205:H4208">MMULT(F4195:I4198,F4200:F4203)</f>
        <v>0</v>
      </c>
      <c r="I4205" s="5"/>
      <c r="J4205">
        <f t="shared" ref="J4205" si="7833">F4195*F4200+G4195*F4201+H4195*F4202+I4195*F4203</f>
        <v>0</v>
      </c>
    </row>
    <row r="4206" spans="5:15" x14ac:dyDescent="0.35">
      <c r="E4206" s="4"/>
      <c r="F4206">
        <f t="shared" si="7832"/>
        <v>-10.624774595708859</v>
      </c>
      <c r="G4206" t="s">
        <v>16</v>
      </c>
      <c r="H4206">
        <v>0</v>
      </c>
      <c r="I4206" s="5"/>
      <c r="J4206">
        <f t="shared" ref="J4206" si="7834">F4196*F4200+G4196*F4201+H4196*F4202+I4196*F4203</f>
        <v>0</v>
      </c>
    </row>
    <row r="4207" spans="5:15" x14ac:dyDescent="0.35">
      <c r="E4207" s="4"/>
      <c r="F4207">
        <f t="shared" si="7832"/>
        <v>1.251891792118899</v>
      </c>
      <c r="G4207" t="s">
        <v>16</v>
      </c>
      <c r="H4207">
        <v>0</v>
      </c>
      <c r="I4207" s="5"/>
      <c r="J4207">
        <f t="shared" ref="J4207" si="7835">F4197*F4200+G4197*F4201+H4197*F4202+I4197*F4203</f>
        <v>0</v>
      </c>
    </row>
    <row r="4208" spans="5:15" x14ac:dyDescent="0.35">
      <c r="E4208" s="4"/>
      <c r="F4208">
        <f t="shared" si="7832"/>
        <v>5.6042630438785226</v>
      </c>
      <c r="G4208" t="s">
        <v>16</v>
      </c>
      <c r="H4208">
        <v>0</v>
      </c>
      <c r="I4208" s="5"/>
      <c r="J4208">
        <f t="shared" ref="J4208" si="7836">F4198*F4200+G4198*F4201+H4198*F4202+I4198*F4203</f>
        <v>0</v>
      </c>
    </row>
    <row r="4209" spans="5:10" x14ac:dyDescent="0.35">
      <c r="E4209" s="4" t="s">
        <v>844</v>
      </c>
      <c r="F4209">
        <f t="shared" ref="F4209:F4212" si="7837">F4205-H4205</f>
        <v>0.10070645885277868</v>
      </c>
      <c r="I4209" s="5"/>
    </row>
    <row r="4210" spans="5:10" x14ac:dyDescent="0.35">
      <c r="E4210" s="4" t="s">
        <v>99</v>
      </c>
      <c r="F4210">
        <f t="shared" si="7837"/>
        <v>-10.624774595708859</v>
      </c>
      <c r="I4210" s="5"/>
    </row>
    <row r="4211" spans="5:10" x14ac:dyDescent="0.35">
      <c r="E4211" s="4" t="s">
        <v>100</v>
      </c>
      <c r="F4211">
        <f t="shared" si="7837"/>
        <v>1.251891792118899</v>
      </c>
      <c r="I4211" s="5"/>
    </row>
    <row r="4212" spans="5:10" x14ac:dyDescent="0.35">
      <c r="E4212" s="4" t="s">
        <v>101</v>
      </c>
      <c r="F4212">
        <f t="shared" si="7837"/>
        <v>5.6042630438785226</v>
      </c>
      <c r="I4212" s="5"/>
    </row>
    <row r="4213" spans="5:10" x14ac:dyDescent="0.35">
      <c r="E4213" s="4"/>
      <c r="I4213" s="5"/>
    </row>
    <row r="4214" spans="5:10" x14ac:dyDescent="0.35">
      <c r="E4214" s="4" t="s">
        <v>846</v>
      </c>
      <c r="F4214">
        <f t="shared" ref="F4214:F4217" si="7838">ABS(F4209-F4183)</f>
        <v>0</v>
      </c>
      <c r="I4214" s="5"/>
    </row>
    <row r="4215" spans="5:10" x14ac:dyDescent="0.35">
      <c r="E4215" s="4" t="s">
        <v>847</v>
      </c>
      <c r="F4215">
        <f t="shared" si="7838"/>
        <v>0</v>
      </c>
      <c r="I4215" s="5"/>
    </row>
    <row r="4216" spans="5:10" x14ac:dyDescent="0.35">
      <c r="E4216" s="4" t="s">
        <v>848</v>
      </c>
      <c r="F4216">
        <f t="shared" si="7838"/>
        <v>0</v>
      </c>
      <c r="I4216" s="5"/>
    </row>
    <row r="4217" spans="5:10" x14ac:dyDescent="0.35">
      <c r="E4217" s="7" t="s">
        <v>849</v>
      </c>
      <c r="F4217" s="8">
        <f t="shared" si="7838"/>
        <v>0</v>
      </c>
      <c r="G4217" s="8" t="s">
        <v>25</v>
      </c>
      <c r="H4217" s="8">
        <f t="shared" ref="H4217" si="7839">MAX(F4214:F4217)</f>
        <v>0</v>
      </c>
      <c r="I4217" s="9"/>
      <c r="J4217" t="str">
        <f t="shared" ref="J4217" si="7840">IF(H4217&gt;$D$14, "Continúa iterando","Listo. Aquí está la solución")</f>
        <v>Listo. Aquí está la solución</v>
      </c>
    </row>
    <row r="4219" spans="5:10" x14ac:dyDescent="0.35">
      <c r="E4219" s="1"/>
      <c r="F4219" s="2" t="s">
        <v>0</v>
      </c>
      <c r="G4219" s="2">
        <f t="shared" ref="G4219" si="7841">G4182+1</f>
        <v>115</v>
      </c>
      <c r="H4219" s="2"/>
      <c r="I4219" s="3"/>
    </row>
    <row r="4220" spans="5:10" x14ac:dyDescent="0.35">
      <c r="E4220" s="4" t="s">
        <v>840</v>
      </c>
      <c r="F4220" s="6">
        <f t="shared" ref="F4220:F4223" si="7842">F4209</f>
        <v>0.10070645885277868</v>
      </c>
      <c r="I4220" s="5"/>
    </row>
    <row r="4221" spans="5:10" x14ac:dyDescent="0.35">
      <c r="E4221" s="4" t="s">
        <v>1</v>
      </c>
      <c r="F4221" s="6">
        <f t="shared" si="7842"/>
        <v>-10.624774595708859</v>
      </c>
      <c r="I4221" s="5"/>
    </row>
    <row r="4222" spans="5:10" x14ac:dyDescent="0.35">
      <c r="E4222" s="4" t="s">
        <v>93</v>
      </c>
      <c r="F4222" s="6">
        <f t="shared" si="7842"/>
        <v>1.251891792118899</v>
      </c>
      <c r="I4222" s="5"/>
    </row>
    <row r="4223" spans="5:10" x14ac:dyDescent="0.35">
      <c r="E4223" s="4" t="s">
        <v>2</v>
      </c>
      <c r="F4223" s="6">
        <f t="shared" si="7842"/>
        <v>5.6042630438785226</v>
      </c>
      <c r="I4223" s="5"/>
    </row>
    <row r="4224" spans="5:10" x14ac:dyDescent="0.35">
      <c r="E4224" s="4"/>
      <c r="I4224" s="5"/>
    </row>
    <row r="4225" spans="5:15" x14ac:dyDescent="0.35">
      <c r="E4225" s="4"/>
      <c r="F4225">
        <f t="shared" ref="F4225" si="7843">2*F4220*F4221*F4222-6*F4220*F4221^2</f>
        <v>-70.889003248126073</v>
      </c>
      <c r="G4225">
        <f t="shared" ref="G4225" si="7844">F4220^2*F4222-6*F4220^2*F4221</f>
        <v>0.65922187569425572</v>
      </c>
      <c r="H4225">
        <f t="shared" ref="H4225" si="7845">F4220^2*F4221</f>
        <v>-0.10775424182765204</v>
      </c>
      <c r="I4225" s="5">
        <f t="shared" ref="I4225" si="7846">12*F4223^2</f>
        <v>376.89317117979078</v>
      </c>
      <c r="J4225">
        <f t="shared" ref="J4225" si="7847">F4225*(G4226*(H4227*I4228-H4228*I4227)-H4226*(G4227*I4228-G4228*I4227)+I4226*(G4227*H4228-G4228*H4227))</f>
        <v>-11734.85501053382</v>
      </c>
      <c r="L4225">
        <f t="shared" ref="L4225" si="7848">G4226*(H4227*I4228-H4228*I4227)-H4226*(G4227*I4228-G4228*I4227)+I4226*(G4227*H4228-G4228*H4227)</f>
        <v>165.53843999554368</v>
      </c>
      <c r="M4225">
        <f t="shared" ref="M4225" si="7849">-(G4225*(H4227*I4228-H4228*I4227)-H4225*(G4227*I4228-G4228*I4227)+I4225*(G4227*H4228-G4228*H4227))</f>
        <v>-4370.357691427349</v>
      </c>
      <c r="N4225">
        <f t="shared" ref="N4225" si="7850">G4225*(H4226*I4228-H4228*I4226)-H4225*(G4226*I4228-G4228*I4226)+I4225*(G4226*H4228-G4228*H4226)</f>
        <v>-21755.90042243282</v>
      </c>
      <c r="O4225">
        <f t="shared" ref="O4225" si="7851">-(G4225*(H4226*I4227-H4227*I4226)-H4225*(G4226*I4227-G4227*I4226)+I4225*(G4226*H4227-G4227*H4226))</f>
        <v>-333.28564678835897</v>
      </c>
    </row>
    <row r="4226" spans="5:15" x14ac:dyDescent="0.35">
      <c r="E4226" s="4" t="s">
        <v>26</v>
      </c>
      <c r="F4226">
        <f t="shared" ref="F4226" si="7852">-1728*F4223*F4220^2-144*F4221*F4220+36*F4222</f>
        <v>100.93092616020988</v>
      </c>
      <c r="G4226">
        <f t="shared" ref="G4226" si="7853">-72*F4220^2</f>
        <v>-0.73020894153598115</v>
      </c>
      <c r="H4226">
        <f t="shared" ref="H4226" si="7854">36*F4220</f>
        <v>3.6254325187000322</v>
      </c>
      <c r="I4226" s="5">
        <f t="shared" ref="I4226" si="7855">-576*F4220^3</f>
        <v>-0.58829405379779487</v>
      </c>
      <c r="J4226">
        <f t="shared" ref="J4226" si="7856">-G4225*(F4226*(H4227*I4228-H4228*I4227)-H4226*(F4227*I4228-F4228*I4227)+I4226*(F4227*H4228-F4228*H4227))</f>
        <v>27145.440294009833</v>
      </c>
      <c r="L4226">
        <f t="shared" ref="L4226" si="7857">-(F4226*(H4227*I4228-H4228*I4227)-H4226*(F4227*I4228-F4228*I4227)+I4226*(F4227*H4228-F4228*H4227))</f>
        <v>41178.002877137187</v>
      </c>
      <c r="M4226">
        <f t="shared" ref="M4226" si="7858">F4225*(H4227*I4228-H4228*I4227)-H4225*(F4227*I4228-F4228*I4227)+I4225*(F4227*H4228-F4228*H4227)</f>
        <v>158787.26550931143</v>
      </c>
      <c r="N4226">
        <f t="shared" ref="N4226" si="7859">-(F4225*(H4226*I4228-H4228*I4226)-H4225*(F4226*I4228-F4228*I4226)+I4225*(F4226*H4228-F4228*H4226))</f>
        <v>-3207276.3379088463</v>
      </c>
      <c r="O4226">
        <f t="shared" ref="O4226" si="7860">F4225*(H4226*I4227-H4227*I4226)-H4225*(F4226*I4227-F4227*I4226)+I4225*(F4226*H4227-F4227*H4226)</f>
        <v>-78127.230263793899</v>
      </c>
    </row>
    <row r="4227" spans="5:15" x14ac:dyDescent="0.35">
      <c r="E4227" s="4"/>
      <c r="F4227">
        <f t="shared" ref="F4227" si="7861">0.0625*F4221*F4222^2*F4223</f>
        <v>-5.8324609265975536</v>
      </c>
      <c r="G4227">
        <f t="shared" ref="G4227" si="7862">0.0625*F4220*F4222^2*F4223+0.125*F4222</f>
        <v>0.21176919846457087</v>
      </c>
      <c r="H4227">
        <f t="shared" ref="H4227" si="7863">0.125*F4220*F4221*F4222*F4223+0.125*F4221</f>
        <v>-2.2664630475070293</v>
      </c>
      <c r="I4227" s="5">
        <f t="shared" ref="I4227" si="7864">0.0625*F4220*F4221*F4222^2</f>
        <v>-0.10480708733977255</v>
      </c>
      <c r="J4227">
        <f t="shared" ref="J4227" si="7865">H4225*(F4226*(G4227*I4228-G4228*I4227)-G4226*(F4227*I4228-F4228*I4227)+I4226*(F4227*G4228-F4228*G4227))</f>
        <v>-374.98505932624914</v>
      </c>
      <c r="L4227">
        <f t="shared" ref="L4227" si="7866">F4226*(G4227*I4228-G4228*I4227)-G4226*(F4227*I4228-F4228*I4227)+I4226*(F4227*G4228-F4228*G4227)</f>
        <v>3480.0027633809582</v>
      </c>
      <c r="M4227">
        <f t="shared" ref="M4227" si="7867">-(F4225*(G4227*I4228-G4228*I4227)-G4225*(F4227*I4228-F4228*I4227)+I4225*(F4227*G4228-F4228*G4227))</f>
        <v>26133.525741921378</v>
      </c>
      <c r="N4227">
        <f t="shared" ref="N4227" si="7868">F4225*(G4226*I4228-G4228*I4226)-G4225*(F4226*I4228-F4228*I4226)+I4225*(F4226*G4228-F4228*G4226)</f>
        <v>-40064.874888211809</v>
      </c>
      <c r="O4227">
        <f t="shared" ref="O4227" si="7869">-(F4225*(G4226*I4227-G4227*I4226)-G4225*(F4226*I4227-F4227*I4226)+I4225*(F4226*G4227-F4227*G4226))</f>
        <v>-6445.5603413291828</v>
      </c>
    </row>
    <row r="4228" spans="5:15" x14ac:dyDescent="0.35">
      <c r="E4228" s="4"/>
      <c r="F4228">
        <f t="shared" ref="F4228" si="7870">72*F4221*F4222*F4220^2-20*F4221*F4222^3</f>
        <v>407.20491440473813</v>
      </c>
      <c r="G4228">
        <f t="shared" ref="G4228" si="7871">24*F4220^3*F4222-20*F4220*F4222^3</f>
        <v>-3.9210472518767352</v>
      </c>
      <c r="H4228">
        <f t="shared" ref="H4228" si="7872">24*F4220^3*F4221-60*F4220*F4221*F4222^2</f>
        <v>100.35436669128175</v>
      </c>
      <c r="I4228" s="5">
        <f t="shared" ref="I4228" si="7873">36*F4223</f>
        <v>201.75346957962682</v>
      </c>
      <c r="J4228">
        <f t="shared" ref="J4228" si="7874">-I4225*(F4226*(G4227*H4228-G4228*H4227)-G4226*(F4227*H4228-F4228*H4227)+H4226*(F4227*G4228-F4228*G4227))</f>
        <v>-476699.81881783751</v>
      </c>
      <c r="L4228">
        <f t="shared" ref="L4228" si="7875">-(F4226*(G4227*H4228-G4228*H4227)-G4226*(F4227*H4228-F4228*H4227)+H4226*(F4227*G4228-F4228*G4227))</f>
        <v>-1264.8141576182488</v>
      </c>
      <c r="M4228">
        <f t="shared" ref="M4228" si="7876">F4225*(G4227*H4228-G4228*H4227)-G4225*(F4227*H4228-F4228*H4227)+H4225*(F4227*G4228-F4228*G4227)</f>
        <v>-1092.2732827639675</v>
      </c>
      <c r="N4228">
        <f t="shared" ref="N4228" si="7877">-(F4225*(G4226*H4228-G4228*H4226)-G4225*(F4226*H4228-F4228*H4226)+H4225*(F4226*G4228-F4228*G4226))</f>
        <v>1506.3564713566998</v>
      </c>
      <c r="O4228">
        <f t="shared" ref="O4228" si="7878">F4225*(G4226*H4227-G4227*H4226)-G4225*(F4226*H4227-F4227*H4226)+H4225*(F4226*G4227-F4227*G4226)</f>
        <v>72.122175699650043</v>
      </c>
    </row>
    <row r="4229" spans="5:15" x14ac:dyDescent="0.35">
      <c r="E4229" s="4"/>
      <c r="I4229" s="5"/>
    </row>
    <row r="4230" spans="5:15" x14ac:dyDescent="0.35">
      <c r="E4230" s="4" t="s">
        <v>6</v>
      </c>
      <c r="F4230">
        <f t="shared" ref="F4230" si="7879">MDETERM(F4225:I4228)</f>
        <v>-461664.21859368775</v>
      </c>
      <c r="G4230" t="str">
        <f t="shared" ref="G4230" si="7880">IF(F4230&lt;&gt;0,"Continuar", "Agregar otros valores")</f>
        <v>Continuar</v>
      </c>
      <c r="I4230" s="5"/>
      <c r="J4230">
        <f t="shared" ref="J4230" si="7881">MDETERM(F4225:I4228)</f>
        <v>-461664.21859368775</v>
      </c>
    </row>
    <row r="4231" spans="5:15" x14ac:dyDescent="0.35">
      <c r="E4231" s="4"/>
      <c r="I4231" s="5"/>
    </row>
    <row r="4232" spans="5:15" x14ac:dyDescent="0.35">
      <c r="E4232" s="4"/>
      <c r="F4232" cm="1">
        <f t="array" ref="F4232:I4235">MINVERSE(F4225:I4228)</f>
        <v>-3.5856891941897636E-4</v>
      </c>
      <c r="G4232">
        <v>9.466528952016778E-3</v>
      </c>
      <c r="H4232">
        <v>4.7124943944551738E-2</v>
      </c>
      <c r="I4232" s="5">
        <v>7.21922196620755E-4</v>
      </c>
      <c r="L4232">
        <f t="shared" ref="L4232" si="7882">L4225/J4230</f>
        <v>-3.5856891941897414E-4</v>
      </c>
      <c r="M4232">
        <f t="shared" ref="M4232" si="7883">M4225/J4230</f>
        <v>9.4665289520167815E-3</v>
      </c>
      <c r="N4232">
        <f t="shared" ref="N4232" si="7884">N4225/J4230</f>
        <v>4.7124943944551745E-2</v>
      </c>
      <c r="O4232">
        <f t="shared" ref="O4232" si="7885">O4225/J4230</f>
        <v>7.2192219662075392E-4</v>
      </c>
    </row>
    <row r="4233" spans="5:15" x14ac:dyDescent="0.35">
      <c r="E4233" s="4" t="s">
        <v>9</v>
      </c>
      <c r="F4233">
        <v>-8.9194703030208738E-2</v>
      </c>
      <c r="G4233">
        <v>-0.34394535923318087</v>
      </c>
      <c r="H4233">
        <v>6.9472058018245084</v>
      </c>
      <c r="I4233" s="5">
        <v>0.16922955498215461</v>
      </c>
      <c r="L4233">
        <f t="shared" ref="L4233" si="7886">L4226/J4230</f>
        <v>-8.9194703030208392E-2</v>
      </c>
      <c r="M4233">
        <f t="shared" ref="M4233" si="7887">M4226/J4230</f>
        <v>-0.34394535923318037</v>
      </c>
      <c r="N4233">
        <f t="shared" ref="N4233" si="7888">N4226/J4230</f>
        <v>6.9472058018245102</v>
      </c>
      <c r="O4233">
        <f t="shared" ref="O4233" si="7889">O4226/J4230</f>
        <v>0.16922955498215456</v>
      </c>
    </row>
    <row r="4234" spans="5:15" x14ac:dyDescent="0.35">
      <c r="E4234" s="4"/>
      <c r="F4234">
        <v>-7.5379520942334983E-3</v>
      </c>
      <c r="G4234">
        <v>-5.660721513468988E-2</v>
      </c>
      <c r="H4234">
        <v>8.6783582687557287E-2</v>
      </c>
      <c r="I4234" s="5">
        <v>1.3961576578240174E-2</v>
      </c>
      <c r="L4234">
        <f t="shared" ref="L4234" si="7890">L4227/J4230</f>
        <v>-7.5379520942334939E-3</v>
      </c>
      <c r="M4234">
        <f t="shared" ref="M4234" si="7891">M4227/J4230</f>
        <v>-5.660721513468988E-2</v>
      </c>
      <c r="N4234">
        <f t="shared" ref="N4234" si="7892">N4227/J4230</f>
        <v>8.6783582687557259E-2</v>
      </c>
      <c r="O4234">
        <f t="shared" ref="O4234" si="7893">O4227/J4230</f>
        <v>1.3961576578240174E-2</v>
      </c>
    </row>
    <row r="4235" spans="5:15" x14ac:dyDescent="0.35">
      <c r="E4235" s="4"/>
      <c r="F4235">
        <v>2.7396841831734335E-3</v>
      </c>
      <c r="G4235">
        <v>2.3659474543884481E-3</v>
      </c>
      <c r="H4235">
        <v>-3.2628833049815585E-3</v>
      </c>
      <c r="I4235" s="5">
        <v>-1.562221476018808E-4</v>
      </c>
      <c r="L4235">
        <f t="shared" ref="L4235" si="7894">L4228/J4230</f>
        <v>2.7396841831734335E-3</v>
      </c>
      <c r="M4235">
        <f t="shared" ref="M4235" si="7895">M4228/J4230</f>
        <v>2.3659474543884481E-3</v>
      </c>
      <c r="N4235">
        <f t="shared" ref="N4235" si="7896">N4228/J4230</f>
        <v>-3.2628833049815568E-3</v>
      </c>
      <c r="O4235">
        <f t="shared" ref="O4235" si="7897">O4228/J4230</f>
        <v>-1.5622214760188077E-4</v>
      </c>
    </row>
    <row r="4236" spans="5:15" x14ac:dyDescent="0.35">
      <c r="E4236" s="4"/>
      <c r="I4236" s="5"/>
    </row>
    <row r="4237" spans="5:15" x14ac:dyDescent="0.35">
      <c r="E4237" s="4" t="s">
        <v>491</v>
      </c>
      <c r="F4237">
        <f t="shared" ref="F4237" si="7898">F4220^2*F4221*F4222-3*F4220^2*F4221^2+4*F4223^3-1401/2</f>
        <v>0</v>
      </c>
      <c r="I4237" s="5"/>
    </row>
    <row r="4238" spans="5:15" x14ac:dyDescent="0.35">
      <c r="E4238" s="4" t="s">
        <v>492</v>
      </c>
      <c r="F4238">
        <f t="shared" ref="F4238" si="7899">-72*F4220^2*F4221-576*F4220^3*F4223+36*F4220*F4222-9</f>
        <v>0</v>
      </c>
      <c r="I4238" s="5"/>
    </row>
    <row r="4239" spans="5:15" x14ac:dyDescent="0.35">
      <c r="E4239" s="4" t="s">
        <v>493</v>
      </c>
      <c r="F4239">
        <f t="shared" ref="F4239" si="7900">((F4220*F4221*(F4222^2)*F4223)/16)+((F4221*F4222)/8)+9/4</f>
        <v>0</v>
      </c>
      <c r="I4239" s="5"/>
    </row>
    <row r="4240" spans="5:15" x14ac:dyDescent="0.35">
      <c r="E4240" s="4" t="s">
        <v>494</v>
      </c>
      <c r="F4240">
        <f t="shared" ref="F4240" si="7901">24*F4220^3*F4221*F4222-20*F4220*F4221*F4222^3+18*F4223^2-607</f>
        <v>0</v>
      </c>
      <c r="I4240" s="5"/>
    </row>
    <row r="4241" spans="5:10" x14ac:dyDescent="0.35">
      <c r="E4241" s="4"/>
      <c r="I4241" s="5"/>
    </row>
    <row r="4242" spans="5:10" x14ac:dyDescent="0.35">
      <c r="E4242" s="4"/>
      <c r="F4242">
        <f t="shared" ref="F4242:F4245" si="7902">F4220</f>
        <v>0.10070645885277868</v>
      </c>
      <c r="G4242" t="s">
        <v>16</v>
      </c>
      <c r="H4242" cm="1">
        <f t="array" ref="H4242:H4245">MMULT(F4232:I4235,F4237:F4240)</f>
        <v>0</v>
      </c>
      <c r="I4242" s="5"/>
      <c r="J4242">
        <f t="shared" ref="J4242" si="7903">F4232*F4237+G4232*F4238+H4232*F4239+I4232*F4240</f>
        <v>0</v>
      </c>
    </row>
    <row r="4243" spans="5:10" x14ac:dyDescent="0.35">
      <c r="E4243" s="4"/>
      <c r="F4243">
        <f t="shared" si="7902"/>
        <v>-10.624774595708859</v>
      </c>
      <c r="G4243" t="s">
        <v>16</v>
      </c>
      <c r="H4243">
        <v>0</v>
      </c>
      <c r="I4243" s="5"/>
      <c r="J4243">
        <f t="shared" ref="J4243" si="7904">F4233*F4237+G4233*F4238+H4233*F4239+I4233*F4240</f>
        <v>0</v>
      </c>
    </row>
    <row r="4244" spans="5:10" x14ac:dyDescent="0.35">
      <c r="E4244" s="4"/>
      <c r="F4244">
        <f t="shared" si="7902"/>
        <v>1.251891792118899</v>
      </c>
      <c r="G4244" t="s">
        <v>16</v>
      </c>
      <c r="H4244">
        <v>0</v>
      </c>
      <c r="I4244" s="5"/>
      <c r="J4244">
        <f t="shared" ref="J4244" si="7905">F4234*F4237+G4234*F4238+H4234*F4239+I4234*F4240</f>
        <v>0</v>
      </c>
    </row>
    <row r="4245" spans="5:10" x14ac:dyDescent="0.35">
      <c r="E4245" s="4"/>
      <c r="F4245">
        <f t="shared" si="7902"/>
        <v>5.6042630438785226</v>
      </c>
      <c r="G4245" t="s">
        <v>16</v>
      </c>
      <c r="H4245">
        <v>0</v>
      </c>
      <c r="I4245" s="5"/>
      <c r="J4245">
        <f t="shared" ref="J4245" si="7906">F4235*F4237+G4235*F4238+H4235*F4239+I4235*F4240</f>
        <v>0</v>
      </c>
    </row>
    <row r="4246" spans="5:10" x14ac:dyDescent="0.35">
      <c r="E4246" s="4" t="s">
        <v>844</v>
      </c>
      <c r="F4246">
        <f t="shared" ref="F4246:F4249" si="7907">F4242-H4242</f>
        <v>0.10070645885277868</v>
      </c>
      <c r="I4246" s="5"/>
    </row>
    <row r="4247" spans="5:10" x14ac:dyDescent="0.35">
      <c r="E4247" s="4" t="s">
        <v>99</v>
      </c>
      <c r="F4247">
        <f t="shared" si="7907"/>
        <v>-10.624774595708859</v>
      </c>
      <c r="I4247" s="5"/>
    </row>
    <row r="4248" spans="5:10" x14ac:dyDescent="0.35">
      <c r="E4248" s="4" t="s">
        <v>100</v>
      </c>
      <c r="F4248">
        <f t="shared" si="7907"/>
        <v>1.251891792118899</v>
      </c>
      <c r="I4248" s="5"/>
    </row>
    <row r="4249" spans="5:10" x14ac:dyDescent="0.35">
      <c r="E4249" s="4" t="s">
        <v>101</v>
      </c>
      <c r="F4249">
        <f t="shared" si="7907"/>
        <v>5.6042630438785226</v>
      </c>
      <c r="I4249" s="5"/>
    </row>
    <row r="4250" spans="5:10" x14ac:dyDescent="0.35">
      <c r="E4250" s="4"/>
      <c r="I4250" s="5"/>
    </row>
    <row r="4251" spans="5:10" x14ac:dyDescent="0.35">
      <c r="E4251" s="4" t="s">
        <v>846</v>
      </c>
      <c r="F4251">
        <f t="shared" ref="F4251:F4254" si="7908">ABS(F4246-F4220)</f>
        <v>0</v>
      </c>
      <c r="I4251" s="5"/>
    </row>
    <row r="4252" spans="5:10" x14ac:dyDescent="0.35">
      <c r="E4252" s="4" t="s">
        <v>847</v>
      </c>
      <c r="F4252">
        <f t="shared" si="7908"/>
        <v>0</v>
      </c>
      <c r="I4252" s="5"/>
    </row>
    <row r="4253" spans="5:10" x14ac:dyDescent="0.35">
      <c r="E4253" s="4" t="s">
        <v>848</v>
      </c>
      <c r="F4253">
        <f t="shared" si="7908"/>
        <v>0</v>
      </c>
      <c r="I4253" s="5"/>
    </row>
    <row r="4254" spans="5:10" x14ac:dyDescent="0.35">
      <c r="E4254" s="7" t="s">
        <v>849</v>
      </c>
      <c r="F4254" s="8">
        <f t="shared" si="7908"/>
        <v>0</v>
      </c>
      <c r="G4254" s="8" t="s">
        <v>25</v>
      </c>
      <c r="H4254" s="8">
        <f t="shared" ref="H4254" si="7909">MAX(F4251:F4254)</f>
        <v>0</v>
      </c>
      <c r="I4254" s="9"/>
      <c r="J4254" t="str">
        <f t="shared" ref="J4254" si="7910">IF(H4254&gt;$D$14, "Continúa iterando","Listo. Aquí está la solución")</f>
        <v>Listo. Aquí está la solución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Caratula</vt:lpstr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2024-10-31T05:09:33Z</dcterms:created>
  <dcterms:modified xsi:type="dcterms:W3CDTF">2024-11-04T14:00:22Z</dcterms:modified>
</cp:coreProperties>
</file>