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ulm\Desktop\CPA_Raúl_Miñán_Campos\9 - Mutación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G30" i="1"/>
  <c r="E30" i="1"/>
  <c r="F29" i="1"/>
  <c r="G29" i="1"/>
  <c r="E29" i="1"/>
  <c r="F28" i="1"/>
  <c r="G28" i="1"/>
  <c r="E28" i="1"/>
  <c r="E27" i="1"/>
  <c r="F26" i="1"/>
  <c r="G26" i="1"/>
  <c r="E26" i="1"/>
  <c r="H16" i="1"/>
  <c r="H8" i="1"/>
  <c r="H10" i="1"/>
  <c r="H12" i="1"/>
  <c r="H14" i="1"/>
  <c r="H6" i="1"/>
</calcChain>
</file>

<file path=xl/sharedStrings.xml><?xml version="1.0" encoding="utf-8"?>
<sst xmlns="http://schemas.openxmlformats.org/spreadsheetml/2006/main" count="29" uniqueCount="16">
  <si>
    <t>Cálculo de ||m||</t>
  </si>
  <si>
    <t>Tirosina</t>
  </si>
  <si>
    <t>Átomo</t>
  </si>
  <si>
    <t>X</t>
  </si>
  <si>
    <t>Y</t>
  </si>
  <si>
    <t>Z</t>
  </si>
  <si>
    <t>m</t>
  </si>
  <si>
    <r>
      <t>C</t>
    </r>
    <r>
      <rPr>
        <sz val="11"/>
        <color theme="1"/>
        <rFont val="Calibri"/>
        <family val="2"/>
      </rPr>
      <t>ζ</t>
    </r>
  </si>
  <si>
    <t>O</t>
  </si>
  <si>
    <t xml:space="preserve">||m|| = </t>
  </si>
  <si>
    <t>PHE A 545 --&gt; TYR A 545</t>
  </si>
  <si>
    <r>
      <t>C</t>
    </r>
    <r>
      <rPr>
        <sz val="11"/>
        <color theme="1"/>
        <rFont val="Calibri"/>
        <family val="2"/>
      </rPr>
      <t>β</t>
    </r>
  </si>
  <si>
    <t>D</t>
  </si>
  <si>
    <t>|D|</t>
  </si>
  <si>
    <t>D/|D|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</si>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</sst>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"/>
    <numFmt numFmtId="173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/>
    <xf numFmtId="0" fontId="1" fillId="2" borderId="0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166" fontId="1" fillId="3" borderId="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right"/>
    </xf>
    <xf numFmtId="0" fontId="3" fillId="5" borderId="9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73" fontId="1" fillId="4" borderId="0" xfId="0" applyNumberFormat="1" applyFont="1" applyFill="1" applyBorder="1" applyAlignment="1">
      <alignment horizontal="center"/>
    </xf>
    <xf numFmtId="173" fontId="1" fillId="4" borderId="3" xfId="0" applyNumberFormat="1" applyFont="1" applyFill="1" applyBorder="1" applyAlignment="1">
      <alignment horizontal="center"/>
    </xf>
    <xf numFmtId="166" fontId="1" fillId="3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/>
    </xf>
    <xf numFmtId="173" fontId="1" fillId="3" borderId="3" xfId="0" applyNumberFormat="1" applyFont="1" applyFill="1" applyBorder="1" applyAlignment="1">
      <alignment horizontal="center"/>
    </xf>
    <xf numFmtId="173" fontId="1" fillId="4" borderId="0" xfId="0" applyNumberFormat="1" applyFont="1" applyFill="1" applyBorder="1" applyAlignment="1">
      <alignment horizontal="center"/>
    </xf>
    <xf numFmtId="173" fontId="1" fillId="4" borderId="3" xfId="0" applyNumberFormat="1" applyFont="1" applyFill="1" applyBorder="1" applyAlignment="1">
      <alignment horizontal="center"/>
    </xf>
    <xf numFmtId="166" fontId="3" fillId="3" borderId="5" xfId="0" applyNumberFormat="1" applyFont="1" applyFill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3"/>
  <sheetViews>
    <sheetView tabSelected="1" topLeftCell="A6" workbookViewId="0">
      <selection activeCell="C22" sqref="C22:G30"/>
    </sheetView>
  </sheetViews>
  <sheetFormatPr baseColWidth="10" defaultRowHeight="15" x14ac:dyDescent="0.25"/>
  <cols>
    <col min="1" max="2" width="11.42578125" style="2"/>
    <col min="3" max="3" width="13.7109375" style="2" bestFit="1" customWidth="1"/>
    <col min="4" max="4" width="11.42578125" style="2"/>
    <col min="5" max="5" width="12.140625" style="2" bestFit="1" customWidth="1"/>
    <col min="6" max="16384" width="11.42578125" style="2"/>
  </cols>
  <sheetData>
    <row r="2" spans="2:16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5.75" thickBo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2:16" ht="15.75" thickBot="1" x14ac:dyDescent="0.3">
      <c r="B4" s="1"/>
      <c r="C4" s="20" t="s">
        <v>0</v>
      </c>
      <c r="D4" s="21"/>
      <c r="E4" s="21"/>
      <c r="F4" s="21"/>
      <c r="G4" s="21"/>
      <c r="H4" s="22"/>
      <c r="I4" s="1"/>
      <c r="J4" s="1"/>
      <c r="K4" s="1"/>
      <c r="L4" s="1"/>
      <c r="M4" s="1"/>
      <c r="N4" s="1"/>
      <c r="O4" s="1"/>
      <c r="P4" s="1"/>
    </row>
    <row r="5" spans="2:16" ht="15.75" thickBot="1" x14ac:dyDescent="0.3">
      <c r="B5" s="1"/>
      <c r="C5" s="23" t="s">
        <v>1</v>
      </c>
      <c r="D5" s="24" t="s">
        <v>2</v>
      </c>
      <c r="E5" s="24" t="s">
        <v>3</v>
      </c>
      <c r="F5" s="24" t="s">
        <v>4</v>
      </c>
      <c r="G5" s="24" t="s">
        <v>5</v>
      </c>
      <c r="H5" s="25" t="s">
        <v>6</v>
      </c>
      <c r="I5" s="1"/>
      <c r="J5" s="1"/>
      <c r="K5" s="1"/>
      <c r="L5" s="1"/>
      <c r="M5" s="1"/>
      <c r="N5" s="1"/>
      <c r="O5" s="1"/>
      <c r="P5" s="1"/>
    </row>
    <row r="6" spans="2:16" x14ac:dyDescent="0.25">
      <c r="B6" s="1"/>
      <c r="C6" s="5">
        <v>1</v>
      </c>
      <c r="D6" s="6" t="s">
        <v>7</v>
      </c>
      <c r="E6" s="7">
        <v>33.186</v>
      </c>
      <c r="F6" s="7">
        <v>51.173000000000002</v>
      </c>
      <c r="G6" s="7">
        <v>51.087000000000003</v>
      </c>
      <c r="H6" s="8">
        <f>SQRT((E7-E6)^2+(F7-F6)^2+(G7-G6)^2)</f>
        <v>1.3738657139618853</v>
      </c>
      <c r="I6" s="1"/>
      <c r="J6" s="1"/>
      <c r="K6" s="1"/>
      <c r="L6" s="1"/>
      <c r="M6" s="1"/>
      <c r="N6" s="1"/>
      <c r="O6" s="1"/>
      <c r="P6" s="1"/>
    </row>
    <row r="7" spans="2:16" x14ac:dyDescent="0.25">
      <c r="B7" s="1"/>
      <c r="C7" s="5"/>
      <c r="D7" s="9" t="s">
        <v>8</v>
      </c>
      <c r="E7" s="10">
        <v>31.957000000000001</v>
      </c>
      <c r="F7" s="10">
        <v>50.847999999999999</v>
      </c>
      <c r="G7" s="10">
        <v>50.566000000000003</v>
      </c>
      <c r="H7" s="8"/>
      <c r="I7" s="1"/>
      <c r="J7" s="1"/>
      <c r="K7" s="1"/>
      <c r="L7" s="1"/>
      <c r="M7" s="1"/>
      <c r="N7" s="1"/>
      <c r="O7" s="1"/>
      <c r="P7" s="1"/>
    </row>
    <row r="8" spans="2:16" x14ac:dyDescent="0.25">
      <c r="B8" s="1"/>
      <c r="C8" s="11">
        <v>2</v>
      </c>
      <c r="D8" s="12" t="s">
        <v>7</v>
      </c>
      <c r="E8" s="15">
        <v>41.015999999999998</v>
      </c>
      <c r="F8" s="15">
        <v>46.41</v>
      </c>
      <c r="G8" s="15">
        <v>68.923000000000002</v>
      </c>
      <c r="H8" s="13">
        <f t="shared" ref="H8" si="0">SQRT((E9-E8)^2+(F9-F8)^2+(G9-G8)^2)</f>
        <v>1.3709715533153797</v>
      </c>
      <c r="I8" s="1"/>
      <c r="J8" s="1"/>
      <c r="K8" s="1"/>
      <c r="L8" s="1"/>
      <c r="M8" s="1"/>
      <c r="N8" s="1"/>
      <c r="O8" s="1"/>
      <c r="P8" s="1"/>
    </row>
    <row r="9" spans="2:16" x14ac:dyDescent="0.25">
      <c r="B9" s="1"/>
      <c r="C9" s="11"/>
      <c r="D9" s="14" t="s">
        <v>8</v>
      </c>
      <c r="E9" s="15">
        <v>40.313000000000002</v>
      </c>
      <c r="F9" s="15">
        <v>45.383000000000003</v>
      </c>
      <c r="G9" s="15">
        <v>69.498000000000005</v>
      </c>
      <c r="H9" s="13"/>
      <c r="I9" s="1"/>
      <c r="J9" s="1"/>
      <c r="K9" s="1"/>
      <c r="L9" s="1"/>
      <c r="M9" s="1"/>
      <c r="N9" s="1"/>
      <c r="O9" s="1"/>
      <c r="P9" s="1"/>
    </row>
    <row r="10" spans="2:16" x14ac:dyDescent="0.25">
      <c r="B10" s="1"/>
      <c r="C10" s="5">
        <v>3</v>
      </c>
      <c r="D10" s="6" t="s">
        <v>7</v>
      </c>
      <c r="E10" s="10">
        <v>46.939</v>
      </c>
      <c r="F10" s="10">
        <v>44.902999999999999</v>
      </c>
      <c r="G10" s="10">
        <v>59.884</v>
      </c>
      <c r="H10" s="8">
        <f t="shared" ref="H10" si="1">SQRT((E11-E10)^2+(F11-F10)^2+(G11-G10)^2)</f>
        <v>1.3712479717396104</v>
      </c>
      <c r="I10" s="1"/>
      <c r="J10" s="1"/>
      <c r="K10" s="1"/>
      <c r="L10" s="1"/>
      <c r="M10" s="1"/>
      <c r="N10" s="1"/>
      <c r="O10" s="1"/>
      <c r="P10" s="1"/>
    </row>
    <row r="11" spans="2:16" x14ac:dyDescent="0.25">
      <c r="B11" s="1"/>
      <c r="C11" s="5"/>
      <c r="D11" s="9" t="s">
        <v>8</v>
      </c>
      <c r="E11" s="10">
        <v>46.22</v>
      </c>
      <c r="F11" s="10">
        <v>45.674999999999997</v>
      </c>
      <c r="G11" s="10">
        <v>59.008000000000003</v>
      </c>
      <c r="H11" s="8"/>
      <c r="I11" s="1"/>
      <c r="J11" s="1"/>
      <c r="K11" s="1"/>
      <c r="L11" s="1"/>
      <c r="M11" s="1"/>
      <c r="N11" s="1"/>
      <c r="O11" s="1"/>
      <c r="P11" s="1"/>
    </row>
    <row r="12" spans="2:16" x14ac:dyDescent="0.25">
      <c r="B12" s="1"/>
      <c r="C12" s="11">
        <v>4</v>
      </c>
      <c r="D12" s="12" t="s">
        <v>7</v>
      </c>
      <c r="E12" s="15">
        <v>65.713999999999999</v>
      </c>
      <c r="F12" s="15">
        <v>36.356999999999999</v>
      </c>
      <c r="G12" s="15">
        <v>67.662999999999997</v>
      </c>
      <c r="H12" s="13">
        <f t="shared" ref="H12" si="2">SQRT((E13-E12)^2+(F13-F12)^2+(G13-G12)^2)</f>
        <v>1.3745672046138788</v>
      </c>
      <c r="I12" s="1"/>
      <c r="J12" s="1"/>
      <c r="K12" s="1"/>
      <c r="L12" s="1"/>
      <c r="M12" s="1"/>
      <c r="N12" s="1"/>
      <c r="O12" s="1"/>
      <c r="P12" s="1"/>
    </row>
    <row r="13" spans="2:16" x14ac:dyDescent="0.25">
      <c r="B13" s="1"/>
      <c r="C13" s="11"/>
      <c r="D13" s="14" t="s">
        <v>8</v>
      </c>
      <c r="E13" s="15">
        <v>65.484999999999999</v>
      </c>
      <c r="F13" s="15">
        <v>35.932000000000002</v>
      </c>
      <c r="G13" s="15">
        <v>68.95</v>
      </c>
      <c r="H13" s="13"/>
      <c r="I13" s="1"/>
      <c r="J13" s="1"/>
      <c r="K13" s="1"/>
      <c r="L13" s="1"/>
      <c r="M13" s="1"/>
      <c r="N13" s="1"/>
      <c r="O13" s="1"/>
      <c r="P13" s="1"/>
    </row>
    <row r="14" spans="2:16" x14ac:dyDescent="0.25">
      <c r="B14" s="1"/>
      <c r="C14" s="5">
        <v>5</v>
      </c>
      <c r="D14" s="6" t="s">
        <v>7</v>
      </c>
      <c r="E14" s="10">
        <v>64.361000000000004</v>
      </c>
      <c r="F14" s="10">
        <v>59.884</v>
      </c>
      <c r="G14" s="10">
        <v>52.834000000000003</v>
      </c>
      <c r="H14" s="8">
        <f t="shared" ref="H14" si="3">SQRT((E15-E14)^2+(F15-F14)^2+(G15-G14)^2)</f>
        <v>1.3739181198310173</v>
      </c>
      <c r="I14" s="1"/>
      <c r="J14" s="1"/>
      <c r="K14" s="1"/>
      <c r="L14" s="1"/>
      <c r="M14" s="1"/>
      <c r="N14" s="1"/>
      <c r="O14" s="1"/>
      <c r="P14" s="1"/>
    </row>
    <row r="15" spans="2:16" ht="15.75" thickBot="1" x14ac:dyDescent="0.3">
      <c r="B15" s="1"/>
      <c r="C15" s="16"/>
      <c r="D15" s="17" t="s">
        <v>8</v>
      </c>
      <c r="E15" s="18">
        <v>64.072000000000003</v>
      </c>
      <c r="F15" s="18">
        <v>61.036999999999999</v>
      </c>
      <c r="G15" s="18">
        <v>52.145000000000003</v>
      </c>
      <c r="H15" s="19"/>
      <c r="I15" s="1"/>
      <c r="J15" s="1"/>
      <c r="K15" s="1"/>
      <c r="L15" s="1"/>
      <c r="M15" s="1"/>
      <c r="N15" s="1"/>
      <c r="O15" s="1"/>
      <c r="P15" s="1"/>
    </row>
    <row r="16" spans="2:16" ht="15.75" thickBot="1" x14ac:dyDescent="0.3">
      <c r="B16" s="1"/>
      <c r="C16" s="4"/>
      <c r="D16" s="4"/>
      <c r="E16" s="4"/>
      <c r="F16" s="4"/>
      <c r="G16" s="26" t="s">
        <v>9</v>
      </c>
      <c r="H16" s="27">
        <f>AVERAGE(H6:H15)</f>
        <v>1.3729141126923543</v>
      </c>
      <c r="I16" s="1"/>
      <c r="J16" s="1"/>
      <c r="K16" s="1"/>
      <c r="L16" s="1"/>
      <c r="M16" s="1"/>
      <c r="N16" s="1"/>
      <c r="O16" s="1"/>
      <c r="P16" s="1"/>
    </row>
    <row r="17" spans="2:16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2:1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16" ht="15.75" thickBot="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2:16" ht="15.75" thickBot="1" x14ac:dyDescent="0.3">
      <c r="B22" s="1"/>
      <c r="C22" s="20"/>
      <c r="D22" s="21"/>
      <c r="E22" s="21"/>
      <c r="F22" s="21"/>
      <c r="G22" s="22"/>
      <c r="H22" s="3"/>
      <c r="I22" s="1"/>
      <c r="J22" s="1"/>
      <c r="K22" s="1"/>
      <c r="L22" s="1"/>
      <c r="M22" s="1"/>
      <c r="N22" s="1"/>
      <c r="O22" s="1"/>
      <c r="P22" s="1"/>
    </row>
    <row r="23" spans="2:16" x14ac:dyDescent="0.25">
      <c r="B23" s="1"/>
      <c r="C23" s="28" t="s">
        <v>10</v>
      </c>
      <c r="D23" s="29"/>
      <c r="E23" s="30" t="s">
        <v>3</v>
      </c>
      <c r="F23" s="30" t="s">
        <v>4</v>
      </c>
      <c r="G23" s="31" t="s">
        <v>5</v>
      </c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25">
      <c r="B24" s="1"/>
      <c r="C24" s="32" t="s">
        <v>7</v>
      </c>
      <c r="D24" s="33"/>
      <c r="E24" s="10">
        <v>38.353000000000002</v>
      </c>
      <c r="F24" s="10">
        <v>33.829000000000001</v>
      </c>
      <c r="G24" s="40">
        <v>81.066000000000003</v>
      </c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25">
      <c r="B25" s="1"/>
      <c r="C25" s="34" t="s">
        <v>11</v>
      </c>
      <c r="D25" s="35"/>
      <c r="E25" s="14">
        <v>38.671999999999997</v>
      </c>
      <c r="F25" s="14">
        <v>36.518000000000001</v>
      </c>
      <c r="G25" s="41">
        <v>77.793000000000006</v>
      </c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25">
      <c r="B26" s="1"/>
      <c r="C26" s="32" t="s">
        <v>12</v>
      </c>
      <c r="D26" s="33"/>
      <c r="E26" s="10">
        <f>E24-E25</f>
        <v>-0.31899999999999551</v>
      </c>
      <c r="F26" s="10">
        <f t="shared" ref="F26:G26" si="4">F24-F25</f>
        <v>-2.6890000000000001</v>
      </c>
      <c r="G26" s="40">
        <f t="shared" si="4"/>
        <v>3.2729999999999961</v>
      </c>
      <c r="H26" s="1"/>
      <c r="I26" s="1"/>
      <c r="J26" s="1"/>
      <c r="K26" s="1"/>
      <c r="L26" s="1"/>
      <c r="M26" s="1"/>
      <c r="N26" s="1"/>
      <c r="O26" s="1"/>
      <c r="P26" s="1"/>
    </row>
    <row r="27" spans="2:16" x14ac:dyDescent="0.25">
      <c r="B27" s="1"/>
      <c r="C27" s="34" t="s">
        <v>13</v>
      </c>
      <c r="D27" s="35"/>
      <c r="E27" s="38">
        <f>SQRT(E26^2+F26^2+G26^2)</f>
        <v>4.2479419722967</v>
      </c>
      <c r="F27" s="38"/>
      <c r="G27" s="39"/>
      <c r="H27" s="1"/>
      <c r="I27" s="1"/>
      <c r="J27" s="1"/>
      <c r="K27" s="1"/>
      <c r="L27" s="1"/>
      <c r="M27" s="1"/>
      <c r="N27" s="1"/>
      <c r="O27" s="1"/>
      <c r="P27" s="1"/>
    </row>
    <row r="28" spans="2:16" x14ac:dyDescent="0.25">
      <c r="B28" s="1"/>
      <c r="C28" s="32" t="s">
        <v>14</v>
      </c>
      <c r="D28" s="33"/>
      <c r="E28" s="42">
        <f>E26/$E$27</f>
        <v>-7.509518775924437E-2</v>
      </c>
      <c r="F28" s="42">
        <f t="shared" ref="F28:G28" si="5">F26/$E$27</f>
        <v>-0.63301241343138226</v>
      </c>
      <c r="G28" s="43">
        <f t="shared" si="5"/>
        <v>0.77049075089658303</v>
      </c>
      <c r="H28" s="1"/>
      <c r="I28" s="1"/>
      <c r="J28" s="1"/>
      <c r="K28" s="1"/>
      <c r="L28" s="1"/>
      <c r="M28" s="1"/>
      <c r="N28" s="1"/>
      <c r="O28" s="1"/>
      <c r="P28" s="1"/>
    </row>
    <row r="29" spans="2:16" x14ac:dyDescent="0.25">
      <c r="B29" s="1"/>
      <c r="C29" s="34" t="s">
        <v>15</v>
      </c>
      <c r="D29" s="35"/>
      <c r="E29" s="44">
        <f>E28*$H$16</f>
        <v>-0.10309924306994873</v>
      </c>
      <c r="F29" s="44">
        <f t="shared" ref="F29:G29" si="6">F28*$H$16</f>
        <v>-0.86907167590939194</v>
      </c>
      <c r="G29" s="45">
        <f t="shared" si="6"/>
        <v>1.0578176256048482</v>
      </c>
      <c r="H29" s="1"/>
      <c r="I29" s="1"/>
      <c r="J29" s="1"/>
      <c r="K29" s="1"/>
      <c r="L29" s="1"/>
      <c r="M29" s="1"/>
      <c r="N29" s="1"/>
      <c r="O29" s="1"/>
      <c r="P29" s="1"/>
    </row>
    <row r="30" spans="2:16" ht="15.75" thickBot="1" x14ac:dyDescent="0.3">
      <c r="B30" s="1"/>
      <c r="C30" s="36" t="s">
        <v>8</v>
      </c>
      <c r="D30" s="37"/>
      <c r="E30" s="46">
        <f>E24+E29</f>
        <v>38.249900756930053</v>
      </c>
      <c r="F30" s="46">
        <f t="shared" ref="F30:G30" si="7">F24+F29</f>
        <v>32.959928324090612</v>
      </c>
      <c r="G30" s="47">
        <f t="shared" si="7"/>
        <v>82.123817625604858</v>
      </c>
      <c r="H30" s="1"/>
      <c r="I30" s="1"/>
      <c r="J30" s="1"/>
      <c r="K30" s="1"/>
      <c r="L30" s="1"/>
      <c r="M30" s="1"/>
      <c r="N30" s="1"/>
      <c r="O30" s="1"/>
      <c r="P30" s="1"/>
    </row>
    <row r="31" spans="2:16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2:16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2:16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</sheetData>
  <mergeCells count="21">
    <mergeCell ref="C28:D28"/>
    <mergeCell ref="C29:D29"/>
    <mergeCell ref="C30:D30"/>
    <mergeCell ref="E27:G27"/>
    <mergeCell ref="C22:G22"/>
    <mergeCell ref="C23:D23"/>
    <mergeCell ref="C24:D24"/>
    <mergeCell ref="C25:D25"/>
    <mergeCell ref="C26:D26"/>
    <mergeCell ref="C27:D27"/>
    <mergeCell ref="C12:C13"/>
    <mergeCell ref="C14:C15"/>
    <mergeCell ref="H6:H7"/>
    <mergeCell ref="H8:H9"/>
    <mergeCell ref="H10:H11"/>
    <mergeCell ref="H12:H13"/>
    <mergeCell ref="H14:H15"/>
    <mergeCell ref="C4:H4"/>
    <mergeCell ref="C6:C7"/>
    <mergeCell ref="C8:C9"/>
    <mergeCell ref="C10:C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Miñán</dc:creator>
  <cp:lastModifiedBy>Raúl Miñán</cp:lastModifiedBy>
  <dcterms:created xsi:type="dcterms:W3CDTF">2022-02-20T09:15:30Z</dcterms:created>
  <dcterms:modified xsi:type="dcterms:W3CDTF">2022-02-20T12:13:50Z</dcterms:modified>
</cp:coreProperties>
</file>