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90" yWindow="705" windowWidth="18720" windowHeight="8265"/>
  </bookViews>
  <sheets>
    <sheet name="Códigos" sheetId="2" r:id="rId1"/>
    <sheet name="Mem. caché" sheetId="1" r:id="rId2"/>
    <sheet name="Pruebas" sheetId="3" r:id="rId3"/>
    <sheet name="Conclusiones" sheetId="4" r:id="rId4"/>
  </sheets>
  <calcPr calcId="124519"/>
</workbook>
</file>

<file path=xl/calcChain.xml><?xml version="1.0" encoding="utf-8"?>
<calcChain xmlns="http://schemas.openxmlformats.org/spreadsheetml/2006/main">
  <c r="I21" i="4"/>
  <c r="I20"/>
  <c r="P13"/>
  <c r="P12"/>
  <c r="I13"/>
  <c r="I12"/>
  <c r="H21"/>
  <c r="H20"/>
  <c r="O13"/>
  <c r="O12"/>
  <c r="H13"/>
  <c r="H12"/>
  <c r="E21"/>
  <c r="F21"/>
  <c r="G21"/>
  <c r="E20"/>
  <c r="F20"/>
  <c r="G20"/>
  <c r="D20"/>
  <c r="D21"/>
  <c r="L13"/>
  <c r="M13"/>
  <c r="N13"/>
  <c r="L12"/>
  <c r="M12"/>
  <c r="N12"/>
  <c r="K13"/>
  <c r="K12"/>
  <c r="E13"/>
  <c r="F13"/>
  <c r="G13"/>
  <c r="E12"/>
  <c r="F12"/>
  <c r="G12"/>
  <c r="D13"/>
  <c r="D12"/>
</calcChain>
</file>

<file path=xl/sharedStrings.xml><?xml version="1.0" encoding="utf-8"?>
<sst xmlns="http://schemas.openxmlformats.org/spreadsheetml/2006/main" count="104" uniqueCount="55">
  <si>
    <t>Organización de la memoria caché</t>
  </si>
  <si>
    <t>Caché L1</t>
  </si>
  <si>
    <t>Dos memorias caché de primer nivel. Una de datos y otra de instrucciónes.</t>
  </si>
  <si>
    <t>Tamaño total</t>
  </si>
  <si>
    <t>32 KB</t>
  </si>
  <si>
    <t>Asociatividad</t>
  </si>
  <si>
    <t>Tamaño de bloque</t>
  </si>
  <si>
    <t>64 B</t>
  </si>
  <si>
    <t>Palabras por bloque</t>
  </si>
  <si>
    <t>Tamaño de palabra</t>
  </si>
  <si>
    <t>8 B</t>
  </si>
  <si>
    <t>Caché L2</t>
  </si>
  <si>
    <t>4 MB</t>
  </si>
  <si>
    <t>Código sin padding</t>
  </si>
  <si>
    <t>Código con padding</t>
  </si>
  <si>
    <t>Modo de ejecución:</t>
  </si>
  <si>
    <t>Normal</t>
  </si>
  <si>
    <t>Contador</t>
  </si>
  <si>
    <t>Resultado medio</t>
  </si>
  <si>
    <t>Desviación</t>
  </si>
  <si>
    <t>Tiempo</t>
  </si>
  <si>
    <t>Tiempo Sys</t>
  </si>
  <si>
    <t>N. Ejecuciones</t>
  </si>
  <si>
    <t>Número de iteraciones:</t>
  </si>
  <si>
    <t>PAPI_L1_DCM</t>
  </si>
  <si>
    <t>N. Ejecución</t>
  </si>
  <si>
    <t>Resultado</t>
  </si>
  <si>
    <t>PAPI_L2_DCM</t>
  </si>
  <si>
    <t>Prueba nº 1: sin padding</t>
  </si>
  <si>
    <t>Prueba nº 2: con padding</t>
  </si>
  <si>
    <t>PAPI_TOT_CYC</t>
  </si>
  <si>
    <t>12,65s</t>
  </si>
  <si>
    <t>3,17s</t>
  </si>
  <si>
    <t>12,87s</t>
  </si>
  <si>
    <t>3,23s</t>
  </si>
  <si>
    <t>12,71s</t>
  </si>
  <si>
    <t>3,14s</t>
  </si>
  <si>
    <t>10,84s</t>
  </si>
  <si>
    <t>3,46s</t>
  </si>
  <si>
    <t>7,71s</t>
  </si>
  <si>
    <t>3,39s</t>
  </si>
  <si>
    <t>7,72s</t>
  </si>
  <si>
    <t>3,44s</t>
  </si>
  <si>
    <t>Tipo de cache</t>
  </si>
  <si>
    <t>L1</t>
  </si>
  <si>
    <t>L2</t>
  </si>
  <si>
    <t>Iteraciones</t>
  </si>
  <si>
    <t>Resultado min.</t>
  </si>
  <si>
    <t>Resultado max.</t>
  </si>
  <si>
    <t>Prueba 1</t>
  </si>
  <si>
    <t>Prueba 2</t>
  </si>
  <si>
    <t>Comparativa cachés</t>
  </si>
  <si>
    <t>Comparativa número ejecuciones</t>
  </si>
  <si>
    <t>Conclusiones obtenidas de las pruebas. Estas conclusiones se han obtenido a partir de los resultados individuales de cada comparativa. Finalmente se obtienen las conclusiones globales de las comparativas.</t>
  </si>
  <si>
    <t>Número de ejecuciones</t>
  </si>
</sst>
</file>

<file path=xl/styles.xml><?xml version="1.0" encoding="utf-8"?>
<styleSheet xmlns="http://schemas.openxmlformats.org/spreadsheetml/2006/main">
  <numFmts count="3">
    <numFmt numFmtId="164" formatCode="#,##0.000000"/>
    <numFmt numFmtId="165" formatCode="0.000000"/>
    <numFmt numFmtId="166" formatCode="#,##0.000"/>
  </numFmts>
  <fonts count="13">
    <font>
      <sz val="11"/>
      <color theme="1"/>
      <name val="Calibri"/>
      <family val="2"/>
      <scheme val="minor"/>
    </font>
    <font>
      <sz val="11"/>
      <color theme="1"/>
      <name val="Calibri"/>
      <family val="2"/>
      <scheme val="minor"/>
    </font>
    <font>
      <b/>
      <sz val="18"/>
      <color theme="3"/>
      <name val="Cambria"/>
      <family val="2"/>
      <scheme val="major"/>
    </font>
    <font>
      <b/>
      <sz val="11"/>
      <color theme="1"/>
      <name val="Calibri"/>
      <family val="2"/>
      <scheme val="minor"/>
    </font>
    <font>
      <sz val="11"/>
      <color rgb="FFFA7D00"/>
      <name val="Calibri"/>
      <family val="2"/>
      <scheme val="minor"/>
    </font>
    <font>
      <sz val="11"/>
      <color theme="1"/>
      <name val="Calibri"/>
      <family val="2"/>
    </font>
    <font>
      <b/>
      <sz val="18"/>
      <color rgb="FF1F497D"/>
      <name val="Cambria"/>
      <family val="2"/>
    </font>
    <font>
      <sz val="11"/>
      <color rgb="FF000000"/>
      <name val="Calibri"/>
      <family val="2"/>
    </font>
    <font>
      <u/>
      <sz val="11"/>
      <color rgb="FF000000"/>
      <name val="Calibri"/>
      <family val="2"/>
    </font>
    <font>
      <sz val="11"/>
      <color rgb="FFFA7D00"/>
      <name val="Calibri"/>
      <family val="2"/>
    </font>
    <font>
      <b/>
      <sz val="11"/>
      <color rgb="FFFA7D00"/>
      <name val="Calibri"/>
      <family val="2"/>
      <scheme val="minor"/>
    </font>
    <font>
      <b/>
      <sz val="11"/>
      <color theme="0"/>
      <name val="Calibri"/>
      <family val="2"/>
      <scheme val="minor"/>
    </font>
    <font>
      <b/>
      <sz val="12"/>
      <color theme="1"/>
      <name val="Calibri"/>
      <family val="2"/>
      <scheme val="minor"/>
    </font>
  </fonts>
  <fills count="9">
    <fill>
      <patternFill patternType="none"/>
    </fill>
    <fill>
      <patternFill patternType="gray125"/>
    </fill>
    <fill>
      <patternFill patternType="solid">
        <fgColor theme="6"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rgb="FFF2F2F2"/>
      </patternFill>
    </fill>
    <fill>
      <patternFill patternType="solid">
        <fgColor rgb="FFA5A5A5"/>
      </patternFill>
    </fill>
    <fill>
      <patternFill patternType="solid">
        <fgColor theme="0" tint="-4.9989318521683403E-2"/>
        <bgColor indexed="64"/>
      </patternFill>
    </fill>
    <fill>
      <patternFill patternType="solid">
        <fgColor theme="0" tint="-0.14999847407452621"/>
        <bgColor indexed="64"/>
      </patternFill>
    </fill>
  </fills>
  <borders count="19">
    <border>
      <left/>
      <right/>
      <top/>
      <bottom/>
      <diagonal/>
    </border>
    <border>
      <left style="thin">
        <color theme="0"/>
      </left>
      <right style="thin">
        <color theme="0"/>
      </right>
      <top style="thin">
        <color theme="0"/>
      </top>
      <bottom style="thin">
        <color theme="0"/>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double">
        <color rgb="FF3F3F3F"/>
      </left>
      <right style="double">
        <color indexed="64"/>
      </right>
      <top style="double">
        <color rgb="FF3F3F3F"/>
      </top>
      <bottom style="double">
        <color rgb="FF3F3F3F"/>
      </bottom>
      <diagonal/>
    </border>
    <border>
      <left/>
      <right style="double">
        <color rgb="FF3F3F3F"/>
      </right>
      <top style="double">
        <color rgb="FF3F3F3F"/>
      </top>
      <bottom style="double">
        <color rgb="FF3F3F3F"/>
      </bottom>
      <diagonal/>
    </border>
    <border>
      <left/>
      <right style="thin">
        <color rgb="FF7F7F7F"/>
      </right>
      <top style="thin">
        <color rgb="FF7F7F7F"/>
      </top>
      <bottom style="thin">
        <color rgb="FF7F7F7F"/>
      </bottom>
      <diagonal/>
    </border>
    <border>
      <left style="thin">
        <color rgb="FF7F7F7F"/>
      </left>
      <right style="double">
        <color indexed="64"/>
      </right>
      <top style="double">
        <color rgb="FF3F3F3F"/>
      </top>
      <bottom style="thin">
        <color rgb="FF7F7F7F"/>
      </bottom>
      <diagonal/>
    </border>
    <border>
      <left style="double">
        <color rgb="FF3F3F3F"/>
      </left>
      <right style="thin">
        <color rgb="FF7F7F7F"/>
      </right>
      <top style="thin">
        <color rgb="FF7F7F7F"/>
      </top>
      <bottom style="double">
        <color indexed="64"/>
      </bottom>
      <diagonal/>
    </border>
    <border>
      <left style="thin">
        <color rgb="FF7F7F7F"/>
      </left>
      <right style="thin">
        <color rgb="FF7F7F7F"/>
      </right>
      <top style="thin">
        <color rgb="FF7F7F7F"/>
      </top>
      <bottom style="double">
        <color indexed="64"/>
      </bottom>
      <diagonal/>
    </border>
    <border>
      <left/>
      <right style="thin">
        <color rgb="FF7F7F7F"/>
      </right>
      <top style="thin">
        <color rgb="FF7F7F7F"/>
      </top>
      <bottom style="double">
        <color indexed="64"/>
      </bottom>
      <diagonal/>
    </border>
    <border>
      <left style="thin">
        <color rgb="FF7F7F7F"/>
      </left>
      <right style="double">
        <color indexed="64"/>
      </right>
      <top style="thin">
        <color rgb="FF7F7F7F"/>
      </top>
      <bottom style="double">
        <color indexed="64"/>
      </bottom>
      <diagonal/>
    </border>
    <border>
      <left/>
      <right/>
      <top style="double">
        <color rgb="FF3F3F3F"/>
      </top>
      <bottom style="double">
        <color rgb="FF3F3F3F"/>
      </bottom>
      <diagonal/>
    </border>
    <border>
      <left style="double">
        <color rgb="FF3F3F3F"/>
      </left>
      <right/>
      <top style="double">
        <color rgb="FF3F3F3F"/>
      </top>
      <bottom style="double">
        <color rgb="FF3F3F3F"/>
      </bottom>
      <diagonal/>
    </border>
    <border>
      <left/>
      <right style="double">
        <color indexed="64"/>
      </right>
      <top style="double">
        <color rgb="FF3F3F3F"/>
      </top>
      <bottom style="double">
        <color rgb="FF3F3F3F"/>
      </bottom>
      <diagonal/>
    </border>
    <border>
      <left style="double">
        <color indexed="64"/>
      </left>
      <right/>
      <top/>
      <bottom/>
      <diagonal/>
    </border>
    <border>
      <left style="thin">
        <color rgb="FF7F7F7F"/>
      </left>
      <right style="thick">
        <color indexed="64"/>
      </right>
      <top style="double">
        <color rgb="FF3F3F3F"/>
      </top>
      <bottom style="thin">
        <color rgb="FF7F7F7F"/>
      </bottom>
      <diagonal/>
    </border>
    <border>
      <left style="thin">
        <color rgb="FF7F7F7F"/>
      </left>
      <right style="thick">
        <color indexed="64"/>
      </right>
      <top style="thin">
        <color rgb="FF7F7F7F"/>
      </top>
      <bottom style="double">
        <color indexed="64"/>
      </bottom>
      <diagonal/>
    </border>
  </borders>
  <cellStyleXfs count="8">
    <xf numFmtId="0" fontId="0" fillId="0" borderId="0"/>
    <xf numFmtId="0" fontId="2" fillId="0" borderId="0" applyNumberFormat="0" applyFill="0" applyBorder="0" applyAlignment="0" applyProtection="0"/>
    <xf numFmtId="0" fontId="1" fillId="2" borderId="0" applyNumberFormat="0" applyBorder="0" applyAlignment="0" applyProtection="0"/>
    <xf numFmtId="0" fontId="4" fillId="0" borderId="2" applyNumberFormat="0" applyFill="0" applyAlignment="0" applyProtection="0"/>
    <xf numFmtId="0" fontId="1" fillId="3" borderId="0" applyNumberFormat="0" applyBorder="0" applyAlignment="0" applyProtection="0"/>
    <xf numFmtId="0" fontId="1" fillId="4" borderId="0" applyNumberFormat="0" applyBorder="0" applyAlignment="0" applyProtection="0"/>
    <xf numFmtId="0" fontId="10" fillId="5" borderId="3" applyNumberFormat="0" applyAlignment="0" applyProtection="0"/>
    <xf numFmtId="0" fontId="11" fillId="6" borderId="4" applyNumberFormat="0" applyAlignment="0" applyProtection="0"/>
  </cellStyleXfs>
  <cellXfs count="58">
    <xf numFmtId="0" fontId="0" fillId="0" borderId="0" xfId="0"/>
    <xf numFmtId="0" fontId="2" fillId="0" borderId="0" xfId="1"/>
    <xf numFmtId="0" fontId="0" fillId="2" borderId="0" xfId="2" applyFont="1" applyAlignment="1">
      <alignment horizontal="right"/>
    </xf>
    <xf numFmtId="0" fontId="1" fillId="2" borderId="0" xfId="2" applyAlignment="1">
      <alignment horizontal="right"/>
    </xf>
    <xf numFmtId="0" fontId="0" fillId="0" borderId="1" xfId="0" applyBorder="1"/>
    <xf numFmtId="0" fontId="0" fillId="0" borderId="0" xfId="0"/>
    <xf numFmtId="0" fontId="5" fillId="0" borderId="0" xfId="0" applyFont="1" applyBorder="1"/>
    <xf numFmtId="0" fontId="6" fillId="0" borderId="0" xfId="1" applyFont="1" applyBorder="1"/>
    <xf numFmtId="0" fontId="8" fillId="3" borderId="0" xfId="4" applyFont="1" applyBorder="1"/>
    <xf numFmtId="0" fontId="7" fillId="3" borderId="0" xfId="4" applyFont="1" applyBorder="1"/>
    <xf numFmtId="0" fontId="7" fillId="3" borderId="0" xfId="4" applyFont="1" applyBorder="1" applyAlignment="1">
      <alignment horizontal="left"/>
    </xf>
    <xf numFmtId="0" fontId="9" fillId="0" borderId="2" xfId="3" applyFont="1" applyBorder="1"/>
    <xf numFmtId="0" fontId="7" fillId="4" borderId="0" xfId="5" applyFont="1" applyBorder="1"/>
    <xf numFmtId="164" fontId="7" fillId="4" borderId="0" xfId="5" applyNumberFormat="1" applyFont="1" applyBorder="1"/>
    <xf numFmtId="0" fontId="7" fillId="4" borderId="0" xfId="5" applyFont="1" applyBorder="1" applyAlignment="1">
      <alignment horizontal="right"/>
    </xf>
    <xf numFmtId="165" fontId="7" fillId="4" borderId="0" xfId="5" applyNumberFormat="1" applyFont="1" applyBorder="1" applyAlignment="1">
      <alignment horizontal="right"/>
    </xf>
    <xf numFmtId="3" fontId="7" fillId="4" borderId="0" xfId="5" applyNumberFormat="1" applyFont="1" applyBorder="1"/>
    <xf numFmtId="3" fontId="7" fillId="4" borderId="0" xfId="5" applyNumberFormat="1" applyFont="1" applyBorder="1" applyAlignment="1">
      <alignment horizontal="right"/>
    </xf>
    <xf numFmtId="166" fontId="7" fillId="4" borderId="0" xfId="5" applyNumberFormat="1" applyFont="1" applyBorder="1" applyAlignment="1">
      <alignment horizontal="right"/>
    </xf>
    <xf numFmtId="0" fontId="0" fillId="0" borderId="0" xfId="0"/>
    <xf numFmtId="0" fontId="12" fillId="0" borderId="0" xfId="0" applyFont="1" applyAlignment="1">
      <alignment horizontal="left" vertical="top" wrapText="1"/>
    </xf>
    <xf numFmtId="0" fontId="10" fillId="7" borderId="3" xfId="6" applyFill="1" applyAlignment="1">
      <alignment horizontal="center" vertical="center"/>
    </xf>
    <xf numFmtId="164" fontId="10" fillId="7" borderId="3" xfId="6" applyNumberFormat="1" applyFill="1" applyAlignment="1">
      <alignment horizontal="center" vertical="center"/>
    </xf>
    <xf numFmtId="0" fontId="10" fillId="7" borderId="7" xfId="6" applyFill="1" applyBorder="1" applyAlignment="1">
      <alignment horizontal="center" vertical="center"/>
    </xf>
    <xf numFmtId="0" fontId="10" fillId="8" borderId="9" xfId="6" applyFill="1" applyBorder="1" applyAlignment="1">
      <alignment horizontal="center" vertical="center"/>
    </xf>
    <xf numFmtId="164" fontId="10" fillId="8" borderId="10" xfId="6" applyNumberFormat="1" applyFill="1" applyBorder="1" applyAlignment="1">
      <alignment horizontal="center" vertical="center"/>
    </xf>
    <xf numFmtId="0" fontId="10" fillId="8" borderId="11" xfId="6" applyFill="1" applyBorder="1" applyAlignment="1">
      <alignment horizontal="center" vertical="center"/>
    </xf>
    <xf numFmtId="0" fontId="0" fillId="0" borderId="0" xfId="0" applyFill="1"/>
    <xf numFmtId="4" fontId="10" fillId="7" borderId="3" xfId="6" applyNumberFormat="1" applyFill="1" applyAlignment="1">
      <alignment horizontal="center" vertical="center"/>
    </xf>
    <xf numFmtId="4" fontId="10" fillId="8" borderId="10" xfId="6" applyNumberFormat="1" applyFill="1" applyBorder="1" applyAlignment="1">
      <alignment horizontal="center" vertical="center"/>
    </xf>
    <xf numFmtId="4" fontId="10" fillId="7" borderId="8" xfId="6" applyNumberFormat="1" applyFill="1" applyBorder="1" applyAlignment="1">
      <alignment horizontal="center" vertical="center"/>
    </xf>
    <xf numFmtId="4" fontId="10" fillId="8" borderId="12" xfId="6" applyNumberFormat="1" applyFill="1" applyBorder="1" applyAlignment="1">
      <alignment horizontal="center" vertical="center"/>
    </xf>
    <xf numFmtId="0" fontId="11" fillId="6" borderId="4" xfId="7" applyAlignment="1">
      <alignment horizontal="center" vertical="center"/>
    </xf>
    <xf numFmtId="0" fontId="11" fillId="6" borderId="5" xfId="7" applyBorder="1" applyAlignment="1">
      <alignment horizontal="center" vertical="center"/>
    </xf>
    <xf numFmtId="0" fontId="11" fillId="6" borderId="6" xfId="7" applyBorder="1" applyAlignment="1">
      <alignment horizontal="center" vertical="center"/>
    </xf>
    <xf numFmtId="3" fontId="10" fillId="7" borderId="3" xfId="6" applyNumberFormat="1" applyFill="1" applyAlignment="1">
      <alignment horizontal="center" vertical="center"/>
    </xf>
    <xf numFmtId="3" fontId="10" fillId="8" borderId="10" xfId="6" applyNumberFormat="1" applyFill="1" applyBorder="1" applyAlignment="1">
      <alignment horizontal="center" vertical="center"/>
    </xf>
    <xf numFmtId="0" fontId="11" fillId="0" borderId="0" xfId="7" applyFill="1" applyBorder="1" applyAlignment="1">
      <alignment horizontal="center" vertical="center"/>
    </xf>
    <xf numFmtId="0" fontId="10" fillId="0" borderId="0" xfId="6" applyFill="1" applyBorder="1" applyAlignment="1">
      <alignment horizontal="center" vertical="center"/>
    </xf>
    <xf numFmtId="164" fontId="10" fillId="0" borderId="0" xfId="6" applyNumberFormat="1" applyFill="1" applyBorder="1" applyAlignment="1">
      <alignment horizontal="center" vertical="center"/>
    </xf>
    <xf numFmtId="4" fontId="10" fillId="0" borderId="0" xfId="6" applyNumberFormat="1" applyFill="1" applyBorder="1" applyAlignment="1">
      <alignment horizontal="center" vertical="center"/>
    </xf>
    <xf numFmtId="0" fontId="11" fillId="0" borderId="16" xfId="7" applyFill="1" applyBorder="1" applyAlignment="1">
      <alignment vertical="top" wrapText="1"/>
    </xf>
    <xf numFmtId="0" fontId="11" fillId="0" borderId="0" xfId="7" applyFill="1" applyBorder="1" applyAlignment="1">
      <alignment vertical="top" wrapText="1"/>
    </xf>
    <xf numFmtId="4" fontId="10" fillId="7" borderId="17" xfId="6" applyNumberFormat="1" applyFill="1" applyBorder="1" applyAlignment="1">
      <alignment horizontal="center" vertical="center"/>
    </xf>
    <xf numFmtId="4" fontId="10" fillId="8" borderId="18" xfId="6" applyNumberFormat="1" applyFill="1" applyBorder="1" applyAlignment="1">
      <alignment horizontal="center" vertical="center"/>
    </xf>
    <xf numFmtId="0" fontId="1" fillId="2" borderId="0" xfId="2"/>
    <xf numFmtId="0" fontId="3" fillId="0" borderId="0" xfId="0" applyFont="1" applyAlignment="1">
      <alignment horizontal="left"/>
    </xf>
    <xf numFmtId="0" fontId="1" fillId="2" borderId="0" xfId="2" applyAlignment="1">
      <alignment horizontal="left"/>
    </xf>
    <xf numFmtId="0" fontId="11" fillId="6" borderId="14" xfId="7" applyBorder="1" applyAlignment="1">
      <alignment horizontal="center" vertical="top" wrapText="1"/>
    </xf>
    <xf numFmtId="0" fontId="11" fillId="6" borderId="13" xfId="7" applyBorder="1" applyAlignment="1">
      <alignment horizontal="center" vertical="top" wrapText="1"/>
    </xf>
    <xf numFmtId="0" fontId="11" fillId="6" borderId="15" xfId="7" applyBorder="1" applyAlignment="1">
      <alignment horizontal="center" vertical="top" wrapText="1"/>
    </xf>
    <xf numFmtId="0" fontId="2" fillId="0" borderId="0" xfId="1" applyNumberFormat="1" applyAlignment="1"/>
    <xf numFmtId="0" fontId="2" fillId="0" borderId="0" xfId="1" applyFill="1" applyBorder="1"/>
    <xf numFmtId="0" fontId="12" fillId="0" borderId="0" xfId="0" applyFont="1" applyAlignment="1">
      <alignment horizontal="left" vertical="top" wrapText="1"/>
    </xf>
    <xf numFmtId="0" fontId="11" fillId="6" borderId="4" xfId="7" applyAlignment="1">
      <alignment horizontal="center" vertical="top" wrapText="1"/>
    </xf>
    <xf numFmtId="0" fontId="11" fillId="6" borderId="4" xfId="7" applyBorder="1" applyAlignment="1">
      <alignment horizontal="center" vertical="top" wrapText="1"/>
    </xf>
    <xf numFmtId="0" fontId="11" fillId="6" borderId="5" xfId="7" applyBorder="1" applyAlignment="1">
      <alignment horizontal="center" vertical="top" wrapText="1"/>
    </xf>
    <xf numFmtId="0" fontId="11" fillId="6" borderId="6" xfId="7" applyBorder="1" applyAlignment="1">
      <alignment horizontal="center" vertical="top" wrapText="1"/>
    </xf>
  </cellXfs>
  <cellStyles count="8">
    <cellStyle name="20% - Énfasis5" xfId="4" builtinId="46"/>
    <cellStyle name="40% - Énfasis3" xfId="2" builtinId="39"/>
    <cellStyle name="40% - Énfasis5" xfId="5" builtinId="47"/>
    <cellStyle name="Cálculo" xfId="6" builtinId="22"/>
    <cellStyle name="Celda de comprobación" xfId="7" builtinId="23"/>
    <cellStyle name="Celda vinculada" xfId="3" builtinId="24"/>
    <cellStyle name="Normal" xfId="0" builtinId="0"/>
    <cellStyle name="Título" xfId="1" builtinId="15"/>
  </cellStyles>
  <dxfs count="33">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border>
        <left style="thin">
          <color rgb="FF9BBB59"/>
        </left>
      </border>
    </dxf>
    <dxf>
      <border>
        <left style="thin">
          <color rgb="FF9BBB59"/>
        </left>
      </border>
    </dxf>
    <dxf>
      <border>
        <top style="thin">
          <color rgb="FF9BBB59"/>
        </top>
      </border>
    </dxf>
    <dxf>
      <border>
        <top style="thin">
          <color rgb="FF9BBB59"/>
        </top>
      </border>
    </dxf>
    <dxf>
      <font>
        <b/>
        <color rgb="FF000000"/>
      </font>
    </dxf>
    <dxf>
      <font>
        <b/>
        <color rgb="FF000000"/>
      </font>
    </dxf>
    <dxf>
      <font>
        <b/>
        <color rgb="FF000000"/>
      </font>
      <border>
        <top style="double">
          <color rgb="FF9BBB59"/>
        </top>
      </border>
    </dxf>
    <dxf>
      <font>
        <b/>
        <color rgb="FFFFFFFF"/>
      </font>
      <fill>
        <patternFill patternType="solid">
          <fgColor rgb="FF9BBB59"/>
          <bgColor rgb="FF9BBB59"/>
        </patternFill>
      </fill>
    </dxf>
    <dxf>
      <font>
        <color rgb="FF000000"/>
      </font>
      <border>
        <left style="thin">
          <color rgb="FF9BBB59"/>
        </left>
        <right style="thin">
          <color rgb="FF9BBB59"/>
        </right>
        <top style="thin">
          <color rgb="FF9BBB59"/>
        </top>
        <bottom style="thin">
          <color rgb="FF9BBB59"/>
        </bottom>
      </border>
    </dxf>
  </dxfs>
  <tableStyles count="1" defaultTableStyle="TableStyleMedium9" defaultPivotStyle="PivotStyleLight16">
    <tableStyle name="TableStyleLight11 2" pivot="0" count="9">
      <tableStyleElement type="wholeTable" dxfId="32"/>
      <tableStyleElement type="headerRow" dxfId="31"/>
      <tableStyleElement type="totalRow" dxfId="30"/>
      <tableStyleElement type="firstColumn" dxfId="29"/>
      <tableStyleElement type="lastColumn" dxfId="28"/>
      <tableStyleElement type="firstRowStripe" dxfId="27"/>
      <tableStyleElement type="secondRowStripe" dxfId="26"/>
      <tableStyleElement type="firstColumnStripe" dxfId="25"/>
      <tableStyleElement type="secondColumnStripe" dxfId="24"/>
    </tableStyle>
  </tableStyles>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jpeg"/><Relationship Id="rId1" Type="http://schemas.openxmlformats.org/officeDocument/2006/relationships/image" Target="../media/image3.jpeg"/><Relationship Id="rId6" Type="http://schemas.openxmlformats.org/officeDocument/2006/relationships/image" Target="../media/image8.jpeg"/><Relationship Id="rId5" Type="http://schemas.openxmlformats.org/officeDocument/2006/relationships/image" Target="../media/image7.jpeg"/><Relationship Id="rId4"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7</xdr:col>
      <xdr:colOff>180975</xdr:colOff>
      <xdr:row>22</xdr:row>
      <xdr:rowOff>76200</xdr:rowOff>
    </xdr:to>
    <xdr:pic>
      <xdr:nvPicPr>
        <xdr:cNvPr id="2" name="1 Imagen" descr="normal.png"/>
        <xdr:cNvPicPr>
          <a:picLocks noChangeAspect="1"/>
        </xdr:cNvPicPr>
      </xdr:nvPicPr>
      <xdr:blipFill>
        <a:blip xmlns:r="http://schemas.openxmlformats.org/officeDocument/2006/relationships" r:embed="rId1"/>
        <a:stretch>
          <a:fillRect/>
        </a:stretch>
      </xdr:blipFill>
      <xdr:spPr>
        <a:xfrm>
          <a:off x="762000" y="190500"/>
          <a:ext cx="4752975" cy="4076700"/>
        </a:xfrm>
        <a:prstGeom prst="rect">
          <a:avLst/>
        </a:prstGeom>
        <a:ln>
          <a:solidFill>
            <a:sysClr val="windowText" lastClr="000000"/>
          </a:solidFill>
        </a:ln>
      </xdr:spPr>
    </xdr:pic>
    <xdr:clientData/>
  </xdr:twoCellAnchor>
  <xdr:twoCellAnchor editAs="oneCell">
    <xdr:from>
      <xdr:col>8</xdr:col>
      <xdr:colOff>0</xdr:colOff>
      <xdr:row>1</xdr:row>
      <xdr:rowOff>0</xdr:rowOff>
    </xdr:from>
    <xdr:to>
      <xdr:col>14</xdr:col>
      <xdr:colOff>457200</xdr:colOff>
      <xdr:row>22</xdr:row>
      <xdr:rowOff>57150</xdr:rowOff>
    </xdr:to>
    <xdr:pic>
      <xdr:nvPicPr>
        <xdr:cNvPr id="3" name="2 Imagen" descr="padding.png"/>
        <xdr:cNvPicPr>
          <a:picLocks noChangeAspect="1"/>
        </xdr:cNvPicPr>
      </xdr:nvPicPr>
      <xdr:blipFill>
        <a:blip xmlns:r="http://schemas.openxmlformats.org/officeDocument/2006/relationships" r:embed="rId2"/>
        <a:stretch>
          <a:fillRect/>
        </a:stretch>
      </xdr:blipFill>
      <xdr:spPr>
        <a:xfrm>
          <a:off x="6096000" y="190500"/>
          <a:ext cx="5029200" cy="4057650"/>
        </a:xfrm>
        <a:prstGeom prst="rect">
          <a:avLst/>
        </a:prstGeom>
        <a:ln>
          <a:solidFill>
            <a:sysClr val="windowText" lastClr="000000"/>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874058</xdr:colOff>
      <xdr:row>7</xdr:row>
      <xdr:rowOff>0</xdr:rowOff>
    </xdr:from>
    <xdr:to>
      <xdr:col>12</xdr:col>
      <xdr:colOff>484352</xdr:colOff>
      <xdr:row>25</xdr:row>
      <xdr:rowOff>171000</xdr:rowOff>
    </xdr:to>
    <xdr:pic>
      <xdr:nvPicPr>
        <xdr:cNvPr id="3" name="2 Imagen" descr="noPadding(L1).jpg"/>
        <xdr:cNvPicPr>
          <a:picLocks noChangeAspect="1"/>
        </xdr:cNvPicPr>
      </xdr:nvPicPr>
      <xdr:blipFill>
        <a:blip xmlns:r="http://schemas.openxmlformats.org/officeDocument/2006/relationships" r:embed="rId1"/>
        <a:stretch>
          <a:fillRect/>
        </a:stretch>
      </xdr:blipFill>
      <xdr:spPr>
        <a:xfrm>
          <a:off x="6208058" y="1456765"/>
          <a:ext cx="3812500" cy="3600000"/>
        </a:xfrm>
        <a:prstGeom prst="rect">
          <a:avLst/>
        </a:prstGeom>
        <a:ln>
          <a:solidFill>
            <a:sysClr val="windowText" lastClr="000000"/>
          </a:solidFill>
        </a:ln>
      </xdr:spPr>
    </xdr:pic>
    <xdr:clientData/>
  </xdr:twoCellAnchor>
  <xdr:twoCellAnchor editAs="oneCell">
    <xdr:from>
      <xdr:col>7</xdr:col>
      <xdr:colOff>874058</xdr:colOff>
      <xdr:row>29</xdr:row>
      <xdr:rowOff>0</xdr:rowOff>
    </xdr:from>
    <xdr:to>
      <xdr:col>12</xdr:col>
      <xdr:colOff>484352</xdr:colOff>
      <xdr:row>47</xdr:row>
      <xdr:rowOff>171000</xdr:rowOff>
    </xdr:to>
    <xdr:pic>
      <xdr:nvPicPr>
        <xdr:cNvPr id="4" name="3 Imagen" descr="noPadding(L2).jpg"/>
        <xdr:cNvPicPr>
          <a:picLocks noChangeAspect="1"/>
        </xdr:cNvPicPr>
      </xdr:nvPicPr>
      <xdr:blipFill>
        <a:blip xmlns:r="http://schemas.openxmlformats.org/officeDocument/2006/relationships" r:embed="rId2"/>
        <a:stretch>
          <a:fillRect/>
        </a:stretch>
      </xdr:blipFill>
      <xdr:spPr>
        <a:xfrm>
          <a:off x="6208058" y="5647765"/>
          <a:ext cx="3812500" cy="3600000"/>
        </a:xfrm>
        <a:prstGeom prst="rect">
          <a:avLst/>
        </a:prstGeom>
        <a:ln>
          <a:solidFill>
            <a:sysClr val="windowText" lastClr="000000"/>
          </a:solidFill>
        </a:ln>
      </xdr:spPr>
    </xdr:pic>
    <xdr:clientData/>
  </xdr:twoCellAnchor>
  <xdr:twoCellAnchor editAs="oneCell">
    <xdr:from>
      <xdr:col>7</xdr:col>
      <xdr:colOff>874058</xdr:colOff>
      <xdr:row>51</xdr:row>
      <xdr:rowOff>0</xdr:rowOff>
    </xdr:from>
    <xdr:to>
      <xdr:col>12</xdr:col>
      <xdr:colOff>484352</xdr:colOff>
      <xdr:row>69</xdr:row>
      <xdr:rowOff>171000</xdr:rowOff>
    </xdr:to>
    <xdr:pic>
      <xdr:nvPicPr>
        <xdr:cNvPr id="5" name="4 Imagen" descr="noPadding(totalCiclos).jpg"/>
        <xdr:cNvPicPr>
          <a:picLocks noChangeAspect="1"/>
        </xdr:cNvPicPr>
      </xdr:nvPicPr>
      <xdr:blipFill>
        <a:blip xmlns:r="http://schemas.openxmlformats.org/officeDocument/2006/relationships" r:embed="rId3"/>
        <a:stretch>
          <a:fillRect/>
        </a:stretch>
      </xdr:blipFill>
      <xdr:spPr>
        <a:xfrm>
          <a:off x="6208058" y="9838765"/>
          <a:ext cx="3812500" cy="3600000"/>
        </a:xfrm>
        <a:prstGeom prst="rect">
          <a:avLst/>
        </a:prstGeom>
        <a:ln>
          <a:solidFill>
            <a:sysClr val="windowText" lastClr="000000"/>
          </a:solidFill>
        </a:ln>
      </xdr:spPr>
    </xdr:pic>
    <xdr:clientData/>
  </xdr:twoCellAnchor>
  <xdr:twoCellAnchor editAs="oneCell">
    <xdr:from>
      <xdr:col>7</xdr:col>
      <xdr:colOff>874058</xdr:colOff>
      <xdr:row>77</xdr:row>
      <xdr:rowOff>0</xdr:rowOff>
    </xdr:from>
    <xdr:to>
      <xdr:col>12</xdr:col>
      <xdr:colOff>484352</xdr:colOff>
      <xdr:row>95</xdr:row>
      <xdr:rowOff>171000</xdr:rowOff>
    </xdr:to>
    <xdr:pic>
      <xdr:nvPicPr>
        <xdr:cNvPr id="6" name="5 Imagen" descr="Padding(L1).jpg"/>
        <xdr:cNvPicPr>
          <a:picLocks noChangeAspect="1"/>
        </xdr:cNvPicPr>
      </xdr:nvPicPr>
      <xdr:blipFill>
        <a:blip xmlns:r="http://schemas.openxmlformats.org/officeDocument/2006/relationships" r:embed="rId4"/>
        <a:stretch>
          <a:fillRect/>
        </a:stretch>
      </xdr:blipFill>
      <xdr:spPr>
        <a:xfrm>
          <a:off x="6208058" y="14915029"/>
          <a:ext cx="3812500" cy="3600000"/>
        </a:xfrm>
        <a:prstGeom prst="rect">
          <a:avLst/>
        </a:prstGeom>
        <a:ln>
          <a:solidFill>
            <a:sysClr val="windowText" lastClr="000000"/>
          </a:solidFill>
        </a:ln>
      </xdr:spPr>
    </xdr:pic>
    <xdr:clientData/>
  </xdr:twoCellAnchor>
  <xdr:twoCellAnchor editAs="oneCell">
    <xdr:from>
      <xdr:col>7</xdr:col>
      <xdr:colOff>874058</xdr:colOff>
      <xdr:row>99</xdr:row>
      <xdr:rowOff>0</xdr:rowOff>
    </xdr:from>
    <xdr:to>
      <xdr:col>12</xdr:col>
      <xdr:colOff>484352</xdr:colOff>
      <xdr:row>117</xdr:row>
      <xdr:rowOff>171000</xdr:rowOff>
    </xdr:to>
    <xdr:pic>
      <xdr:nvPicPr>
        <xdr:cNvPr id="7" name="6 Imagen" descr="Padding(L2).jpg"/>
        <xdr:cNvPicPr>
          <a:picLocks noChangeAspect="1"/>
        </xdr:cNvPicPr>
      </xdr:nvPicPr>
      <xdr:blipFill>
        <a:blip xmlns:r="http://schemas.openxmlformats.org/officeDocument/2006/relationships" r:embed="rId5"/>
        <a:stretch>
          <a:fillRect/>
        </a:stretch>
      </xdr:blipFill>
      <xdr:spPr>
        <a:xfrm>
          <a:off x="6208058" y="19106029"/>
          <a:ext cx="3812500" cy="3600000"/>
        </a:xfrm>
        <a:prstGeom prst="rect">
          <a:avLst/>
        </a:prstGeom>
        <a:ln>
          <a:solidFill>
            <a:sysClr val="windowText" lastClr="000000"/>
          </a:solidFill>
        </a:ln>
      </xdr:spPr>
    </xdr:pic>
    <xdr:clientData/>
  </xdr:twoCellAnchor>
  <xdr:twoCellAnchor editAs="oneCell">
    <xdr:from>
      <xdr:col>7</xdr:col>
      <xdr:colOff>874058</xdr:colOff>
      <xdr:row>121</xdr:row>
      <xdr:rowOff>0</xdr:rowOff>
    </xdr:from>
    <xdr:to>
      <xdr:col>12</xdr:col>
      <xdr:colOff>484352</xdr:colOff>
      <xdr:row>139</xdr:row>
      <xdr:rowOff>171000</xdr:rowOff>
    </xdr:to>
    <xdr:pic>
      <xdr:nvPicPr>
        <xdr:cNvPr id="8" name="7 Imagen" descr="Padding(totalCiclos).jpg"/>
        <xdr:cNvPicPr>
          <a:picLocks noChangeAspect="1"/>
        </xdr:cNvPicPr>
      </xdr:nvPicPr>
      <xdr:blipFill>
        <a:blip xmlns:r="http://schemas.openxmlformats.org/officeDocument/2006/relationships" r:embed="rId6"/>
        <a:stretch>
          <a:fillRect/>
        </a:stretch>
      </xdr:blipFill>
      <xdr:spPr>
        <a:xfrm>
          <a:off x="6208058" y="23297029"/>
          <a:ext cx="3812500" cy="3600000"/>
        </a:xfrm>
        <a:prstGeom prst="rect">
          <a:avLst/>
        </a:prstGeom>
        <a:ln>
          <a:solidFill>
            <a:sysClr val="windowText" lastClr="000000"/>
          </a:solid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23</xdr:row>
      <xdr:rowOff>190498</xdr:rowOff>
    </xdr:from>
    <xdr:to>
      <xdr:col>16</xdr:col>
      <xdr:colOff>11206</xdr:colOff>
      <xdr:row>38</xdr:row>
      <xdr:rowOff>33618</xdr:rowOff>
    </xdr:to>
    <xdr:sp macro="" textlink="">
      <xdr:nvSpPr>
        <xdr:cNvPr id="2" name="1 CuadroTexto"/>
        <xdr:cNvSpPr txBox="1"/>
      </xdr:nvSpPr>
      <xdr:spPr>
        <a:xfrm>
          <a:off x="448235" y="5020233"/>
          <a:ext cx="12998824" cy="270062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s-ES_tradnl" sz="1200" b="1"/>
            <a:t>Nota: las prueba</a:t>
          </a:r>
          <a:r>
            <a:rPr lang="es-ES_tradnl" sz="1200" b="1" baseline="0"/>
            <a:t> </a:t>
          </a:r>
          <a:r>
            <a:rPr lang="es-ES_tradnl" sz="1200" b="1"/>
            <a:t>1 corresponde al código</a:t>
          </a:r>
          <a:r>
            <a:rPr lang="es-ES_tradnl" sz="1200" b="1" baseline="0"/>
            <a:t> sin padding y la prueba 2 al código con padding.</a:t>
          </a:r>
        </a:p>
        <a:p>
          <a:endParaRPr lang="es-ES_tradnl" sz="1200"/>
        </a:p>
        <a:p>
          <a:r>
            <a:rPr lang="es-ES_tradnl" sz="1200"/>
            <a:t>Conclusiones</a:t>
          </a:r>
          <a:r>
            <a:rPr lang="es-ES_tradnl" sz="1200" baseline="0"/>
            <a:t> comparativa caché:</a:t>
          </a:r>
        </a:p>
        <a:p>
          <a:endParaRPr lang="es-ES_tradnl" sz="1200" baseline="0"/>
        </a:p>
        <a:p>
          <a:pPr lvl="1"/>
          <a:r>
            <a:rPr lang="es-ES_tradnl" sz="1200" baseline="0"/>
            <a:t>- El resultado medio de fallos de caché en L1 es mayor cuando se aplica padding que cuando no se aplica siendo esto porque el resultado medio de fallos de caché en L2 es mucho menor cuando se aplica padding, con lo que se mejora el acceso a la caché L2 sacrificando un poco la caché L1. Aún así, el resultado es muy bueno ya que se aprobecha al máximo la localidad de la caché.</a:t>
          </a:r>
        </a:p>
        <a:p>
          <a:pPr lvl="1"/>
          <a:r>
            <a:rPr lang="es-ES_tradnl" sz="1200" baseline="0"/>
            <a:t>- Los tiempo son menores para ambas cachés, estando bastante por debajo en la caché L2. Con lo que se puede observar que padding reduce considerablemente el tiempo de ejecución.</a:t>
          </a:r>
        </a:p>
        <a:p>
          <a:pPr lvl="1"/>
          <a:endParaRPr lang="es-ES_tradnl" sz="1200" baseline="0"/>
        </a:p>
        <a:p>
          <a:pPr lvl="0"/>
          <a:r>
            <a:rPr lang="es-ES_tradnl" sz="1200" baseline="0"/>
            <a:t>Conclusiones comparativa del número de ejecuciones:</a:t>
          </a:r>
        </a:p>
        <a:p>
          <a:pPr lvl="0"/>
          <a:endParaRPr lang="es-ES_tradnl" sz="1200" baseline="0"/>
        </a:p>
        <a:p>
          <a:pPr lvl="1"/>
          <a:r>
            <a:rPr lang="es-ES_tradnl" sz="1200" baseline="0"/>
            <a:t>- El resultado medio de ciclos de ejecución es bastante menor cuando se aplica padding  ya que como se ha comentado antes, se mejora la localidad de la caché y eso conlleva que haya menos fallos de caché y un número menor de ciclos de ejecución.</a:t>
          </a:r>
        </a:p>
        <a:p>
          <a:pPr lvl="1"/>
          <a:r>
            <a:rPr lang="es-ES_tradnl" sz="1200" baseline="0"/>
            <a:t>- El tiempo sigue siendo menor cuando se aplica padding, además de una forma considerable. La mejora al hacer padding es bastante notable.</a:t>
          </a:r>
        </a:p>
      </xdr:txBody>
    </xdr:sp>
    <xdr:clientData/>
  </xdr:twoCellAnchor>
</xdr:wsDr>
</file>

<file path=xl/tables/table1.xml><?xml version="1.0" encoding="utf-8"?>
<table xmlns="http://schemas.openxmlformats.org/spreadsheetml/2006/main" id="1" name="Tabla1" displayName="Tabla1" ref="O6:P26" totalsRowShown="0" headerRowDxfId="23" dataDxfId="22">
  <autoFilter ref="O6:P26"/>
  <tableColumns count="2">
    <tableColumn id="1" name="N. Ejecución" dataDxfId="21"/>
    <tableColumn id="2" name="Resultado" dataDxfId="20"/>
  </tableColumns>
  <tableStyleInfo name="TableStyleLight11 2" showFirstColumn="0" showLastColumn="0" showRowStripes="1" showColumnStripes="0"/>
</table>
</file>

<file path=xl/tables/table2.xml><?xml version="1.0" encoding="utf-8"?>
<table xmlns="http://schemas.openxmlformats.org/spreadsheetml/2006/main" id="2" name="Tabla2" displayName="Tabla2" ref="O28:P48" totalsRowShown="0" headerRowDxfId="19" dataDxfId="18">
  <autoFilter ref="O28:P48"/>
  <tableColumns count="2">
    <tableColumn id="1" name="N. Ejecución" dataDxfId="17"/>
    <tableColumn id="2" name="Resultado" dataDxfId="16"/>
  </tableColumns>
  <tableStyleInfo name="TableStyleLight11 2" showFirstColumn="0" showLastColumn="0" showRowStripes="1" showColumnStripes="0"/>
</table>
</file>

<file path=xl/tables/table3.xml><?xml version="1.0" encoding="utf-8"?>
<table xmlns="http://schemas.openxmlformats.org/spreadsheetml/2006/main" id="3" name="Tabla3" displayName="Tabla3" ref="O76:P96" totalsRowShown="0" headerRowDxfId="15" dataDxfId="14">
  <autoFilter ref="O76:P96"/>
  <tableColumns count="2">
    <tableColumn id="1" name="N. Ejecución" dataDxfId="13"/>
    <tableColumn id="2" name="Resultado" dataDxfId="12"/>
  </tableColumns>
  <tableStyleInfo name="TableStyleLight11 2" showFirstColumn="0" showLastColumn="0" showRowStripes="1" showColumnStripes="0"/>
</table>
</file>

<file path=xl/tables/table4.xml><?xml version="1.0" encoding="utf-8"?>
<table xmlns="http://schemas.openxmlformats.org/spreadsheetml/2006/main" id="4" name="Tabla4" displayName="Tabla4" ref="O98:P118" totalsRowShown="0" headerRowDxfId="11" dataDxfId="10">
  <autoFilter ref="O98:P118"/>
  <tableColumns count="2">
    <tableColumn id="1" name="N. Ejecución" dataDxfId="9"/>
    <tableColumn id="2" name="Resultado" dataDxfId="8"/>
  </tableColumns>
  <tableStyleInfo name="TableStyleLight11 2" showFirstColumn="0" showLastColumn="0" showRowStripes="1" showColumnStripes="0"/>
</table>
</file>

<file path=xl/tables/table5.xml><?xml version="1.0" encoding="utf-8"?>
<table xmlns="http://schemas.openxmlformats.org/spreadsheetml/2006/main" id="7" name="Tabla28" displayName="Tabla28" ref="O50:P70" totalsRowShown="0" headerRowDxfId="7" dataDxfId="6">
  <autoFilter ref="O50:P70"/>
  <tableColumns count="2">
    <tableColumn id="1" name="N. Ejecución" dataDxfId="5"/>
    <tableColumn id="2" name="Resultado" dataDxfId="4"/>
  </tableColumns>
  <tableStyleInfo name="TableStyleLight11 2" showFirstColumn="0" showLastColumn="0" showRowStripes="1" showColumnStripes="0"/>
</table>
</file>

<file path=xl/tables/table6.xml><?xml version="1.0" encoding="utf-8"?>
<table xmlns="http://schemas.openxmlformats.org/spreadsheetml/2006/main" id="8" name="Tabla289" displayName="Tabla289" ref="O120:P140" totalsRowShown="0" headerRowDxfId="3" dataDxfId="2">
  <autoFilter ref="O120:P140"/>
  <tableColumns count="2">
    <tableColumn id="1" name="N. Ejecución" dataDxfId="1"/>
    <tableColumn id="2" name="Resultado" dataDxfId="0"/>
  </tableColumns>
  <tableStyleInfo name="TableStyleLight11 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1.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D24:K24"/>
  <sheetViews>
    <sheetView tabSelected="1" workbookViewId="0"/>
  </sheetViews>
  <sheetFormatPr baseColWidth="10" defaultRowHeight="15"/>
  <cols>
    <col min="1" max="16384" width="11.42578125" style="4"/>
  </cols>
  <sheetData>
    <row r="24" spans="4:11">
      <c r="D24" s="4" t="s">
        <v>13</v>
      </c>
      <c r="K24" s="4" t="s">
        <v>14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2:G21"/>
  <sheetViews>
    <sheetView workbookViewId="0"/>
  </sheetViews>
  <sheetFormatPr baseColWidth="10" defaultRowHeight="15"/>
  <sheetData>
    <row r="2" spans="2:7" ht="22.5">
      <c r="B2" s="1" t="s">
        <v>0</v>
      </c>
    </row>
    <row r="5" spans="2:7" ht="22.5">
      <c r="B5" s="1" t="s">
        <v>1</v>
      </c>
    </row>
    <row r="7" spans="2:7">
      <c r="B7" s="46" t="s">
        <v>2</v>
      </c>
      <c r="C7" s="46"/>
      <c r="D7" s="46"/>
      <c r="E7" s="46"/>
      <c r="F7" s="46"/>
      <c r="G7" s="46"/>
    </row>
    <row r="9" spans="2:7">
      <c r="B9" s="45" t="s">
        <v>3</v>
      </c>
      <c r="C9" s="45"/>
      <c r="D9" s="2" t="s">
        <v>4</v>
      </c>
    </row>
    <row r="10" spans="2:7">
      <c r="B10" s="45" t="s">
        <v>5</v>
      </c>
      <c r="C10" s="45"/>
      <c r="D10" s="3">
        <v>8</v>
      </c>
    </row>
    <row r="11" spans="2:7">
      <c r="B11" s="47" t="s">
        <v>6</v>
      </c>
      <c r="C11" s="47"/>
      <c r="D11" s="3" t="s">
        <v>7</v>
      </c>
    </row>
    <row r="12" spans="2:7">
      <c r="B12" s="45" t="s">
        <v>8</v>
      </c>
      <c r="C12" s="45"/>
      <c r="D12" s="3">
        <v>8</v>
      </c>
    </row>
    <row r="13" spans="2:7">
      <c r="B13" s="45" t="s">
        <v>9</v>
      </c>
      <c r="C13" s="45"/>
      <c r="D13" s="3" t="s">
        <v>10</v>
      </c>
    </row>
    <row r="15" spans="2:7" ht="22.5">
      <c r="B15" s="1" t="s">
        <v>11</v>
      </c>
    </row>
    <row r="17" spans="2:4">
      <c r="B17" s="45" t="s">
        <v>3</v>
      </c>
      <c r="C17" s="45"/>
      <c r="D17" s="3" t="s">
        <v>12</v>
      </c>
    </row>
    <row r="18" spans="2:4">
      <c r="B18" s="45" t="s">
        <v>5</v>
      </c>
      <c r="C18" s="45"/>
      <c r="D18" s="3">
        <v>16</v>
      </c>
    </row>
    <row r="19" spans="2:4">
      <c r="B19" s="45" t="s">
        <v>6</v>
      </c>
      <c r="C19" s="45"/>
      <c r="D19" s="3" t="s">
        <v>7</v>
      </c>
    </row>
    <row r="20" spans="2:4">
      <c r="B20" s="45" t="s">
        <v>8</v>
      </c>
      <c r="C20" s="45"/>
      <c r="D20" s="3">
        <v>8</v>
      </c>
    </row>
    <row r="21" spans="2:4">
      <c r="B21" s="45" t="s">
        <v>9</v>
      </c>
      <c r="C21" s="45"/>
      <c r="D21" s="3" t="s">
        <v>10</v>
      </c>
    </row>
  </sheetData>
  <mergeCells count="11">
    <mergeCell ref="B13:C13"/>
    <mergeCell ref="B7:G7"/>
    <mergeCell ref="B9:C9"/>
    <mergeCell ref="B10:C10"/>
    <mergeCell ref="B11:C11"/>
    <mergeCell ref="B12:C12"/>
    <mergeCell ref="B17:C17"/>
    <mergeCell ref="B18:C18"/>
    <mergeCell ref="B19:C19"/>
    <mergeCell ref="B20:C20"/>
    <mergeCell ref="B21:C21"/>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3:P140"/>
  <sheetViews>
    <sheetView zoomScale="85" zoomScaleNormal="85" workbookViewId="0"/>
  </sheetViews>
  <sheetFormatPr baseColWidth="10" defaultRowHeight="15"/>
  <cols>
    <col min="8" max="8" width="13.140625" bestFit="1" customWidth="1"/>
    <col min="9" max="9" width="17.140625" bestFit="1" customWidth="1"/>
    <col min="10" max="10" width="13.28515625" bestFit="1" customWidth="1"/>
    <col min="11" max="11" width="8" bestFit="1" customWidth="1"/>
    <col min="13" max="13" width="14.28515625" bestFit="1" customWidth="1"/>
    <col min="14" max="14" width="13.42578125" customWidth="1"/>
    <col min="15" max="15" width="14" customWidth="1"/>
    <col min="16" max="16" width="12.42578125" customWidth="1"/>
  </cols>
  <sheetData>
    <row r="3" spans="2:16" ht="22.5">
      <c r="B3" s="7" t="s">
        <v>28</v>
      </c>
      <c r="C3" s="5"/>
      <c r="D3" s="5"/>
      <c r="E3" s="5"/>
      <c r="F3" s="5"/>
      <c r="G3" s="5"/>
      <c r="H3" s="5"/>
      <c r="I3" s="5"/>
      <c r="J3" s="5"/>
      <c r="K3" s="5"/>
      <c r="L3" s="5"/>
      <c r="M3" s="5"/>
      <c r="N3" s="5"/>
      <c r="O3" s="5"/>
      <c r="P3" s="5"/>
    </row>
    <row r="5" spans="2:16" ht="15.75" thickBot="1">
      <c r="B5" s="8" t="s">
        <v>15</v>
      </c>
      <c r="C5" s="9"/>
      <c r="D5" s="9"/>
      <c r="E5" s="10" t="s">
        <v>16</v>
      </c>
      <c r="F5" s="5"/>
      <c r="G5" s="5"/>
      <c r="H5" s="11" t="s">
        <v>17</v>
      </c>
      <c r="I5" s="11" t="s">
        <v>18</v>
      </c>
      <c r="J5" s="11" t="s">
        <v>19</v>
      </c>
      <c r="K5" s="11" t="s">
        <v>20</v>
      </c>
      <c r="L5" s="11" t="s">
        <v>21</v>
      </c>
      <c r="M5" s="11" t="s">
        <v>22</v>
      </c>
      <c r="N5" s="5"/>
      <c r="O5" s="5"/>
      <c r="P5" s="5"/>
    </row>
    <row r="6" spans="2:16" ht="15.75" thickTop="1">
      <c r="B6" s="8" t="s">
        <v>23</v>
      </c>
      <c r="C6" s="9"/>
      <c r="D6" s="9"/>
      <c r="E6" s="10">
        <v>20</v>
      </c>
      <c r="F6" s="5"/>
      <c r="G6" s="5"/>
      <c r="H6" s="12" t="s">
        <v>24</v>
      </c>
      <c r="I6" s="16">
        <v>24250276</v>
      </c>
      <c r="J6" s="13">
        <v>13094.655273</v>
      </c>
      <c r="K6" s="14" t="s">
        <v>31</v>
      </c>
      <c r="L6" s="14" t="s">
        <v>32</v>
      </c>
      <c r="M6" s="14">
        <v>20</v>
      </c>
      <c r="N6" s="5"/>
      <c r="O6" s="6" t="s">
        <v>25</v>
      </c>
      <c r="P6" s="6" t="s">
        <v>26</v>
      </c>
    </row>
    <row r="7" spans="2:16">
      <c r="B7" s="5"/>
      <c r="C7" s="5"/>
      <c r="D7" s="5"/>
      <c r="E7" s="5"/>
      <c r="F7" s="5"/>
      <c r="G7" s="5"/>
      <c r="H7" s="5"/>
      <c r="I7" s="5"/>
      <c r="J7" s="5"/>
      <c r="K7" s="5"/>
      <c r="L7" s="5"/>
      <c r="M7" s="5"/>
      <c r="N7" s="5"/>
      <c r="O7" s="6">
        <v>1</v>
      </c>
      <c r="P7" s="6">
        <v>24251763</v>
      </c>
    </row>
    <row r="8" spans="2:16">
      <c r="B8" s="5"/>
      <c r="C8" s="5"/>
      <c r="D8" s="5"/>
      <c r="E8" s="5"/>
      <c r="F8" s="5"/>
      <c r="G8" s="5"/>
      <c r="H8" s="5"/>
      <c r="I8" s="5"/>
      <c r="J8" s="5"/>
      <c r="K8" s="5"/>
      <c r="L8" s="5"/>
      <c r="M8" s="5"/>
      <c r="N8" s="5"/>
      <c r="O8" s="6">
        <v>2</v>
      </c>
      <c r="P8" s="6">
        <v>24231292</v>
      </c>
    </row>
    <row r="9" spans="2:16">
      <c r="B9" s="5"/>
      <c r="C9" s="5"/>
      <c r="D9" s="5"/>
      <c r="E9" s="5"/>
      <c r="F9" s="5"/>
      <c r="G9" s="5"/>
      <c r="H9" s="5"/>
      <c r="I9" s="5"/>
      <c r="J9" s="5"/>
      <c r="K9" s="5"/>
      <c r="L9" s="5"/>
      <c r="M9" s="5"/>
      <c r="N9" s="5"/>
      <c r="O9" s="6">
        <v>3</v>
      </c>
      <c r="P9" s="6">
        <v>24259469</v>
      </c>
    </row>
    <row r="10" spans="2:16">
      <c r="B10" s="5"/>
      <c r="C10" s="5"/>
      <c r="D10" s="5"/>
      <c r="E10" s="5"/>
      <c r="F10" s="5"/>
      <c r="G10" s="5"/>
      <c r="H10" s="5"/>
      <c r="I10" s="5"/>
      <c r="J10" s="5"/>
      <c r="K10" s="5"/>
      <c r="L10" s="5"/>
      <c r="M10" s="5"/>
      <c r="N10" s="5"/>
      <c r="O10" s="6">
        <v>4</v>
      </c>
      <c r="P10" s="6">
        <v>24235479</v>
      </c>
    </row>
    <row r="11" spans="2:16">
      <c r="B11" s="5"/>
      <c r="C11" s="5"/>
      <c r="D11" s="5"/>
      <c r="E11" s="5"/>
      <c r="F11" s="5"/>
      <c r="G11" s="5"/>
      <c r="H11" s="5"/>
      <c r="I11" s="5"/>
      <c r="J11" s="5"/>
      <c r="K11" s="5"/>
      <c r="L11" s="5"/>
      <c r="M11" s="5"/>
      <c r="N11" s="5"/>
      <c r="O11" s="6">
        <v>5</v>
      </c>
      <c r="P11" s="6">
        <v>24262633</v>
      </c>
    </row>
    <row r="12" spans="2:16">
      <c r="B12" s="5"/>
      <c r="C12" s="5"/>
      <c r="D12" s="5"/>
      <c r="E12" s="5"/>
      <c r="F12" s="5"/>
      <c r="G12" s="5"/>
      <c r="H12" s="5"/>
      <c r="I12" s="5"/>
      <c r="J12" s="5"/>
      <c r="K12" s="5"/>
      <c r="L12" s="5"/>
      <c r="M12" s="5"/>
      <c r="N12" s="5"/>
      <c r="O12" s="6">
        <v>6</v>
      </c>
      <c r="P12" s="6">
        <v>24265282</v>
      </c>
    </row>
    <row r="13" spans="2:16">
      <c r="B13" s="5"/>
      <c r="C13" s="5"/>
      <c r="D13" s="5"/>
      <c r="E13" s="5"/>
      <c r="F13" s="5"/>
      <c r="G13" s="5"/>
      <c r="H13" s="5"/>
      <c r="I13" s="5"/>
      <c r="J13" s="5"/>
      <c r="K13" s="5"/>
      <c r="L13" s="5"/>
      <c r="M13" s="5"/>
      <c r="N13" s="5"/>
      <c r="O13" s="6">
        <v>7</v>
      </c>
      <c r="P13" s="6">
        <v>24270348</v>
      </c>
    </row>
    <row r="14" spans="2:16">
      <c r="B14" s="5"/>
      <c r="C14" s="5"/>
      <c r="D14" s="5"/>
      <c r="E14" s="5"/>
      <c r="F14" s="5"/>
      <c r="G14" s="5"/>
      <c r="H14" s="5"/>
      <c r="I14" s="5"/>
      <c r="J14" s="5"/>
      <c r="K14" s="5"/>
      <c r="L14" s="5"/>
      <c r="M14" s="5"/>
      <c r="N14" s="5"/>
      <c r="O14" s="6">
        <v>8</v>
      </c>
      <c r="P14" s="6">
        <v>24264832</v>
      </c>
    </row>
    <row r="15" spans="2:16">
      <c r="B15" s="5"/>
      <c r="C15" s="5"/>
      <c r="D15" s="5"/>
      <c r="E15" s="5"/>
      <c r="F15" s="5"/>
      <c r="G15" s="5"/>
      <c r="H15" s="5"/>
      <c r="I15" s="5"/>
      <c r="J15" s="5"/>
      <c r="K15" s="5"/>
      <c r="L15" s="5"/>
      <c r="M15" s="5"/>
      <c r="N15" s="5"/>
      <c r="O15" s="6">
        <v>9</v>
      </c>
      <c r="P15" s="6">
        <v>24260012</v>
      </c>
    </row>
    <row r="16" spans="2:16">
      <c r="B16" s="5"/>
      <c r="C16" s="5"/>
      <c r="D16" s="5"/>
      <c r="E16" s="5"/>
      <c r="F16" s="5"/>
      <c r="G16" s="5"/>
      <c r="H16" s="5"/>
      <c r="I16" s="5"/>
      <c r="J16" s="5"/>
      <c r="K16" s="5"/>
      <c r="L16" s="5"/>
      <c r="M16" s="5"/>
      <c r="N16" s="5"/>
      <c r="O16" s="6">
        <v>10</v>
      </c>
      <c r="P16" s="6">
        <v>24232485</v>
      </c>
    </row>
    <row r="17" spans="8:16">
      <c r="H17" s="5"/>
      <c r="I17" s="5"/>
      <c r="J17" s="5"/>
      <c r="K17" s="5"/>
      <c r="L17" s="5"/>
      <c r="M17" s="5"/>
      <c r="N17" s="5"/>
      <c r="O17" s="6">
        <v>11</v>
      </c>
      <c r="P17" s="6">
        <v>24245000</v>
      </c>
    </row>
    <row r="18" spans="8:16">
      <c r="H18" s="5"/>
      <c r="I18" s="5"/>
      <c r="J18" s="5"/>
      <c r="K18" s="5"/>
      <c r="L18" s="5"/>
      <c r="M18" s="5"/>
      <c r="N18" s="5"/>
      <c r="O18" s="6">
        <v>12</v>
      </c>
      <c r="P18" s="6">
        <v>24259876</v>
      </c>
    </row>
    <row r="19" spans="8:16">
      <c r="H19" s="5"/>
      <c r="I19" s="5"/>
      <c r="J19" s="5"/>
      <c r="K19" s="5"/>
      <c r="L19" s="5"/>
      <c r="M19" s="5"/>
      <c r="N19" s="5"/>
      <c r="O19" s="6">
        <v>13</v>
      </c>
      <c r="P19" s="6">
        <v>24231917</v>
      </c>
    </row>
    <row r="20" spans="8:16">
      <c r="H20" s="5"/>
      <c r="I20" s="5"/>
      <c r="J20" s="5"/>
      <c r="K20" s="5"/>
      <c r="L20" s="5"/>
      <c r="M20" s="5"/>
      <c r="N20" s="5"/>
      <c r="O20" s="6">
        <v>14</v>
      </c>
      <c r="P20" s="6">
        <v>24234566</v>
      </c>
    </row>
    <row r="21" spans="8:16">
      <c r="H21" s="5"/>
      <c r="I21" s="5"/>
      <c r="J21" s="5"/>
      <c r="K21" s="5"/>
      <c r="L21" s="5"/>
      <c r="M21" s="5"/>
      <c r="N21" s="5"/>
      <c r="O21" s="6">
        <v>15</v>
      </c>
      <c r="P21" s="6">
        <v>24261850</v>
      </c>
    </row>
    <row r="22" spans="8:16">
      <c r="H22" s="5"/>
      <c r="I22" s="5"/>
      <c r="J22" s="5"/>
      <c r="K22" s="5"/>
      <c r="L22" s="5"/>
      <c r="M22" s="5"/>
      <c r="N22" s="5"/>
      <c r="O22" s="6">
        <v>16</v>
      </c>
      <c r="P22" s="6">
        <v>24265902</v>
      </c>
    </row>
    <row r="23" spans="8:16">
      <c r="H23" s="5"/>
      <c r="I23" s="5"/>
      <c r="J23" s="5"/>
      <c r="K23" s="5"/>
      <c r="L23" s="5"/>
      <c r="M23" s="5"/>
      <c r="N23" s="5"/>
      <c r="O23" s="6">
        <v>17</v>
      </c>
      <c r="P23" s="6">
        <v>24240401</v>
      </c>
    </row>
    <row r="24" spans="8:16">
      <c r="H24" s="5"/>
      <c r="I24" s="5"/>
      <c r="J24" s="5"/>
      <c r="K24" s="5"/>
      <c r="L24" s="5"/>
      <c r="M24" s="5"/>
      <c r="N24" s="5"/>
      <c r="O24" s="6">
        <v>18</v>
      </c>
      <c r="P24" s="6">
        <v>24246818</v>
      </c>
    </row>
    <row r="25" spans="8:16">
      <c r="H25" s="5"/>
      <c r="I25" s="5"/>
      <c r="J25" s="5"/>
      <c r="K25" s="5"/>
      <c r="L25" s="5"/>
      <c r="M25" s="5"/>
      <c r="N25" s="5"/>
      <c r="O25" s="6">
        <v>19</v>
      </c>
      <c r="P25" s="6">
        <v>24248107</v>
      </c>
    </row>
    <row r="26" spans="8:16">
      <c r="H26" s="5"/>
      <c r="I26" s="5"/>
      <c r="J26" s="5"/>
      <c r="K26" s="5"/>
      <c r="L26" s="5"/>
      <c r="M26" s="5"/>
      <c r="N26" s="5"/>
      <c r="O26" s="6">
        <v>20</v>
      </c>
      <c r="P26" s="6">
        <v>24237500</v>
      </c>
    </row>
    <row r="28" spans="8:16">
      <c r="H28" s="12" t="s">
        <v>27</v>
      </c>
      <c r="I28" s="16">
        <v>24386036</v>
      </c>
      <c r="J28" s="16">
        <v>227541</v>
      </c>
      <c r="K28" s="14" t="s">
        <v>33</v>
      </c>
      <c r="L28" s="14" t="s">
        <v>34</v>
      </c>
      <c r="M28" s="14">
        <v>20</v>
      </c>
      <c r="N28" s="5"/>
      <c r="O28" s="6" t="s">
        <v>25</v>
      </c>
      <c r="P28" s="6" t="s">
        <v>26</v>
      </c>
    </row>
    <row r="29" spans="8:16">
      <c r="H29" s="5"/>
      <c r="I29" s="5"/>
      <c r="J29" s="5"/>
      <c r="K29" s="5"/>
      <c r="L29" s="5"/>
      <c r="M29" s="5"/>
      <c r="N29" s="5"/>
      <c r="O29" s="6">
        <v>1</v>
      </c>
      <c r="P29" s="6">
        <v>24356428</v>
      </c>
    </row>
    <row r="30" spans="8:16">
      <c r="H30" s="5"/>
      <c r="I30" s="5"/>
      <c r="J30" s="5"/>
      <c r="K30" s="5"/>
      <c r="L30" s="5"/>
      <c r="M30" s="5"/>
      <c r="N30" s="5"/>
      <c r="O30" s="6">
        <v>2</v>
      </c>
      <c r="P30" s="6">
        <v>24457081</v>
      </c>
    </row>
    <row r="31" spans="8:16">
      <c r="H31" s="5"/>
      <c r="I31" s="5"/>
      <c r="J31" s="5"/>
      <c r="K31" s="5"/>
      <c r="L31" s="5"/>
      <c r="M31" s="5"/>
      <c r="N31" s="5"/>
      <c r="O31" s="6">
        <v>3</v>
      </c>
      <c r="P31" s="6">
        <v>24498102</v>
      </c>
    </row>
    <row r="32" spans="8:16">
      <c r="H32" s="5"/>
      <c r="I32" s="5"/>
      <c r="J32" s="5"/>
      <c r="K32" s="5"/>
      <c r="L32" s="5"/>
      <c r="M32" s="5"/>
      <c r="N32" s="5"/>
      <c r="O32" s="6">
        <v>4</v>
      </c>
      <c r="P32" s="6">
        <v>24498732</v>
      </c>
    </row>
    <row r="33" spans="15:16">
      <c r="O33" s="6">
        <v>5</v>
      </c>
      <c r="P33" s="6">
        <v>24498863</v>
      </c>
    </row>
    <row r="34" spans="15:16">
      <c r="O34" s="6">
        <v>6</v>
      </c>
      <c r="P34" s="6">
        <v>24492818</v>
      </c>
    </row>
    <row r="35" spans="15:16">
      <c r="O35" s="6">
        <v>7</v>
      </c>
      <c r="P35" s="6">
        <v>24485103</v>
      </c>
    </row>
    <row r="36" spans="15:16">
      <c r="O36" s="6">
        <v>8</v>
      </c>
      <c r="P36" s="6">
        <v>24514135</v>
      </c>
    </row>
    <row r="37" spans="15:16">
      <c r="O37" s="6">
        <v>9</v>
      </c>
      <c r="P37" s="6">
        <v>24398216</v>
      </c>
    </row>
    <row r="38" spans="15:16">
      <c r="O38" s="6">
        <v>10</v>
      </c>
      <c r="P38" s="6">
        <v>24480409</v>
      </c>
    </row>
    <row r="39" spans="15:16">
      <c r="O39" s="6">
        <v>11</v>
      </c>
      <c r="P39" s="6">
        <v>24486762</v>
      </c>
    </row>
    <row r="40" spans="15:16">
      <c r="O40" s="6">
        <v>12</v>
      </c>
      <c r="P40" s="6">
        <v>24414996</v>
      </c>
    </row>
    <row r="41" spans="15:16">
      <c r="O41" s="6">
        <v>13</v>
      </c>
      <c r="P41" s="6">
        <v>24426828</v>
      </c>
    </row>
    <row r="42" spans="15:16">
      <c r="O42" s="6">
        <v>14</v>
      </c>
      <c r="P42" s="6">
        <v>24471334</v>
      </c>
    </row>
    <row r="43" spans="15:16">
      <c r="O43" s="6">
        <v>15</v>
      </c>
      <c r="P43" s="6">
        <v>24497755</v>
      </c>
    </row>
    <row r="44" spans="15:16">
      <c r="O44" s="6">
        <v>16</v>
      </c>
      <c r="P44" s="6">
        <v>24457793</v>
      </c>
    </row>
    <row r="45" spans="15:16">
      <c r="O45" s="6">
        <v>17</v>
      </c>
      <c r="P45" s="6">
        <v>24435381</v>
      </c>
    </row>
    <row r="46" spans="15:16">
      <c r="O46" s="6">
        <v>18</v>
      </c>
      <c r="P46" s="6">
        <v>23708079</v>
      </c>
    </row>
    <row r="47" spans="15:16">
      <c r="O47" s="6">
        <v>19</v>
      </c>
      <c r="P47" s="6">
        <v>23719719</v>
      </c>
    </row>
    <row r="48" spans="15:16">
      <c r="O48" s="6">
        <v>20</v>
      </c>
      <c r="P48" s="6">
        <v>24422245</v>
      </c>
    </row>
    <row r="49" spans="8:16" s="5" customFormat="1">
      <c r="O49" s="6"/>
      <c r="P49" s="6"/>
    </row>
    <row r="50" spans="8:16" s="5" customFormat="1">
      <c r="H50" s="12" t="s">
        <v>30</v>
      </c>
      <c r="I50" s="16">
        <v>991440896</v>
      </c>
      <c r="J50" s="16">
        <v>9029927</v>
      </c>
      <c r="K50" s="14" t="s">
        <v>35</v>
      </c>
      <c r="L50" s="14" t="s">
        <v>36</v>
      </c>
      <c r="M50" s="14">
        <v>20</v>
      </c>
      <c r="O50" s="6" t="s">
        <v>25</v>
      </c>
      <c r="P50" s="6" t="s">
        <v>26</v>
      </c>
    </row>
    <row r="51" spans="8:16" s="5" customFormat="1">
      <c r="O51" s="6">
        <v>1</v>
      </c>
      <c r="P51" s="6">
        <v>986288214</v>
      </c>
    </row>
    <row r="52" spans="8:16" s="5" customFormat="1">
      <c r="O52" s="6">
        <v>2</v>
      </c>
      <c r="P52" s="6">
        <v>987757885</v>
      </c>
    </row>
    <row r="53" spans="8:16" s="5" customFormat="1">
      <c r="O53" s="6">
        <v>3</v>
      </c>
      <c r="P53" s="6">
        <v>982373360</v>
      </c>
    </row>
    <row r="54" spans="8:16" s="5" customFormat="1">
      <c r="O54" s="6">
        <v>4</v>
      </c>
      <c r="P54" s="6">
        <v>989410111</v>
      </c>
    </row>
    <row r="55" spans="8:16" s="5" customFormat="1">
      <c r="O55" s="6">
        <v>5</v>
      </c>
      <c r="P55" s="6">
        <v>990267450</v>
      </c>
    </row>
    <row r="56" spans="8:16" s="5" customFormat="1">
      <c r="O56" s="6">
        <v>6</v>
      </c>
      <c r="P56" s="6">
        <v>995690411</v>
      </c>
    </row>
    <row r="57" spans="8:16" s="5" customFormat="1">
      <c r="O57" s="6">
        <v>7</v>
      </c>
      <c r="P57" s="6">
        <v>995568265</v>
      </c>
    </row>
    <row r="58" spans="8:16" s="5" customFormat="1">
      <c r="O58" s="6">
        <v>8</v>
      </c>
      <c r="P58" s="6">
        <v>984507650</v>
      </c>
    </row>
    <row r="59" spans="8:16" s="5" customFormat="1">
      <c r="O59" s="6">
        <v>9</v>
      </c>
      <c r="P59" s="6">
        <v>989303696</v>
      </c>
    </row>
    <row r="60" spans="8:16" s="5" customFormat="1">
      <c r="O60" s="6">
        <v>10</v>
      </c>
      <c r="P60" s="6">
        <v>994455750</v>
      </c>
    </row>
    <row r="61" spans="8:16" s="5" customFormat="1">
      <c r="O61" s="6">
        <v>11</v>
      </c>
      <c r="P61" s="6">
        <v>994161467</v>
      </c>
    </row>
    <row r="62" spans="8:16" s="5" customFormat="1">
      <c r="O62" s="6">
        <v>12</v>
      </c>
      <c r="P62" s="6">
        <v>988238663</v>
      </c>
    </row>
    <row r="63" spans="8:16" s="5" customFormat="1">
      <c r="O63" s="6">
        <v>13</v>
      </c>
      <c r="P63" s="6">
        <v>997688873</v>
      </c>
    </row>
    <row r="64" spans="8:16" s="5" customFormat="1">
      <c r="O64" s="6">
        <v>14</v>
      </c>
      <c r="P64" s="6">
        <v>1025638284</v>
      </c>
    </row>
    <row r="65" spans="2:16" s="5" customFormat="1">
      <c r="O65" s="6">
        <v>15</v>
      </c>
      <c r="P65" s="6">
        <v>996243720</v>
      </c>
    </row>
    <row r="66" spans="2:16" s="5" customFormat="1">
      <c r="O66" s="6">
        <v>16</v>
      </c>
      <c r="P66" s="6">
        <v>989418783</v>
      </c>
    </row>
    <row r="67" spans="2:16" s="5" customFormat="1">
      <c r="O67" s="6">
        <v>17</v>
      </c>
      <c r="P67" s="6">
        <v>984497358</v>
      </c>
    </row>
    <row r="68" spans="2:16" s="5" customFormat="1">
      <c r="O68" s="6">
        <v>18</v>
      </c>
      <c r="P68" s="6">
        <v>988093290</v>
      </c>
    </row>
    <row r="69" spans="2:16" s="5" customFormat="1">
      <c r="O69" s="6">
        <v>19</v>
      </c>
      <c r="P69" s="6">
        <v>984680466</v>
      </c>
    </row>
    <row r="70" spans="2:16" s="5" customFormat="1">
      <c r="O70" s="6">
        <v>20</v>
      </c>
      <c r="P70" s="6">
        <v>984534216</v>
      </c>
    </row>
    <row r="71" spans="2:16" s="5" customFormat="1">
      <c r="O71" s="6"/>
      <c r="P71" s="6"/>
    </row>
    <row r="73" spans="2:16" ht="22.5">
      <c r="B73" s="7" t="s">
        <v>29</v>
      </c>
      <c r="C73" s="5"/>
      <c r="D73" s="5"/>
      <c r="E73" s="5"/>
      <c r="F73" s="5"/>
      <c r="G73" s="5"/>
      <c r="H73" s="5"/>
      <c r="I73" s="5"/>
      <c r="J73" s="5"/>
      <c r="K73" s="5"/>
      <c r="L73" s="5"/>
      <c r="M73" s="5"/>
      <c r="N73" s="5"/>
      <c r="O73" s="5"/>
      <c r="P73" s="5"/>
    </row>
    <row r="75" spans="2:16" ht="15.75" thickBot="1">
      <c r="B75" s="8" t="s">
        <v>15</v>
      </c>
      <c r="C75" s="9"/>
      <c r="D75" s="9"/>
      <c r="E75" s="10" t="s">
        <v>16</v>
      </c>
      <c r="F75" s="5"/>
      <c r="G75" s="5"/>
      <c r="H75" s="11" t="s">
        <v>17</v>
      </c>
      <c r="I75" s="11" t="s">
        <v>18</v>
      </c>
      <c r="J75" s="11" t="s">
        <v>19</v>
      </c>
      <c r="K75" s="11" t="s">
        <v>20</v>
      </c>
      <c r="L75" s="11" t="s">
        <v>21</v>
      </c>
      <c r="M75" s="11" t="s">
        <v>22</v>
      </c>
      <c r="N75" s="5"/>
      <c r="O75" s="5"/>
      <c r="P75" s="5"/>
    </row>
    <row r="76" spans="2:16" ht="15.75" thickTop="1">
      <c r="B76" s="8" t="s">
        <v>23</v>
      </c>
      <c r="C76" s="9"/>
      <c r="D76" s="9"/>
      <c r="E76" s="10">
        <v>20</v>
      </c>
      <c r="F76" s="5"/>
      <c r="G76" s="5"/>
      <c r="H76" s="12" t="s">
        <v>24</v>
      </c>
      <c r="I76" s="17">
        <v>24794812</v>
      </c>
      <c r="J76" s="15">
        <v>6387.8896480000003</v>
      </c>
      <c r="K76" s="14" t="s">
        <v>37</v>
      </c>
      <c r="L76" s="14" t="s">
        <v>38</v>
      </c>
      <c r="M76" s="14">
        <v>20</v>
      </c>
      <c r="N76" s="5"/>
      <c r="O76" s="6" t="s">
        <v>25</v>
      </c>
      <c r="P76" s="6" t="s">
        <v>26</v>
      </c>
    </row>
    <row r="77" spans="2:16">
      <c r="B77" s="5"/>
      <c r="C77" s="5"/>
      <c r="D77" s="5"/>
      <c r="E77" s="5"/>
      <c r="F77" s="5"/>
      <c r="G77" s="5"/>
      <c r="H77" s="5"/>
      <c r="I77" s="5"/>
      <c r="J77" s="5"/>
      <c r="K77" s="5"/>
      <c r="L77" s="5"/>
      <c r="M77" s="5"/>
      <c r="N77" s="5"/>
      <c r="O77" s="6">
        <v>1</v>
      </c>
      <c r="P77" s="6">
        <v>24797005</v>
      </c>
    </row>
    <row r="78" spans="2:16">
      <c r="B78" s="5"/>
      <c r="C78" s="5"/>
      <c r="D78" s="5"/>
      <c r="E78" s="5"/>
      <c r="F78" s="5"/>
      <c r="G78" s="5"/>
      <c r="H78" s="5"/>
      <c r="I78" s="5"/>
      <c r="J78" s="5"/>
      <c r="K78" s="5"/>
      <c r="L78" s="5"/>
      <c r="M78" s="5"/>
      <c r="N78" s="5"/>
      <c r="O78" s="6">
        <v>2</v>
      </c>
      <c r="P78" s="6">
        <v>24788067</v>
      </c>
    </row>
    <row r="79" spans="2:16">
      <c r="B79" s="5"/>
      <c r="C79" s="5"/>
      <c r="D79" s="5"/>
      <c r="E79" s="5"/>
      <c r="F79" s="5"/>
      <c r="G79" s="5"/>
      <c r="H79" s="5"/>
      <c r="I79" s="5"/>
      <c r="J79" s="5"/>
      <c r="K79" s="5"/>
      <c r="L79" s="5"/>
      <c r="M79" s="5"/>
      <c r="N79" s="5"/>
      <c r="O79" s="6">
        <v>3</v>
      </c>
      <c r="P79" s="6">
        <v>24792678</v>
      </c>
    </row>
    <row r="80" spans="2:16">
      <c r="B80" s="5"/>
      <c r="C80" s="5"/>
      <c r="D80" s="5"/>
      <c r="E80" s="5"/>
      <c r="F80" s="5"/>
      <c r="G80" s="5"/>
      <c r="H80" s="5"/>
      <c r="I80" s="5"/>
      <c r="J80" s="5"/>
      <c r="K80" s="5"/>
      <c r="L80" s="5"/>
      <c r="M80" s="5"/>
      <c r="N80" s="5"/>
      <c r="O80" s="6">
        <v>4</v>
      </c>
      <c r="P80" s="6">
        <v>24802359</v>
      </c>
    </row>
    <row r="81" spans="2:16">
      <c r="B81" s="5"/>
      <c r="C81" s="5"/>
      <c r="D81" s="5"/>
      <c r="E81" s="5"/>
      <c r="F81" s="5"/>
      <c r="G81" s="5"/>
      <c r="H81" s="5"/>
      <c r="I81" s="5"/>
      <c r="J81" s="5"/>
      <c r="K81" s="5"/>
      <c r="L81" s="5"/>
      <c r="M81" s="5"/>
      <c r="N81" s="5"/>
      <c r="O81" s="6">
        <v>5</v>
      </c>
      <c r="P81" s="6">
        <v>24801120</v>
      </c>
    </row>
    <row r="82" spans="2:16">
      <c r="B82" s="5"/>
      <c r="C82" s="5"/>
      <c r="D82" s="5"/>
      <c r="E82" s="5"/>
      <c r="F82" s="5"/>
      <c r="G82" s="5"/>
      <c r="H82" s="5"/>
      <c r="I82" s="5"/>
      <c r="J82" s="5"/>
      <c r="K82" s="5"/>
      <c r="L82" s="5"/>
      <c r="M82" s="5"/>
      <c r="N82" s="5"/>
      <c r="O82" s="6">
        <v>6</v>
      </c>
      <c r="P82" s="6">
        <v>24809953</v>
      </c>
    </row>
    <row r="83" spans="2:16">
      <c r="B83" s="5"/>
      <c r="C83" s="5"/>
      <c r="D83" s="5"/>
      <c r="E83" s="5"/>
      <c r="F83" s="5"/>
      <c r="G83" s="5"/>
      <c r="H83" s="5"/>
      <c r="I83" s="5"/>
      <c r="J83" s="5"/>
      <c r="K83" s="5"/>
      <c r="L83" s="5"/>
      <c r="M83" s="5"/>
      <c r="N83" s="5"/>
      <c r="O83" s="6">
        <v>7</v>
      </c>
      <c r="P83" s="6">
        <v>24790312</v>
      </c>
    </row>
    <row r="84" spans="2:16">
      <c r="B84" s="5"/>
      <c r="C84" s="5"/>
      <c r="D84" s="5"/>
      <c r="E84" s="5"/>
      <c r="F84" s="5"/>
      <c r="G84" s="5"/>
      <c r="H84" s="5"/>
      <c r="I84" s="5"/>
      <c r="J84" s="5"/>
      <c r="K84" s="5"/>
      <c r="L84" s="5"/>
      <c r="M84" s="5"/>
      <c r="N84" s="5"/>
      <c r="O84" s="6">
        <v>8</v>
      </c>
      <c r="P84" s="6">
        <v>24789812</v>
      </c>
    </row>
    <row r="85" spans="2:16">
      <c r="B85" s="5"/>
      <c r="C85" s="5"/>
      <c r="D85" s="5"/>
      <c r="E85" s="5"/>
      <c r="F85" s="5"/>
      <c r="G85" s="5"/>
      <c r="H85" s="5"/>
      <c r="I85" s="5"/>
      <c r="J85" s="5"/>
      <c r="K85" s="5"/>
      <c r="L85" s="5"/>
      <c r="M85" s="5"/>
      <c r="N85" s="5"/>
      <c r="O85" s="6">
        <v>9</v>
      </c>
      <c r="P85" s="6">
        <v>24793657</v>
      </c>
    </row>
    <row r="86" spans="2:16">
      <c r="B86" s="5"/>
      <c r="C86" s="5"/>
      <c r="D86" s="5"/>
      <c r="E86" s="5"/>
      <c r="F86" s="5"/>
      <c r="G86" s="5"/>
      <c r="H86" s="5"/>
      <c r="I86" s="5"/>
      <c r="J86" s="5"/>
      <c r="K86" s="5"/>
      <c r="L86" s="5"/>
      <c r="M86" s="5"/>
      <c r="N86" s="5"/>
      <c r="O86" s="6">
        <v>10</v>
      </c>
      <c r="P86" s="6">
        <v>24787868</v>
      </c>
    </row>
    <row r="87" spans="2:16">
      <c r="H87" s="5"/>
      <c r="I87" s="5"/>
      <c r="J87" s="5"/>
      <c r="K87" s="5"/>
      <c r="L87" s="5"/>
      <c r="M87" s="5"/>
      <c r="N87" s="5"/>
      <c r="O87" s="6">
        <v>11</v>
      </c>
      <c r="P87" s="6">
        <v>24803106</v>
      </c>
    </row>
    <row r="88" spans="2:16">
      <c r="H88" s="5"/>
      <c r="I88" s="5"/>
      <c r="J88" s="5"/>
      <c r="K88" s="5"/>
      <c r="L88" s="5"/>
      <c r="M88" s="5"/>
      <c r="N88" s="5"/>
      <c r="O88" s="6">
        <v>12</v>
      </c>
      <c r="P88" s="6">
        <v>24796569</v>
      </c>
    </row>
    <row r="89" spans="2:16">
      <c r="H89" s="5"/>
      <c r="I89" s="5"/>
      <c r="J89" s="5"/>
      <c r="K89" s="5"/>
      <c r="L89" s="5"/>
      <c r="M89" s="5"/>
      <c r="N89" s="5"/>
      <c r="O89" s="6">
        <v>13</v>
      </c>
      <c r="P89" s="6">
        <v>24784680</v>
      </c>
    </row>
    <row r="90" spans="2:16">
      <c r="H90" s="5"/>
      <c r="I90" s="5"/>
      <c r="J90" s="5"/>
      <c r="K90" s="5"/>
      <c r="L90" s="5"/>
      <c r="M90" s="5"/>
      <c r="N90" s="5"/>
      <c r="O90" s="6">
        <v>14</v>
      </c>
      <c r="P90" s="6">
        <v>24791090</v>
      </c>
    </row>
    <row r="91" spans="2:16">
      <c r="H91" s="5"/>
      <c r="I91" s="5"/>
      <c r="J91" s="5"/>
      <c r="K91" s="5"/>
      <c r="L91" s="5"/>
      <c r="M91" s="5"/>
      <c r="N91" s="5"/>
      <c r="O91" s="6">
        <v>15</v>
      </c>
      <c r="P91" s="6">
        <v>24793646</v>
      </c>
    </row>
    <row r="92" spans="2:16">
      <c r="H92" s="5"/>
      <c r="I92" s="5"/>
      <c r="J92" s="5"/>
      <c r="K92" s="5"/>
      <c r="L92" s="5"/>
      <c r="M92" s="5"/>
      <c r="N92" s="5"/>
      <c r="O92" s="6">
        <v>16</v>
      </c>
      <c r="P92" s="6">
        <v>24792237</v>
      </c>
    </row>
    <row r="93" spans="2:16">
      <c r="H93" s="5"/>
      <c r="I93" s="5"/>
      <c r="J93" s="5"/>
      <c r="K93" s="5"/>
      <c r="L93" s="5"/>
      <c r="M93" s="5"/>
      <c r="N93" s="5"/>
      <c r="O93" s="6">
        <v>17</v>
      </c>
      <c r="P93" s="6">
        <v>24798631</v>
      </c>
    </row>
    <row r="94" spans="2:16">
      <c r="H94" s="5"/>
      <c r="I94" s="5"/>
      <c r="J94" s="5"/>
      <c r="K94" s="5"/>
      <c r="L94" s="5"/>
      <c r="M94" s="5"/>
      <c r="N94" s="5"/>
      <c r="O94" s="6">
        <v>18</v>
      </c>
      <c r="P94" s="6">
        <v>24792494</v>
      </c>
    </row>
    <row r="95" spans="2:16">
      <c r="H95" s="5"/>
      <c r="I95" s="5"/>
      <c r="J95" s="5"/>
      <c r="K95" s="5"/>
      <c r="L95" s="5"/>
      <c r="M95" s="5"/>
      <c r="N95" s="5"/>
      <c r="O95" s="6">
        <v>19</v>
      </c>
      <c r="P95" s="6">
        <v>24787625</v>
      </c>
    </row>
    <row r="96" spans="2:16">
      <c r="H96" s="5"/>
      <c r="I96" s="5"/>
      <c r="J96" s="5"/>
      <c r="K96" s="5"/>
      <c r="L96" s="5"/>
      <c r="M96" s="5"/>
      <c r="N96" s="5"/>
      <c r="O96" s="6">
        <v>20</v>
      </c>
      <c r="P96" s="6">
        <v>24803324</v>
      </c>
    </row>
    <row r="98" spans="8:16">
      <c r="H98" s="12" t="s">
        <v>27</v>
      </c>
      <c r="I98" s="18">
        <v>1048105.625</v>
      </c>
      <c r="J98" s="15">
        <v>1300.9495850000001</v>
      </c>
      <c r="K98" s="14" t="s">
        <v>39</v>
      </c>
      <c r="L98" s="14" t="s">
        <v>40</v>
      </c>
      <c r="M98" s="14">
        <v>20</v>
      </c>
      <c r="N98" s="5"/>
      <c r="O98" s="6" t="s">
        <v>25</v>
      </c>
      <c r="P98" s="6" t="s">
        <v>26</v>
      </c>
    </row>
    <row r="99" spans="8:16">
      <c r="H99" s="5"/>
      <c r="I99" s="5"/>
      <c r="J99" s="5"/>
      <c r="K99" s="5"/>
      <c r="L99" s="5"/>
      <c r="M99" s="5"/>
      <c r="N99" s="5"/>
      <c r="O99" s="6">
        <v>1</v>
      </c>
      <c r="P99" s="6">
        <v>1045952</v>
      </c>
    </row>
    <row r="100" spans="8:16">
      <c r="H100" s="5"/>
      <c r="I100" s="5"/>
      <c r="J100" s="5"/>
      <c r="K100" s="5"/>
      <c r="L100" s="5"/>
      <c r="M100" s="5"/>
      <c r="N100" s="5"/>
      <c r="O100" s="6">
        <v>2</v>
      </c>
      <c r="P100" s="6">
        <v>1046637</v>
      </c>
    </row>
    <row r="101" spans="8:16">
      <c r="H101" s="5"/>
      <c r="I101" s="5"/>
      <c r="J101" s="5"/>
      <c r="K101" s="5"/>
      <c r="L101" s="5"/>
      <c r="M101" s="5"/>
      <c r="N101" s="5"/>
      <c r="O101" s="6">
        <v>3</v>
      </c>
      <c r="P101" s="6">
        <v>1049225</v>
      </c>
    </row>
    <row r="102" spans="8:16">
      <c r="H102" s="5"/>
      <c r="I102" s="5"/>
      <c r="J102" s="5"/>
      <c r="K102" s="5"/>
      <c r="L102" s="5"/>
      <c r="M102" s="5"/>
      <c r="N102" s="5"/>
      <c r="O102" s="6">
        <v>4</v>
      </c>
      <c r="P102" s="6">
        <v>1048696</v>
      </c>
    </row>
    <row r="103" spans="8:16">
      <c r="O103" s="6">
        <v>5</v>
      </c>
      <c r="P103" s="6">
        <v>1047600</v>
      </c>
    </row>
    <row r="104" spans="8:16">
      <c r="O104" s="6">
        <v>6</v>
      </c>
      <c r="P104" s="6">
        <v>1046895</v>
      </c>
    </row>
    <row r="105" spans="8:16">
      <c r="O105" s="6">
        <v>7</v>
      </c>
      <c r="P105" s="6">
        <v>1049855</v>
      </c>
    </row>
    <row r="106" spans="8:16">
      <c r="O106" s="6">
        <v>8</v>
      </c>
      <c r="P106" s="6">
        <v>1047789</v>
      </c>
    </row>
    <row r="107" spans="8:16">
      <c r="O107" s="6">
        <v>9</v>
      </c>
      <c r="P107" s="6">
        <v>1047257</v>
      </c>
    </row>
    <row r="108" spans="8:16">
      <c r="O108" s="6">
        <v>10</v>
      </c>
      <c r="P108" s="6">
        <v>1049032</v>
      </c>
    </row>
    <row r="109" spans="8:16">
      <c r="O109" s="6">
        <v>11</v>
      </c>
      <c r="P109" s="6">
        <v>1047986</v>
      </c>
    </row>
    <row r="110" spans="8:16">
      <c r="O110" s="6">
        <v>12</v>
      </c>
      <c r="P110" s="6">
        <v>1046897</v>
      </c>
    </row>
    <row r="111" spans="8:16">
      <c r="O111" s="6">
        <v>13</v>
      </c>
      <c r="P111" s="6">
        <v>1046299</v>
      </c>
    </row>
    <row r="112" spans="8:16">
      <c r="O112" s="6">
        <v>14</v>
      </c>
      <c r="P112" s="6">
        <v>1047533</v>
      </c>
    </row>
    <row r="113" spans="8:16">
      <c r="O113" s="6">
        <v>15</v>
      </c>
      <c r="P113" s="6">
        <v>1048442</v>
      </c>
    </row>
    <row r="114" spans="8:16">
      <c r="O114" s="6">
        <v>16</v>
      </c>
      <c r="P114" s="6">
        <v>1049097</v>
      </c>
    </row>
    <row r="115" spans="8:16">
      <c r="O115" s="6">
        <v>17</v>
      </c>
      <c r="P115" s="6">
        <v>1049350</v>
      </c>
    </row>
    <row r="116" spans="8:16">
      <c r="O116" s="6">
        <v>18</v>
      </c>
      <c r="P116" s="6">
        <v>1049458</v>
      </c>
    </row>
    <row r="117" spans="8:16">
      <c r="O117" s="6">
        <v>19</v>
      </c>
      <c r="P117" s="6">
        <v>1051011</v>
      </c>
    </row>
    <row r="118" spans="8:16">
      <c r="O118" s="6">
        <v>20</v>
      </c>
      <c r="P118" s="6">
        <v>1047100</v>
      </c>
    </row>
    <row r="119" spans="8:16" s="5" customFormat="1">
      <c r="O119" s="6"/>
      <c r="P119" s="6"/>
    </row>
    <row r="120" spans="8:16" s="5" customFormat="1">
      <c r="H120" s="12" t="s">
        <v>30</v>
      </c>
      <c r="I120" s="16">
        <v>481138880</v>
      </c>
      <c r="J120" s="16">
        <v>1341517</v>
      </c>
      <c r="K120" s="14" t="s">
        <v>41</v>
      </c>
      <c r="L120" s="14" t="s">
        <v>42</v>
      </c>
      <c r="M120" s="14">
        <v>20</v>
      </c>
      <c r="O120" s="6" t="s">
        <v>25</v>
      </c>
      <c r="P120" s="6" t="s">
        <v>26</v>
      </c>
    </row>
    <row r="121" spans="8:16" s="5" customFormat="1">
      <c r="O121" s="6">
        <v>1</v>
      </c>
      <c r="P121" s="6">
        <v>481558178</v>
      </c>
    </row>
    <row r="122" spans="8:16" s="5" customFormat="1">
      <c r="O122" s="6">
        <v>2</v>
      </c>
      <c r="P122" s="6">
        <v>479997593</v>
      </c>
    </row>
    <row r="123" spans="8:16" s="5" customFormat="1">
      <c r="O123" s="6">
        <v>3</v>
      </c>
      <c r="P123" s="6">
        <v>480053490</v>
      </c>
    </row>
    <row r="124" spans="8:16" s="5" customFormat="1">
      <c r="O124" s="6">
        <v>4</v>
      </c>
      <c r="P124" s="6">
        <v>482492163</v>
      </c>
    </row>
    <row r="125" spans="8:16" s="5" customFormat="1">
      <c r="O125" s="6">
        <v>5</v>
      </c>
      <c r="P125" s="6">
        <v>484509233</v>
      </c>
    </row>
    <row r="126" spans="8:16" s="5" customFormat="1">
      <c r="O126" s="6">
        <v>6</v>
      </c>
      <c r="P126" s="6">
        <v>478799909</v>
      </c>
    </row>
    <row r="127" spans="8:16" s="5" customFormat="1">
      <c r="O127" s="6">
        <v>7</v>
      </c>
      <c r="P127" s="6">
        <v>480047680</v>
      </c>
    </row>
    <row r="128" spans="8:16" s="5" customFormat="1">
      <c r="O128" s="6">
        <v>8</v>
      </c>
      <c r="P128" s="6">
        <v>480380594</v>
      </c>
    </row>
    <row r="129" spans="15:16" s="5" customFormat="1">
      <c r="O129" s="6">
        <v>9</v>
      </c>
      <c r="P129" s="6">
        <v>480928636</v>
      </c>
    </row>
    <row r="130" spans="15:16" s="5" customFormat="1">
      <c r="O130" s="6">
        <v>10</v>
      </c>
      <c r="P130" s="6">
        <v>481730931</v>
      </c>
    </row>
    <row r="131" spans="15:16" s="5" customFormat="1">
      <c r="O131" s="6">
        <v>11</v>
      </c>
      <c r="P131" s="6">
        <v>479884675</v>
      </c>
    </row>
    <row r="132" spans="15:16" s="5" customFormat="1">
      <c r="O132" s="6">
        <v>12</v>
      </c>
      <c r="P132" s="6">
        <v>480765979</v>
      </c>
    </row>
    <row r="133" spans="15:16" s="5" customFormat="1">
      <c r="O133" s="6">
        <v>13</v>
      </c>
      <c r="P133" s="6">
        <v>482070535</v>
      </c>
    </row>
    <row r="134" spans="15:16" s="5" customFormat="1">
      <c r="O134" s="6">
        <v>14</v>
      </c>
      <c r="P134" s="6">
        <v>482258223</v>
      </c>
    </row>
    <row r="135" spans="15:16" s="5" customFormat="1">
      <c r="O135" s="6">
        <v>15</v>
      </c>
      <c r="P135" s="6">
        <v>482809720</v>
      </c>
    </row>
    <row r="136" spans="15:16" s="5" customFormat="1">
      <c r="O136" s="6">
        <v>16</v>
      </c>
      <c r="P136" s="6">
        <v>482751785</v>
      </c>
    </row>
    <row r="137" spans="15:16" s="5" customFormat="1">
      <c r="O137" s="6">
        <v>17</v>
      </c>
      <c r="P137" s="6">
        <v>479500157</v>
      </c>
    </row>
    <row r="138" spans="15:16" s="5" customFormat="1">
      <c r="O138" s="6">
        <v>18</v>
      </c>
      <c r="P138" s="6">
        <v>480823793</v>
      </c>
    </row>
    <row r="139" spans="15:16" s="5" customFormat="1">
      <c r="O139" s="6">
        <v>19</v>
      </c>
      <c r="P139" s="6">
        <v>480450865</v>
      </c>
    </row>
    <row r="140" spans="15:16" s="5" customFormat="1">
      <c r="O140" s="6">
        <v>20</v>
      </c>
      <c r="P140" s="6">
        <v>480963281</v>
      </c>
    </row>
  </sheetData>
  <pageMargins left="0.7" right="0.7" top="0.75" bottom="0.75" header="0.3" footer="0.3"/>
  <pageSetup orientation="portrait" horizontalDpi="0" verticalDpi="0" r:id="rId1"/>
  <drawing r:id="rId2"/>
  <tableParts count="6">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dimension ref="B2:P22"/>
  <sheetViews>
    <sheetView zoomScale="85" zoomScaleNormal="85" workbookViewId="0"/>
  </sheetViews>
  <sheetFormatPr baseColWidth="10" defaultRowHeight="15"/>
  <cols>
    <col min="1" max="1" width="6.7109375" customWidth="1"/>
    <col min="3" max="3" width="10.85546875" bestFit="1" customWidth="1"/>
    <col min="4" max="4" width="18" bestFit="1" customWidth="1"/>
    <col min="5" max="5" width="15.85546875" bestFit="1" customWidth="1"/>
    <col min="6" max="6" width="7.7109375" bestFit="1" customWidth="1"/>
    <col min="7" max="7" width="11" bestFit="1" customWidth="1"/>
    <col min="8" max="8" width="14.42578125" bestFit="1" customWidth="1"/>
    <col min="9" max="9" width="15.42578125" bestFit="1" customWidth="1"/>
    <col min="10" max="10" width="10.85546875" bestFit="1" customWidth="1"/>
    <col min="11" max="11" width="17" bestFit="1" customWidth="1"/>
    <col min="12" max="12" width="14.28515625" bestFit="1" customWidth="1"/>
    <col min="13" max="13" width="7.7109375" bestFit="1" customWidth="1"/>
    <col min="14" max="14" width="11" bestFit="1" customWidth="1"/>
    <col min="15" max="15" width="14.42578125" bestFit="1" customWidth="1"/>
    <col min="16" max="16" width="14.7109375" bestFit="1" customWidth="1"/>
  </cols>
  <sheetData>
    <row r="2" spans="2:16">
      <c r="B2" s="53" t="s">
        <v>53</v>
      </c>
      <c r="C2" s="53"/>
      <c r="D2" s="53"/>
      <c r="E2" s="53"/>
      <c r="F2" s="53"/>
      <c r="G2" s="53"/>
      <c r="H2" s="53"/>
      <c r="I2" s="53"/>
      <c r="J2" s="53"/>
      <c r="K2" s="53"/>
      <c r="L2" s="53"/>
      <c r="M2" s="53"/>
      <c r="N2" s="53"/>
      <c r="O2" s="53"/>
      <c r="P2" s="53"/>
    </row>
    <row r="3" spans="2:16">
      <c r="B3" s="53"/>
      <c r="C3" s="53"/>
      <c r="D3" s="53"/>
      <c r="E3" s="53"/>
      <c r="F3" s="53"/>
      <c r="G3" s="53"/>
      <c r="H3" s="53"/>
      <c r="I3" s="53"/>
      <c r="J3" s="53"/>
      <c r="K3" s="53"/>
      <c r="L3" s="53"/>
      <c r="M3" s="53"/>
      <c r="N3" s="53"/>
      <c r="O3" s="53"/>
      <c r="P3" s="53"/>
    </row>
    <row r="4" spans="2:16">
      <c r="B4" s="53"/>
      <c r="C4" s="53"/>
      <c r="D4" s="53"/>
      <c r="E4" s="53"/>
      <c r="F4" s="53"/>
      <c r="G4" s="53"/>
      <c r="H4" s="53"/>
      <c r="I4" s="53"/>
      <c r="J4" s="53"/>
      <c r="K4" s="53"/>
      <c r="L4" s="53"/>
      <c r="M4" s="53"/>
      <c r="N4" s="53"/>
      <c r="O4" s="53"/>
      <c r="P4" s="53"/>
    </row>
    <row r="5" spans="2:16">
      <c r="B5" s="20"/>
      <c r="C5" s="20"/>
      <c r="D5" s="20"/>
      <c r="E5" s="20"/>
      <c r="F5" s="20"/>
      <c r="G5" s="20"/>
      <c r="H5" s="20"/>
      <c r="I5" s="19"/>
      <c r="J5" s="19"/>
      <c r="K5" s="19"/>
      <c r="L5" s="19"/>
      <c r="M5" s="19"/>
      <c r="N5" s="19"/>
      <c r="O5" s="19"/>
      <c r="P5" s="19"/>
    </row>
    <row r="6" spans="2:16">
      <c r="B6" s="20"/>
      <c r="C6" s="20"/>
      <c r="D6" s="20"/>
      <c r="E6" s="20"/>
      <c r="F6" s="20"/>
      <c r="G6" s="20"/>
      <c r="H6" s="20"/>
      <c r="I6" s="19"/>
      <c r="J6" s="19"/>
      <c r="K6" s="19"/>
      <c r="L6" s="19"/>
      <c r="M6" s="19"/>
      <c r="N6" s="19"/>
      <c r="O6" s="19"/>
      <c r="P6" s="19"/>
    </row>
    <row r="7" spans="2:16" ht="22.5">
      <c r="B7" s="51" t="s">
        <v>51</v>
      </c>
      <c r="C7" s="51"/>
      <c r="D7" s="51"/>
      <c r="E7" s="51"/>
      <c r="F7" s="51"/>
      <c r="G7" s="51"/>
      <c r="H7" s="51"/>
      <c r="I7" s="51"/>
      <c r="J7" s="19"/>
      <c r="K7" s="19"/>
      <c r="L7" s="19"/>
      <c r="M7" s="19"/>
      <c r="N7" s="19"/>
      <c r="O7" s="19"/>
      <c r="P7" s="19"/>
    </row>
    <row r="8" spans="2:16" ht="15.75" thickBot="1">
      <c r="B8" s="20"/>
      <c r="C8" s="20"/>
      <c r="D8" s="20"/>
      <c r="E8" s="20"/>
      <c r="F8" s="20"/>
      <c r="G8" s="20"/>
      <c r="H8" s="19"/>
      <c r="I8" s="19"/>
      <c r="J8" s="19"/>
      <c r="K8" s="19"/>
      <c r="L8" s="19"/>
      <c r="M8" s="19"/>
      <c r="N8" s="19"/>
      <c r="O8" s="19"/>
      <c r="P8" s="19"/>
    </row>
    <row r="9" spans="2:16" ht="16.5" thickTop="1" thickBot="1">
      <c r="B9" s="19"/>
      <c r="C9" s="54" t="s">
        <v>43</v>
      </c>
      <c r="D9" s="54"/>
      <c r="E9" s="54"/>
      <c r="F9" s="54"/>
      <c r="G9" s="54"/>
      <c r="H9" s="54"/>
      <c r="I9" s="54"/>
      <c r="J9" s="54"/>
      <c r="K9" s="54"/>
      <c r="L9" s="54"/>
      <c r="M9" s="54"/>
      <c r="N9" s="54"/>
      <c r="O9" s="54"/>
      <c r="P9" s="54"/>
    </row>
    <row r="10" spans="2:16" ht="16.5" thickTop="1" thickBot="1">
      <c r="B10" s="19"/>
      <c r="C10" s="55" t="s">
        <v>44</v>
      </c>
      <c r="D10" s="55"/>
      <c r="E10" s="55"/>
      <c r="F10" s="55"/>
      <c r="G10" s="55"/>
      <c r="H10" s="55"/>
      <c r="I10" s="56"/>
      <c r="J10" s="57" t="s">
        <v>45</v>
      </c>
      <c r="K10" s="54"/>
      <c r="L10" s="54"/>
      <c r="M10" s="54"/>
      <c r="N10" s="54"/>
      <c r="O10" s="54"/>
      <c r="P10" s="54"/>
    </row>
    <row r="11" spans="2:16" ht="16.5" thickTop="1" thickBot="1">
      <c r="B11" s="19"/>
      <c r="C11" s="32" t="s">
        <v>46</v>
      </c>
      <c r="D11" s="32" t="s">
        <v>18</v>
      </c>
      <c r="E11" s="32" t="s">
        <v>19</v>
      </c>
      <c r="F11" s="32" t="s">
        <v>20</v>
      </c>
      <c r="G11" s="32" t="s">
        <v>21</v>
      </c>
      <c r="H11" s="32" t="s">
        <v>47</v>
      </c>
      <c r="I11" s="33" t="s">
        <v>48</v>
      </c>
      <c r="J11" s="34" t="s">
        <v>46</v>
      </c>
      <c r="K11" s="32" t="s">
        <v>18</v>
      </c>
      <c r="L11" s="32" t="s">
        <v>19</v>
      </c>
      <c r="M11" s="32" t="s">
        <v>20</v>
      </c>
      <c r="N11" s="32" t="s">
        <v>21</v>
      </c>
      <c r="O11" s="32" t="s">
        <v>47</v>
      </c>
      <c r="P11" s="32" t="s">
        <v>48</v>
      </c>
    </row>
    <row r="12" spans="2:16" ht="16.5" thickTop="1" thickBot="1">
      <c r="B12" s="32" t="s">
        <v>49</v>
      </c>
      <c r="C12" s="21">
        <v>20</v>
      </c>
      <c r="D12" s="35">
        <f>Pruebas!I6</f>
        <v>24250276</v>
      </c>
      <c r="E12" s="22">
        <f>Pruebas!J6</f>
        <v>13094.655273</v>
      </c>
      <c r="F12" s="22" t="str">
        <f>Pruebas!K6</f>
        <v>12,65s</v>
      </c>
      <c r="G12" s="22" t="str">
        <f>Pruebas!L6</f>
        <v>3,17s</v>
      </c>
      <c r="H12" s="28">
        <f>MIN(Tabla1[Resultado])</f>
        <v>24231292</v>
      </c>
      <c r="I12" s="43">
        <f>MAX(Tabla1[Resultado])</f>
        <v>24270348</v>
      </c>
      <c r="J12" s="23">
        <v>20</v>
      </c>
      <c r="K12" s="35">
        <f>Pruebas!I28</f>
        <v>24386036</v>
      </c>
      <c r="L12" s="35">
        <f>Pruebas!J28</f>
        <v>227541</v>
      </c>
      <c r="M12" s="22" t="str">
        <f>Pruebas!K28</f>
        <v>12,87s</v>
      </c>
      <c r="N12" s="22" t="str">
        <f>Pruebas!L28</f>
        <v>3,23s</v>
      </c>
      <c r="O12" s="28">
        <f>MIN(Tabla2[Resultado])</f>
        <v>23708079</v>
      </c>
      <c r="P12" s="28">
        <f>MAX(Tabla2[Resultado])</f>
        <v>24514135</v>
      </c>
    </row>
    <row r="13" spans="2:16" ht="16.5" thickTop="1" thickBot="1">
      <c r="B13" s="32" t="s">
        <v>50</v>
      </c>
      <c r="C13" s="24">
        <v>20</v>
      </c>
      <c r="D13" s="36">
        <f>Pruebas!I76</f>
        <v>24794812</v>
      </c>
      <c r="E13" s="25">
        <f>Pruebas!J76</f>
        <v>6387.8896480000003</v>
      </c>
      <c r="F13" s="25" t="str">
        <f>Pruebas!K76</f>
        <v>10,84s</v>
      </c>
      <c r="G13" s="25" t="str">
        <f>Pruebas!L76</f>
        <v>3,46s</v>
      </c>
      <c r="H13" s="29">
        <f>MIN(Tabla3[Resultado])</f>
        <v>24784680</v>
      </c>
      <c r="I13" s="44">
        <f>MAX(Tabla3[Resultado])</f>
        <v>24809953</v>
      </c>
      <c r="J13" s="26">
        <v>20</v>
      </c>
      <c r="K13" s="36">
        <f>Pruebas!I98</f>
        <v>1048105.625</v>
      </c>
      <c r="L13" s="25">
        <f>Pruebas!J98</f>
        <v>1300.9495850000001</v>
      </c>
      <c r="M13" s="25" t="str">
        <f>Pruebas!K98</f>
        <v>7,71s</v>
      </c>
      <c r="N13" s="25" t="str">
        <f>Pruebas!L98</f>
        <v>3,39s</v>
      </c>
      <c r="O13" s="29">
        <f>MIN(Tabla4[Resultado])</f>
        <v>1045952</v>
      </c>
      <c r="P13" s="29">
        <f>MAX(Tabla4[Resultado])</f>
        <v>1051011</v>
      </c>
    </row>
    <row r="14" spans="2:16" ht="15.75" thickTop="1">
      <c r="B14" s="19"/>
      <c r="C14" s="19"/>
      <c r="D14" s="19"/>
      <c r="E14" s="19"/>
      <c r="F14" s="19"/>
      <c r="G14" s="19"/>
      <c r="H14" s="19"/>
      <c r="I14" s="19"/>
      <c r="J14" s="27"/>
      <c r="K14" s="27"/>
      <c r="L14" s="27"/>
      <c r="M14" s="27"/>
      <c r="N14" s="27"/>
      <c r="O14" s="27"/>
      <c r="P14" s="27"/>
    </row>
    <row r="16" spans="2:16" ht="22.5">
      <c r="B16" s="52" t="s">
        <v>52</v>
      </c>
      <c r="C16" s="52"/>
      <c r="D16" s="52"/>
      <c r="E16" s="52"/>
      <c r="F16" s="52"/>
      <c r="G16" s="52"/>
      <c r="H16" s="52"/>
      <c r="I16" s="52"/>
      <c r="J16" s="19"/>
      <c r="K16" s="19"/>
      <c r="L16" s="19"/>
      <c r="M16" s="19"/>
      <c r="N16" s="19"/>
      <c r="O16" s="19"/>
      <c r="P16" s="19"/>
    </row>
    <row r="17" spans="2:16" ht="15.75" thickBot="1">
      <c r="B17" s="19"/>
      <c r="C17" s="19"/>
      <c r="D17" s="19"/>
      <c r="E17" s="19"/>
      <c r="F17" s="19"/>
      <c r="G17" s="19"/>
      <c r="H17" s="19"/>
      <c r="I17" s="19"/>
      <c r="J17" s="19"/>
      <c r="K17" s="19"/>
      <c r="L17" s="19"/>
      <c r="M17" s="19"/>
      <c r="N17" s="19"/>
      <c r="O17" s="19"/>
      <c r="P17" s="19"/>
    </row>
    <row r="18" spans="2:16" ht="16.5" thickTop="1" thickBot="1">
      <c r="B18" s="19"/>
      <c r="C18" s="48" t="s">
        <v>54</v>
      </c>
      <c r="D18" s="49"/>
      <c r="E18" s="49"/>
      <c r="F18" s="49"/>
      <c r="G18" s="49"/>
      <c r="H18" s="49"/>
      <c r="I18" s="50"/>
      <c r="J18" s="41"/>
      <c r="K18" s="42"/>
      <c r="L18" s="42"/>
      <c r="M18" s="42"/>
      <c r="N18" s="42"/>
      <c r="O18" s="42"/>
      <c r="P18" s="42"/>
    </row>
    <row r="19" spans="2:16" ht="16.5" thickTop="1" thickBot="1">
      <c r="B19" s="19"/>
      <c r="C19" s="32" t="s">
        <v>46</v>
      </c>
      <c r="D19" s="32" t="s">
        <v>18</v>
      </c>
      <c r="E19" s="32" t="s">
        <v>19</v>
      </c>
      <c r="F19" s="32" t="s">
        <v>20</v>
      </c>
      <c r="G19" s="32" t="s">
        <v>21</v>
      </c>
      <c r="H19" s="32" t="s">
        <v>47</v>
      </c>
      <c r="I19" s="33" t="s">
        <v>48</v>
      </c>
      <c r="J19" s="37"/>
      <c r="K19" s="37"/>
      <c r="L19" s="37"/>
      <c r="M19" s="37"/>
      <c r="N19" s="37"/>
      <c r="O19" s="37"/>
      <c r="P19" s="37"/>
    </row>
    <row r="20" spans="2:16" ht="16.5" thickTop="1" thickBot="1">
      <c r="B20" s="32" t="s">
        <v>49</v>
      </c>
      <c r="C20" s="21">
        <v>20</v>
      </c>
      <c r="D20" s="35">
        <f>Pruebas!I50</f>
        <v>991440896</v>
      </c>
      <c r="E20" s="35">
        <f>Pruebas!J50</f>
        <v>9029927</v>
      </c>
      <c r="F20" s="35" t="str">
        <f>Pruebas!K50</f>
        <v>12,71s</v>
      </c>
      <c r="G20" s="35" t="str">
        <f>Pruebas!L50</f>
        <v>3,14s</v>
      </c>
      <c r="H20" s="28">
        <f>MIN(Tabla28[Resultado])</f>
        <v>982373360</v>
      </c>
      <c r="I20" s="30">
        <f>MAX(Tabla28[Resultado])</f>
        <v>1025638284</v>
      </c>
      <c r="J20" s="38"/>
      <c r="K20" s="39"/>
      <c r="L20" s="39"/>
      <c r="M20" s="39"/>
      <c r="N20" s="39"/>
      <c r="O20" s="40"/>
      <c r="P20" s="40"/>
    </row>
    <row r="21" spans="2:16" ht="16.5" thickTop="1" thickBot="1">
      <c r="B21" s="32" t="s">
        <v>50</v>
      </c>
      <c r="C21" s="24">
        <v>20</v>
      </c>
      <c r="D21" s="36">
        <f>Pruebas!I120</f>
        <v>481138880</v>
      </c>
      <c r="E21" s="36">
        <f>Pruebas!J120</f>
        <v>1341517</v>
      </c>
      <c r="F21" s="36" t="str">
        <f>Pruebas!K120</f>
        <v>7,72s</v>
      </c>
      <c r="G21" s="36" t="str">
        <f>Pruebas!L120</f>
        <v>3,44s</v>
      </c>
      <c r="H21" s="29">
        <f>MIN(Tabla289[Resultado])</f>
        <v>478799909</v>
      </c>
      <c r="I21" s="31">
        <f>MAX(Tabla289[Resultado])</f>
        <v>484509233</v>
      </c>
      <c r="J21" s="38"/>
      <c r="K21" s="39"/>
      <c r="L21" s="39"/>
      <c r="M21" s="39"/>
      <c r="N21" s="39"/>
      <c r="O21" s="40"/>
      <c r="P21" s="40"/>
    </row>
    <row r="22" spans="2:16" ht="15.75" thickTop="1">
      <c r="B22" s="19"/>
      <c r="C22" s="19"/>
      <c r="D22" s="19"/>
      <c r="E22" s="19"/>
      <c r="F22" s="19"/>
      <c r="G22" s="19"/>
      <c r="H22" s="19"/>
      <c r="I22" s="19"/>
      <c r="J22" s="19"/>
      <c r="K22" s="19"/>
      <c r="L22" s="19"/>
      <c r="M22" s="19"/>
      <c r="N22" s="19"/>
      <c r="O22" s="19"/>
      <c r="P22" s="19"/>
    </row>
  </sheetData>
  <mergeCells count="7">
    <mergeCell ref="C18:I18"/>
    <mergeCell ref="B7:I7"/>
    <mergeCell ref="B16:I16"/>
    <mergeCell ref="B2:P4"/>
    <mergeCell ref="C9:P9"/>
    <mergeCell ref="C10:I10"/>
    <mergeCell ref="J10:P10"/>
  </mergeCells>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Códigos</vt:lpstr>
      <vt:lpstr>Mem. caché</vt:lpstr>
      <vt:lpstr>Pruebas</vt:lpstr>
      <vt:lpstr>Conclusiones</vt:lpstr>
    </vt:vector>
  </TitlesOfParts>
  <Company>RPM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Raúl Pérula Martínez</dc:creator>
  <cp:lastModifiedBy>Raúl Pérula Martínez</cp:lastModifiedBy>
  <dcterms:created xsi:type="dcterms:W3CDTF">2010-12-24T08:21:58Z</dcterms:created>
  <dcterms:modified xsi:type="dcterms:W3CDTF">2011-01-17T20:37:30Z</dcterms:modified>
</cp:coreProperties>
</file>