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2.png" ContentType="image/png"/>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<sst xmlns="http://schemas.openxmlformats.org/spreadsheetml/2006/main" count="382" uniqueCount="205">
  <si>
    <t xml:space="preserve">Usability review (Español)</t>
  </si>
  <si>
    <t xml:space="preserve">Enter score</t>
  </si>
  <si>
    <t xml:space="preserve">Very poor</t>
  </si>
  <si>
    <t xml:space="preserve">Plan B Club</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</si>
  <si>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</si>
  <si>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</si>
  <si>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</si>
  <si>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</si>
  <si>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</si>
  <si>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</si>
  <si>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</si>
  <si>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</si>
  <si>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</si>
  <si>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</si>
  <si>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</si>
  <si>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</si>
  <si>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</si>
  <si>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</si>
  <si>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</si>
  <si>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</si>
  <si>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No hay muchos posibles destinos, a la hora de buscar un viaje por España utilizando el buscador de la página por ciudades y sólamente encontramos planes por Madrid o Barcelona. Sin embargo si buscamos en la sección de “actividades” sí encontramos planes para otros lugares de España</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</si>
  <si>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</si>
  <si>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</si>
  <si>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Al entrar a la página encontramos un surtido de viajes y actividades a realizar. Además hay un navegador bastante claro.</t>
  </si>
  <si>
    <t xml:space="preserve">Los usuarios reciben un apoyo adecuado según su nivel de experiencia (por ejemplo, atajos para usuarios expertos, ayuda e instrucciones para usuarios novatos).</t>
  </si>
  <si>
    <t xml:space="preserve">Como usuarios novatos, no se recibe ningún tipo de ayuda. Tampoco hay atajos para los usuarios expertos.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</si>
  <si>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</si>
  <si>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</si>
  <si>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</si>
  <si>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Lo único claro en la página de inicio es su navegador</t>
  </si>
  <si>
    <t xml:space="preserve">La página de inicio es eficaz para orientar y dirigir a los usuarios a la información y las tareas deseadas.</t>
  </si>
  <si>
    <t xml:space="preserve">El navegador muestra todas las opciones de las que dispone la página</t>
  </si>
  <si>
    <t xml:space="preserve">El diseño de la página de inicio es clara y ordenada con suficiente "espacio en blanco".</t>
  </si>
  <si>
    <t xml:space="preserve">La página de inicio está saturada con distintas actividades que no se muestran de forma clara. Estas actividades se muestran como fotografías del lugar a visitar y la información está superpuesta a estas imágenes impidiendo que se lea de forma clara.</t>
  </si>
  <si>
    <t xml:space="preserve">Navigation</t>
  </si>
  <si>
    <t xml:space="preserve">Los usuarios pueden acceder fácilmente al sitio o la aplicación (por ejemplo, la URL es predecible y es devuelta por los motores de búsqueda).</t>
  </si>
  <si>
    <t xml:space="preserve">La URL es bastante clara ya que es el nombre de la propia aplicación </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</si>
  <si>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</si>
  <si>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</si>
  <si>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Encontramos varios menús y barras de búsqueda para buscar destino aunque no desempeán correctamente su función</t>
  </si>
  <si>
    <t xml:space="preserve">La estructura del sitio o la aplicación es clara, fácil de entender y aborda objetivos comunes del usuario.</t>
  </si>
  <si>
    <t xml:space="preserve">Es fácil de entender aunque a la hora de buscar un viaje/actividad los distintos buscadores no funcionan correctamente</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</si>
  <si>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</si>
  <si>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</si>
  <si>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</si>
  <si>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</si>
  <si>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</si>
  <si>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</si>
  <si>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</si>
  <si>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Para buscar un viaje hay que ir al apartado de “viajes” y cuando se utiliza no funciona correctamente</t>
  </si>
  <si>
    <t xml:space="preserve">La interfaz de búsqueda es adecuada para cumplir los objetivos del usuario (por ejemplo, parámetros múltiples, resultados priorizados, filtrado de resultados de búsqueda)</t>
  </si>
  <si>
    <t xml:space="preserve">Al buscar un viaje no muestra los resultados correctos. No se pueden borrar los filtros. Y es casi imposible buscar por destino, a veces funciona, otras no.</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</si>
  <si>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</si>
  <si>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</si>
  <si>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</si>
  <si>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</si>
  <si>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La respuesta que proporciona la página no es especialmente rápida aunque sí se obtiene el resultado esperado</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</si>
  <si>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</si>
  <si>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</si>
  <si>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Disponen de dos teléfonos de contacto, Whatsapp y tres e-mails</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</si>
  <si>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</si>
  <si>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</si>
  <si>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dividen en pasos, primero para seleccionar la fecha y tipo de alojamiento y después los formularios de usuario y pago</t>
  </si>
  <si>
    <t xml:space="preserve">Se solicita una cantidad mínima de información y, cuando se proporciona la justificación necesaria para solicitar información (por ejemplo, fecha de nacimiento, número de teléfono)</t>
  </si>
  <si>
    <t xml:space="preserve">A la hora de buscar viaje no te pide ningún tipo de información. Tan solo para realizar una reserva te piden los datos básicos.</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</si>
  <si>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</si>
  <si>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</si>
  <si>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</si>
  <si>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No muestra ayuda ni intrucciones</t>
  </si>
  <si>
    <t xml:space="preserve">Errors</t>
  </si>
  <si>
    <t xml:space="preserve">Los errores son claros, fácilmente identificables y aparecen en la ubicación apropiada (por ejemplo, adyacente al campo de entrada de datos, adyacente al formulario, etc.).</t>
  </si>
  <si>
    <t xml:space="preserve">Cuando no rellenas un formulario obligatorio no muestra nungún mensaje de error, simplemente no deja seguir avanzando con la reserva. Si rellenamos los campos con información claramente erronea no muestra ningún error y nos redirige a la página de pago</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</si>
  <si>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</si>
  <si>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</si>
  <si>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</si>
  <si>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</si>
  <si>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</si>
  <si>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</si>
  <si>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</si>
  <si>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</si>
  <si>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</si>
  <si>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Algunos textos no se leen bien por estar sobre imágenes</t>
  </si>
  <si>
    <t xml:space="preserve">Help</t>
  </si>
  <si>
    <t xml:space="preserve">Se proporciona ayuda en línea y contextual y es adecuada para la base de usuarios (por ejemplo, está escrita en un lenguaje fácil de entender y solo usa términos reconocidos). </t>
  </si>
  <si>
    <t xml:space="preserve">No hay ayuda en línea. Hay que contactar con atención al cliente a través de nº de teléfono o email</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</si>
  <si>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</si>
  <si>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</si>
  <si>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Hay una ventana flotante con la que poder enviar cuestiones a los emails de att. Cliente</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</si>
  <si>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</si>
  <si>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</si>
  <si>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</si>
  <si>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El rendimiento de la página es nefasto</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</si>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</sst>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numFmt numFmtId="166" formatCode="0"/>
    <numFmt numFmtId="167"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i val="true"/>
      <sz val="8"/>
      <color rgb="FF000000"/>
      <name val="Arial"/>
      <family val="0"/>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6" fontId="27"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center" vertical="center" textRotation="0" wrapText="false" indent="0" shrinkToFit="false"/>
      <protection locked="true" hidden="false"/>
    </xf>
    <xf numFmtId="164" fontId="28" fillId="2" borderId="2" xfId="0" applyFont="true" applyBorder="true" applyAlignment="true" applyProtection="false">
      <alignment horizontal="left" vertical="center" textRotation="0" wrapText="false" indent="0" shrinkToFit="false"/>
      <protection locked="true" hidden="false"/>
    </xf>
    <xf numFmtId="164" fontId="29" fillId="0" borderId="6" xfId="0" applyFont="true" applyBorder="true" applyAlignment="true" applyProtection="false">
      <alignment horizontal="general" vertical="bottom" textRotation="0" wrapText="true" indent="0" shrinkToFit="false"/>
      <protection locked="true" hidden="false"/>
    </xf>
    <xf numFmtId="164" fontId="29" fillId="0" borderId="7" xfId="0" applyFont="true" applyBorder="true" applyAlignment="true" applyProtection="false">
      <alignment horizontal="general" vertical="bottom" textRotation="0" wrapText="true" indent="0" shrinkToFit="false"/>
      <protection locked="true" hidden="false"/>
    </xf>
    <xf numFmtId="164" fontId="29" fillId="0" borderId="7" xfId="0" applyFont="true" applyBorder="true" applyAlignment="true" applyProtection="false">
      <alignment horizontal="left" vertical="bottom" textRotation="0" wrapText="true" indent="0" shrinkToFit="false"/>
      <protection locked="true" hidden="false"/>
    </xf>
    <xf numFmtId="164"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7</v>
      </c>
      <c r="E9" s="5"/>
      <c r="F9" s="5" t="e">
        <f aca="false">#REF!*#REF!</f>
        <v>#REF!</v>
      </c>
      <c r="G9" s="5" t="e">
        <f aca="false">IF(#REF!&gt;=0,10*#REF!,0)</f>
        <v>#REF!</v>
      </c>
      <c r="H9" s="5"/>
      <c r="I9" s="40" t="s">
        <v>20</v>
      </c>
      <c r="J9" s="5"/>
      <c r="K9" s="41" t="n">
        <v>5</v>
      </c>
      <c r="L9" s="42" t="n">
        <f aca="false">K9/K117</f>
        <v>1</v>
      </c>
      <c r="M9" s="43" t="n">
        <f aca="false">VLOOKUP(D9,Q1:R9,2,0)</f>
        <v>3</v>
      </c>
      <c r="N9" s="43" t="n">
        <f aca="false">M9*L9</f>
        <v>3</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7</v>
      </c>
      <c r="E11" s="5"/>
      <c r="F11" s="5" t="e">
        <f aca="false">#REF!*#REF!</f>
        <v>#REF!</v>
      </c>
      <c r="G11" s="5" t="e">
        <f aca="false">IF(#REF!&gt;=0,10*#REF!,0)</f>
        <v>#REF!</v>
      </c>
      <c r="H11" s="5"/>
      <c r="I11" s="40"/>
      <c r="J11" s="5"/>
      <c r="K11" s="41" t="n">
        <v>5</v>
      </c>
      <c r="L11" s="42" t="n">
        <f aca="false">K11/K117</f>
        <v>1</v>
      </c>
      <c r="M11" s="43" t="n">
        <f aca="false">VLOOKUP(D11,Q1:R9,2,0)</f>
        <v>3</v>
      </c>
      <c r="N11" s="43" t="n">
        <f aca="false">M11*L11</f>
        <v>3</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22</v>
      </c>
      <c r="C13" s="5"/>
      <c r="D13" s="39" t="s">
        <v>11</v>
      </c>
      <c r="E13" s="5"/>
      <c r="F13" s="5" t="e">
        <f aca="false">#REF!*#REF!</f>
        <v>#REF!</v>
      </c>
      <c r="G13" s="5" t="e">
        <f aca="false">IF(#REF!&gt;=0,10*#REF!,0)</f>
        <v>#REF!</v>
      </c>
      <c r="H13" s="5"/>
      <c r="I13" s="40" t="s">
        <v>23</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24</v>
      </c>
      <c r="C15" s="5"/>
      <c r="D15" s="39" t="s">
        <v>2</v>
      </c>
      <c r="E15" s="5"/>
      <c r="F15" s="5" t="e">
        <f aca="false">#REF!*#REF!</f>
        <v>#REF!</v>
      </c>
      <c r="G15" s="5" t="e">
        <f aca="false">IF(#REF!&gt;=0,10*#REF!,0)</f>
        <v>#REF!</v>
      </c>
      <c r="H15" s="5"/>
      <c r="I15" s="40" t="s">
        <v>25</v>
      </c>
      <c r="J15" s="5"/>
      <c r="K15" s="48" t="n">
        <v>3</v>
      </c>
      <c r="L15" s="49" t="n">
        <f aca="false">K15/K117</f>
        <v>0.6</v>
      </c>
      <c r="M15" s="43" t="n">
        <f aca="false">VLOOKUP(D15,Q1:R9,2,0)</f>
        <v>1</v>
      </c>
      <c r="N15" s="43" t="n">
        <f aca="false">M15*L15</f>
        <v>0.6</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26</v>
      </c>
      <c r="C17" s="5"/>
      <c r="D17" s="39" t="s">
        <v>12</v>
      </c>
      <c r="E17" s="5"/>
      <c r="F17" s="5" t="e">
        <f aca="false">#REF!*#REF!</f>
        <v>#REF!</v>
      </c>
      <c r="G17" s="5" t="e">
        <f aca="false">IF(#REF!&gt;=0,10*#REF!,0)</f>
        <v>#REF!</v>
      </c>
      <c r="H17" s="5"/>
      <c r="I17" s="40"/>
      <c r="J17" s="5"/>
      <c r="K17" s="41" t="n">
        <v>3</v>
      </c>
      <c r="L17" s="42" t="n">
        <f aca="false">K17/K117</f>
        <v>0.6</v>
      </c>
      <c r="M17" s="43" t="n">
        <f aca="false">VLOOKUP(D17,Q1:R9,2,0)</f>
        <v>5</v>
      </c>
      <c r="N17" s="43" t="n">
        <f aca="false">M17*L17</f>
        <v>3</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27</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28</v>
      </c>
      <c r="C21" s="5"/>
      <c r="D21" s="39" t="s">
        <v>6</v>
      </c>
      <c r="E21" s="5"/>
      <c r="F21" s="5" t="e">
        <f aca="false">#REF!*#REF!</f>
        <v>#REF!</v>
      </c>
      <c r="G21" s="5" t="e">
        <f aca="false">IF(#REF!&gt;=0,10*#REF!,0)</f>
        <v>#REF!</v>
      </c>
      <c r="H21" s="5"/>
      <c r="I21" s="40" t="s">
        <v>29</v>
      </c>
      <c r="J21" s="5"/>
      <c r="K21" s="41" t="n">
        <v>3</v>
      </c>
      <c r="L21" s="42" t="n">
        <f aca="false">K21/K117</f>
        <v>0.6</v>
      </c>
      <c r="M21" s="43" t="n">
        <f aca="false">VLOOKUP(D21,Q1:R9,2,0)</f>
        <v>2</v>
      </c>
      <c r="N21" s="43" t="n">
        <f aca="false">M21*L21</f>
        <v>1.2</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30</v>
      </c>
      <c r="C23" s="5"/>
      <c r="D23" s="39" t="s">
        <v>11</v>
      </c>
      <c r="E23" s="5"/>
      <c r="F23" s="5" t="e">
        <f aca="false">#REF!*#REF!</f>
        <v>#REF!</v>
      </c>
      <c r="G23" s="5" t="e">
        <f aca="false">IF(#REF!&gt;=0,10*#REF!,0)</f>
        <v>#REF!</v>
      </c>
      <c r="H23" s="5"/>
      <c r="I23" s="40" t="s">
        <v>31</v>
      </c>
      <c r="J23" s="5"/>
      <c r="K23" s="41" t="n">
        <v>4</v>
      </c>
      <c r="L23" s="42" t="n">
        <f aca="false">K23/K117</f>
        <v>0.8</v>
      </c>
      <c r="M23" s="43" t="n">
        <f aca="false">VLOOKUP(D23,Q1:R9,2,0)</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32</v>
      </c>
      <c r="C25" s="5"/>
      <c r="D25" s="39" t="s">
        <v>2</v>
      </c>
      <c r="E25" s="5"/>
      <c r="F25" s="5"/>
      <c r="G25" s="5"/>
      <c r="H25" s="5"/>
      <c r="I25" s="54" t="s">
        <v>33</v>
      </c>
      <c r="J25" s="5"/>
      <c r="K25" s="41" t="n">
        <v>3</v>
      </c>
      <c r="L25" s="42" t="n">
        <f aca="false">K25/K117</f>
        <v>0.6</v>
      </c>
      <c r="M25" s="43" t="n">
        <f aca="false">VLOOKUP(D25,Q1:R9,2,0)</f>
        <v>1</v>
      </c>
      <c r="N25" s="43" t="n">
        <f aca="false">M25*L25</f>
        <v>0.6</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5"/>
      <c r="E27" s="5"/>
      <c r="F27" s="5"/>
      <c r="G27" s="5"/>
      <c r="H27" s="5"/>
      <c r="I27" s="5"/>
      <c r="J27" s="5"/>
      <c r="K27" s="41"/>
      <c r="L27" s="42"/>
      <c r="M27" s="43"/>
      <c r="N27" s="43"/>
      <c r="O27" s="43"/>
      <c r="Q27" s="44"/>
      <c r="R27" s="44"/>
      <c r="S27" s="44"/>
    </row>
    <row r="28" customFormat="false" ht="14.25" hidden="false" customHeight="true" outlineLevel="0" collapsed="false">
      <c r="B28" s="52"/>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35</v>
      </c>
      <c r="C29" s="5"/>
      <c r="D29" s="39" t="s">
        <v>12</v>
      </c>
      <c r="E29" s="5"/>
      <c r="F29" s="5" t="e">
        <f aca="false">#REF!*#REF!</f>
        <v>#REF!</v>
      </c>
      <c r="G29" s="5" t="e">
        <f aca="false">IF(#REF!&gt;=0,10*#REF!,0)</f>
        <v>#REF!</v>
      </c>
      <c r="H29" s="5"/>
      <c r="I29" s="40" t="s">
        <v>36</v>
      </c>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38" t="s">
        <v>37</v>
      </c>
      <c r="C31" s="5"/>
      <c r="D31" s="39" t="s">
        <v>12</v>
      </c>
      <c r="E31" s="5"/>
      <c r="F31" s="5" t="e">
        <f aca="false">#REF!*#REF!</f>
        <v>#REF!</v>
      </c>
      <c r="G31" s="5" t="e">
        <f aca="false">IF(#REF!&gt;=0,10*#REF!,0)</f>
        <v>#REF!</v>
      </c>
      <c r="H31" s="5"/>
      <c r="I31" s="40"/>
      <c r="J31" s="5"/>
      <c r="K31" s="41" t="n">
        <v>4</v>
      </c>
      <c r="L31" s="42" t="n">
        <f aca="false">K31/K117</f>
        <v>0.8</v>
      </c>
      <c r="M31" s="43" t="n">
        <f aca="false">VLOOKUP(D31,Q1:R9,2,0)</f>
        <v>5</v>
      </c>
      <c r="N31" s="43" t="n">
        <f aca="false">M31*L31</f>
        <v>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38</v>
      </c>
      <c r="C33" s="5"/>
      <c r="D33" s="39" t="s">
        <v>7</v>
      </c>
      <c r="E33" s="5"/>
      <c r="F33" s="5"/>
      <c r="G33" s="5"/>
      <c r="H33" s="5"/>
      <c r="I33" s="40" t="s">
        <v>39</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40</v>
      </c>
      <c r="C35" s="5"/>
      <c r="D35" s="39" t="s">
        <v>7</v>
      </c>
      <c r="E35" s="5"/>
      <c r="F35" s="5" t="e">
        <f aca="false">#REF!*#REF!</f>
        <v>#REF!</v>
      </c>
      <c r="G35" s="5" t="e">
        <f aca="false">IF(#REF!&gt;=0,10*#REF!,0)</f>
        <v>#REF!</v>
      </c>
      <c r="H35" s="5"/>
      <c r="I35" s="40" t="s">
        <v>41</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42</v>
      </c>
      <c r="C37" s="5"/>
      <c r="D37" s="39" t="s">
        <v>11</v>
      </c>
      <c r="E37" s="5"/>
      <c r="F37" s="5" t="e">
        <f aca="false">#REF!*#REF!</f>
        <v>#REF!</v>
      </c>
      <c r="G37" s="5" t="e">
        <f aca="false">IF(#REF!&gt;=0,10*#REF!,0)</f>
        <v>#REF!</v>
      </c>
      <c r="H37" s="5"/>
      <c r="I37" s="40"/>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43</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38" t="s">
        <v>44</v>
      </c>
      <c r="C41" s="5"/>
      <c r="D41" s="39" t="s">
        <v>12</v>
      </c>
      <c r="E41" s="5"/>
      <c r="F41" s="5" t="e">
        <f aca="false">#REF!*#REF!</f>
        <v>#REF!</v>
      </c>
      <c r="G41" s="5" t="e">
        <f aca="false">IF(#REF!&gt;=0,10*#REF!,0)</f>
        <v>#REF!</v>
      </c>
      <c r="H41" s="5"/>
      <c r="I41" s="40"/>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45</v>
      </c>
      <c r="C43" s="5"/>
      <c r="D43" s="39" t="s">
        <v>12</v>
      </c>
      <c r="E43" s="5"/>
      <c r="F43" s="5" t="e">
        <f aca="false">#REF!*#REF!</f>
        <v>#REF!</v>
      </c>
      <c r="G43" s="5" t="e">
        <f aca="false">IF(#REF!&gt;=0,10*#REF!,0)</f>
        <v>#REF!</v>
      </c>
      <c r="H43" s="5"/>
      <c r="I43" s="40"/>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46</v>
      </c>
      <c r="C45" s="5"/>
      <c r="D45" s="39" t="s">
        <v>12</v>
      </c>
      <c r="E45" s="5"/>
      <c r="F45" s="5" t="e">
        <f aca="false">#REF!*#REF!</f>
        <v>#REF!</v>
      </c>
      <c r="G45" s="5" t="e">
        <f aca="false">IF(#REF!&gt;=0,10*#REF!,0)</f>
        <v>#REF!</v>
      </c>
      <c r="H45" s="5"/>
      <c r="I45" s="40"/>
      <c r="J45" s="5"/>
      <c r="K45" s="41" t="n">
        <v>1</v>
      </c>
      <c r="L45" s="42" t="n">
        <f aca="false">K45/K117</f>
        <v>0.2</v>
      </c>
      <c r="M45" s="43" t="n">
        <f aca="false">VLOOKUP(D45,Q1:R9,2,0)</f>
        <v>5</v>
      </c>
      <c r="N45" s="43" t="n">
        <f aca="false">M45*L45</f>
        <v>1</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47</v>
      </c>
      <c r="C47" s="35"/>
      <c r="D47" s="55"/>
      <c r="E47" s="5"/>
      <c r="F47" s="5"/>
      <c r="G47" s="5"/>
      <c r="H47" s="5"/>
      <c r="I47" s="5"/>
      <c r="J47" s="5"/>
      <c r="K47" s="41"/>
      <c r="L47" s="42"/>
      <c r="M47" s="43"/>
      <c r="N47" s="43"/>
      <c r="O47" s="43"/>
    </row>
    <row r="48" customFormat="false" ht="14.25" hidden="false" customHeight="true" outlineLevel="0" collapsed="false">
      <c r="B48" s="52"/>
      <c r="C48" s="35"/>
      <c r="D48" s="55"/>
      <c r="E48" s="5"/>
      <c r="F48" s="5"/>
      <c r="G48" s="5"/>
      <c r="H48" s="5"/>
      <c r="I48" s="5"/>
      <c r="J48" s="5"/>
      <c r="K48" s="41"/>
      <c r="L48" s="42"/>
      <c r="M48" s="43"/>
      <c r="N48" s="43"/>
      <c r="O48" s="43"/>
    </row>
    <row r="49" customFormat="false" ht="39.75" hidden="false" customHeight="true" outlineLevel="0" collapsed="false">
      <c r="A49" s="37" t="n">
        <f aca="false">A45+1</f>
        <v>18</v>
      </c>
      <c r="B49" s="38" t="s">
        <v>48</v>
      </c>
      <c r="C49" s="5"/>
      <c r="D49" s="39" t="s">
        <v>2</v>
      </c>
      <c r="E49" s="5"/>
      <c r="F49" s="5" t="e">
        <f aca="false">#REF!*#REF!</f>
        <v>#REF!</v>
      </c>
      <c r="G49" s="5" t="e">
        <f aca="false">IF(#REF!&gt;=0,10*#REF!,0)</f>
        <v>#REF!</v>
      </c>
      <c r="H49" s="5"/>
      <c r="I49" s="40" t="s">
        <v>49</v>
      </c>
      <c r="J49" s="5"/>
      <c r="K49" s="41" t="n">
        <v>4</v>
      </c>
      <c r="L49" s="42" t="n">
        <f aca="false">K49/K117</f>
        <v>0.8</v>
      </c>
      <c r="M49" s="43" t="n">
        <f aca="false">VLOOKUP(D49,Q1:R9,2,0)</f>
        <v>1</v>
      </c>
      <c r="N49" s="43" t="n">
        <f aca="false">M49*L49</f>
        <v>0.8</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50</v>
      </c>
      <c r="C51" s="5"/>
      <c r="D51" s="39" t="s">
        <v>2</v>
      </c>
      <c r="E51" s="5"/>
      <c r="F51" s="5" t="e">
        <f aca="false">#REF!*#REF!</f>
        <v>#REF!</v>
      </c>
      <c r="G51" s="5" t="e">
        <f aca="false">IF(#REF!&gt;=0,10*#REF!,0)</f>
        <v>#REF!</v>
      </c>
      <c r="H51" s="5"/>
      <c r="I51" s="40" t="s">
        <v>51</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52</v>
      </c>
      <c r="C53" s="5"/>
      <c r="D53" s="39" t="s">
        <v>2</v>
      </c>
      <c r="E53" s="5"/>
      <c r="F53" s="5" t="e">
        <f aca="false">#REF!*#REF!</f>
        <v>#REF!</v>
      </c>
      <c r="G53" s="5" t="e">
        <f aca="false">IF(#REF!&gt;=0,10*#REF!,0)</f>
        <v>#REF!</v>
      </c>
      <c r="H53" s="5"/>
      <c r="I53" s="40"/>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53</v>
      </c>
      <c r="C55" s="5"/>
      <c r="D55" s="39" t="s">
        <v>2</v>
      </c>
      <c r="E55" s="5"/>
      <c r="F55" s="5" t="e">
        <f aca="false">#REF!*#REF!</f>
        <v>#REF!</v>
      </c>
      <c r="G55" s="5" t="e">
        <f aca="false">IF(#REF!&gt;=0,10*#REF!,0)</f>
        <v>#REF!</v>
      </c>
      <c r="H55" s="5"/>
      <c r="I55" s="40"/>
      <c r="J55" s="5"/>
      <c r="K55" s="41" t="n">
        <v>4</v>
      </c>
      <c r="L55" s="42" t="n">
        <f aca="false">K55/K117</f>
        <v>0.8</v>
      </c>
      <c r="M55" s="43" t="n">
        <f aca="false">VLOOKUP(D55,Q1:R9,2,0)</f>
        <v>1</v>
      </c>
      <c r="N55" s="43" t="n">
        <f aca="false">M55*L55</f>
        <v>0.8</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54</v>
      </c>
      <c r="C57" s="35"/>
      <c r="D57" s="55"/>
      <c r="E57" s="35"/>
      <c r="F57" s="5"/>
      <c r="G57" s="5"/>
      <c r="H57" s="5"/>
      <c r="I57" s="5"/>
      <c r="J57" s="5"/>
      <c r="K57" s="41"/>
      <c r="L57" s="42"/>
      <c r="M57" s="43"/>
      <c r="N57" s="43"/>
      <c r="O57" s="43"/>
    </row>
    <row r="58" customFormat="false" ht="14.25" hidden="false" customHeight="true" outlineLevel="0" collapsed="false">
      <c r="B58" s="52"/>
      <c r="C58" s="35"/>
      <c r="D58" s="55"/>
      <c r="E58" s="35"/>
      <c r="F58" s="5"/>
      <c r="G58" s="5"/>
      <c r="H58" s="5"/>
      <c r="I58" s="5"/>
      <c r="J58" s="5"/>
      <c r="K58" s="41"/>
      <c r="L58" s="42"/>
      <c r="M58" s="43"/>
      <c r="N58" s="43"/>
      <c r="O58" s="43"/>
    </row>
    <row r="59" customFormat="false" ht="39.75" hidden="false" customHeight="true" outlineLevel="0" collapsed="false">
      <c r="A59" s="37" t="n">
        <f aca="false">A55+1</f>
        <v>22</v>
      </c>
      <c r="B59" s="38" t="s">
        <v>55</v>
      </c>
      <c r="C59" s="5"/>
      <c r="D59" s="39" t="s">
        <v>7</v>
      </c>
      <c r="E59" s="5"/>
      <c r="F59" s="5" t="e">
        <f aca="false">#REF!*#REF!</f>
        <v>#REF!</v>
      </c>
      <c r="G59" s="5" t="e">
        <f aca="false">IF(#REF!&gt;=0,10*#REF!,0)</f>
        <v>#REF!</v>
      </c>
      <c r="H59" s="5"/>
      <c r="I59" s="40" t="s">
        <v>56</v>
      </c>
      <c r="J59" s="5"/>
      <c r="K59" s="41" t="n">
        <v>4</v>
      </c>
      <c r="L59" s="42" t="n">
        <f aca="false">K59/K117</f>
        <v>0.8</v>
      </c>
      <c r="M59" s="43" t="n">
        <f aca="false">VLOOKUP(D59,Q1:R9,2,0)</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57</v>
      </c>
      <c r="C61" s="5"/>
      <c r="D61" s="39" t="s">
        <v>11</v>
      </c>
      <c r="E61" s="5"/>
      <c r="F61" s="5" t="e">
        <f aca="false">#REF!*#REF!</f>
        <v>#REF!</v>
      </c>
      <c r="G61" s="5" t="e">
        <f aca="false">IF(#REF!&gt;=0,10*#REF!,0)</f>
        <v>#REF!</v>
      </c>
      <c r="H61" s="5"/>
      <c r="I61" s="40"/>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58</v>
      </c>
      <c r="C63" s="5"/>
      <c r="D63" s="39" t="s">
        <v>12</v>
      </c>
      <c r="E63" s="5"/>
      <c r="F63" s="5" t="e">
        <f aca="false">#REF!*#REF!</f>
        <v>#REF!</v>
      </c>
      <c r="G63" s="5" t="e">
        <f aca="false">IF(#REF!&gt;=0,10*#REF!,0)</f>
        <v>#REF!</v>
      </c>
      <c r="H63" s="5"/>
      <c r="I63" s="40" t="s">
        <v>59</v>
      </c>
      <c r="J63" s="5"/>
      <c r="K63" s="41" t="n">
        <v>1</v>
      </c>
      <c r="L63" s="42" t="n">
        <f aca="false">K63/K117</f>
        <v>0.2</v>
      </c>
      <c r="M63" s="43" t="n">
        <f aca="false">VLOOKUP(D63,Q1:R9,2,0)</f>
        <v>5</v>
      </c>
      <c r="N63" s="43" t="n">
        <f aca="false">M63*L63</f>
        <v>1</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60</v>
      </c>
      <c r="C65" s="35"/>
      <c r="D65" s="55"/>
      <c r="E65" s="35"/>
      <c r="F65" s="5"/>
      <c r="G65" s="5"/>
      <c r="H65" s="5"/>
      <c r="I65" s="5"/>
      <c r="J65" s="5"/>
      <c r="K65" s="41"/>
      <c r="L65" s="42"/>
      <c r="M65" s="43"/>
      <c r="N65" s="43"/>
      <c r="O65" s="43"/>
    </row>
    <row r="66" customFormat="false" ht="14.25" hidden="false" customHeight="true" outlineLevel="0" collapsed="false">
      <c r="B66" s="52"/>
      <c r="C66" s="35"/>
      <c r="D66" s="55"/>
      <c r="E66" s="35"/>
      <c r="F66" s="5"/>
      <c r="G66" s="5"/>
      <c r="H66" s="5"/>
      <c r="I66" s="5"/>
      <c r="J66" s="5"/>
      <c r="K66" s="41"/>
      <c r="L66" s="42"/>
      <c r="M66" s="43"/>
      <c r="N66" s="43"/>
      <c r="O66" s="43"/>
    </row>
    <row r="67" customFormat="false" ht="39.75" hidden="false" customHeight="true" outlineLevel="0" collapsed="false">
      <c r="A67" s="37" t="n">
        <f aca="false">A63+1</f>
        <v>25</v>
      </c>
      <c r="B67" s="38" t="s">
        <v>61</v>
      </c>
      <c r="C67" s="5"/>
      <c r="D67" s="39" t="s">
        <v>12</v>
      </c>
      <c r="E67" s="5"/>
      <c r="F67" s="5" t="e">
        <f aca="false">#REF!*#REF!</f>
        <v>#REF!</v>
      </c>
      <c r="G67" s="5" t="e">
        <f aca="false">IF(#REF!&gt;=0,10*#REF!,0)</f>
        <v>#REF!</v>
      </c>
      <c r="H67" s="5"/>
      <c r="I67" s="40" t="s">
        <v>62</v>
      </c>
      <c r="J67" s="5"/>
      <c r="K67" s="41" t="n">
        <v>3</v>
      </c>
      <c r="L67" s="42" t="n">
        <f aca="false">K67/K117</f>
        <v>0.6</v>
      </c>
      <c r="M67" s="43" t="n">
        <f aca="false">VLOOKUP(D67,Q1:R9,2,0)</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63</v>
      </c>
      <c r="C69" s="5"/>
      <c r="D69" s="39" t="s">
        <v>12</v>
      </c>
      <c r="E69" s="5"/>
      <c r="F69" s="5" t="e">
        <f aca="false">#REF!*#REF!</f>
        <v>#REF!</v>
      </c>
      <c r="G69" s="5" t="e">
        <f aca="false">IF(#REF!&gt;=0,10*#REF!,0)</f>
        <v>#REF!</v>
      </c>
      <c r="H69" s="5"/>
      <c r="I69" s="40" t="s">
        <v>64</v>
      </c>
      <c r="J69" s="5"/>
      <c r="K69" s="41" t="n">
        <v>2</v>
      </c>
      <c r="L69" s="42" t="n">
        <f aca="false">K69/K117</f>
        <v>0.4</v>
      </c>
      <c r="M69" s="43" t="n">
        <f aca="false">VLOOKUP(D69,Q1:R9,2,0)</f>
        <v>5</v>
      </c>
      <c r="N69" s="43" t="n">
        <f aca="false">M69*L69</f>
        <v>2</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65</v>
      </c>
      <c r="C71" s="5"/>
      <c r="D71" s="39" t="s">
        <v>12</v>
      </c>
      <c r="E71" s="5"/>
      <c r="F71" s="5" t="e">
        <f aca="false">#REF!*#REF!</f>
        <v>#REF!</v>
      </c>
      <c r="G71" s="5" t="e">
        <f aca="false">IF(#REF!&gt;=0,10*#REF!,0)</f>
        <v>#REF!</v>
      </c>
      <c r="H71" s="5"/>
      <c r="I71" s="40"/>
      <c r="J71" s="5"/>
      <c r="K71" s="41" t="n">
        <v>2</v>
      </c>
      <c r="L71" s="42" t="n">
        <f aca="false">K71/K117</f>
        <v>0.4</v>
      </c>
      <c r="M71" s="43" t="n">
        <f aca="false">VLOOKUP(D71,Q1:R9,2,0)</f>
        <v>5</v>
      </c>
      <c r="N71" s="43" t="n">
        <f aca="false">M71*L71</f>
        <v>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66</v>
      </c>
      <c r="C73" s="5"/>
      <c r="D73" s="39" t="s">
        <v>12</v>
      </c>
      <c r="E73" s="5"/>
      <c r="F73" s="5" t="e">
        <f aca="false">#REF!*#REF!</f>
        <v>#REF!</v>
      </c>
      <c r="G73" s="5" t="e">
        <f aca="false">IF(#REF!&gt;=0,10*#REF!,0)</f>
        <v>#REF!</v>
      </c>
      <c r="H73" s="5"/>
      <c r="I73" s="40"/>
      <c r="J73" s="5"/>
      <c r="K73" s="41" t="n">
        <v>3</v>
      </c>
      <c r="L73" s="42" t="n">
        <f aca="false">K73/K117</f>
        <v>0.6</v>
      </c>
      <c r="M73" s="43" t="n">
        <f aca="false">VLOOKUP(D73,Q1:R9,2,0)</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67</v>
      </c>
      <c r="C75" s="5"/>
      <c r="D75" s="39" t="s">
        <v>7</v>
      </c>
      <c r="E75" s="5"/>
      <c r="F75" s="5" t="e">
        <f aca="false">#REF!*#REF!</f>
        <v>#REF!</v>
      </c>
      <c r="G75" s="5" t="e">
        <f aca="false">IF(#REF!&gt;=0,10*#REF!,0)</f>
        <v>#REF!</v>
      </c>
      <c r="H75" s="5"/>
      <c r="I75" s="40" t="s">
        <v>68</v>
      </c>
      <c r="J75" s="5"/>
      <c r="K75" s="41" t="n">
        <v>3</v>
      </c>
      <c r="L75" s="42" t="n">
        <f aca="false">K75/K117</f>
        <v>0.6</v>
      </c>
      <c r="M75" s="43" t="n">
        <f aca="false">VLOOKUP(D75,Q1:R9,2,0)</f>
        <v>3</v>
      </c>
      <c r="N75" s="43" t="n">
        <f aca="false">M75*L75</f>
        <v>1.8</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69</v>
      </c>
      <c r="C77" s="35"/>
      <c r="D77" s="55"/>
      <c r="E77" s="5"/>
      <c r="F77" s="5"/>
      <c r="G77" s="5"/>
      <c r="H77" s="5"/>
      <c r="I77" s="5"/>
      <c r="J77" s="5"/>
      <c r="K77" s="41"/>
      <c r="L77" s="42"/>
      <c r="M77" s="43"/>
      <c r="N77" s="43"/>
      <c r="O77" s="43"/>
    </row>
    <row r="78" customFormat="false" ht="14.25" hidden="false" customHeight="true" outlineLevel="0" collapsed="false">
      <c r="B78" s="52"/>
      <c r="C78" s="35"/>
      <c r="D78" s="55"/>
      <c r="E78" s="5"/>
      <c r="F78" s="5"/>
      <c r="G78" s="5"/>
      <c r="H78" s="5"/>
      <c r="I78" s="5"/>
      <c r="J78" s="5"/>
      <c r="K78" s="41"/>
      <c r="L78" s="42"/>
      <c r="M78" s="43"/>
      <c r="N78" s="43"/>
      <c r="O78" s="43"/>
    </row>
    <row r="79" customFormat="false" ht="39.75" hidden="false" customHeight="true" outlineLevel="0" collapsed="false">
      <c r="A79" s="37" t="n">
        <f aca="false">A75+1</f>
        <v>30</v>
      </c>
      <c r="B79" s="38" t="s">
        <v>70</v>
      </c>
      <c r="C79" s="5"/>
      <c r="D79" s="39" t="s">
        <v>2</v>
      </c>
      <c r="E79" s="5"/>
      <c r="F79" s="5" t="e">
        <f aca="false">#REF!*#REF!</f>
        <v>#REF!</v>
      </c>
      <c r="G79" s="5" t="e">
        <f aca="false">IF(#REF!&gt;=0,10*#REF!,0)</f>
        <v>#REF!</v>
      </c>
      <c r="H79" s="5"/>
      <c r="I79" s="40" t="s">
        <v>71</v>
      </c>
      <c r="J79" s="5"/>
      <c r="K79" s="41" t="n">
        <v>4</v>
      </c>
      <c r="L79" s="42" t="n">
        <f aca="false">K79/K117</f>
        <v>0.8</v>
      </c>
      <c r="M79" s="43" t="n">
        <f aca="false">VLOOKUP(D79,Q1:R9,2,0)</f>
        <v>1</v>
      </c>
      <c r="N79" s="43" t="n">
        <f aca="false">M79*L79</f>
        <v>0.8</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72</v>
      </c>
      <c r="C81" s="5"/>
      <c r="D81" s="39" t="s">
        <v>2</v>
      </c>
      <c r="E81" s="5"/>
      <c r="F81" s="5" t="e">
        <f aca="false">#REF!*#REF!</f>
        <v>#REF!</v>
      </c>
      <c r="G81" s="5" t="e">
        <f aca="false">IF(#REF!&gt;=0,10*#REF!,0)</f>
        <v>#REF!</v>
      </c>
      <c r="H81" s="5"/>
      <c r="I81" s="40"/>
      <c r="J81" s="5"/>
      <c r="K81" s="41" t="n">
        <v>3</v>
      </c>
      <c r="L81" s="42" t="n">
        <f aca="false">K81/K117</f>
        <v>0.6</v>
      </c>
      <c r="M81" s="43" t="n">
        <f aca="false">VLOOKUP(D81,Q1:R9,2,0)</f>
        <v>1</v>
      </c>
      <c r="N81" s="43" t="n">
        <f aca="false">M81*L81</f>
        <v>0.6</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73</v>
      </c>
      <c r="C83" s="5"/>
      <c r="D83" s="39" t="s">
        <v>2</v>
      </c>
      <c r="E83" s="5"/>
      <c r="F83" s="5" t="e">
        <f aca="false">#REF!*#REF!</f>
        <v>#REF!</v>
      </c>
      <c r="G83" s="5" t="e">
        <f aca="false">IF(#REF!&gt;=0,10*#REF!,0)</f>
        <v>#REF!</v>
      </c>
      <c r="H83" s="5"/>
      <c r="I83" s="40"/>
      <c r="J83" s="5"/>
      <c r="K83" s="41" t="n">
        <v>3</v>
      </c>
      <c r="L83" s="42" t="n">
        <f aca="false">K83/K117</f>
        <v>0.6</v>
      </c>
      <c r="M83" s="43" t="n">
        <f aca="false">VLOOKUP(D83,Q1:R9,2,0)</f>
        <v>1</v>
      </c>
      <c r="N83" s="43" t="n">
        <f aca="false">M83*L83</f>
        <v>0.6</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74</v>
      </c>
      <c r="C85" s="5"/>
      <c r="D85" s="39" t="s">
        <v>2</v>
      </c>
      <c r="E85" s="5"/>
      <c r="F85" s="5" t="e">
        <f aca="false">#REF!*#REF!</f>
        <v>#REF!</v>
      </c>
      <c r="G85" s="5" t="e">
        <f aca="false">IF(#REF!&gt;=0,10*#REF!,0)</f>
        <v>#REF!</v>
      </c>
      <c r="H85" s="5"/>
      <c r="I85" s="40"/>
      <c r="J85" s="5"/>
      <c r="K85" s="41" t="n">
        <v>3</v>
      </c>
      <c r="L85" s="42" t="n">
        <f aca="false">K85/K117</f>
        <v>0.6</v>
      </c>
      <c r="M85" s="43" t="n">
        <f aca="false">VLOOKUP(D85,Q1:R9,2,0)</f>
        <v>1</v>
      </c>
      <c r="N85" s="43" t="n">
        <f aca="false">M85*L85</f>
        <v>0.6</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75</v>
      </c>
      <c r="C87" s="35"/>
      <c r="D87" s="55"/>
      <c r="E87" s="35"/>
      <c r="F87" s="5"/>
      <c r="G87" s="5"/>
      <c r="H87" s="5"/>
      <c r="I87" s="5"/>
      <c r="J87" s="5"/>
      <c r="K87" s="41"/>
      <c r="L87" s="42"/>
      <c r="M87" s="43"/>
      <c r="N87" s="43"/>
      <c r="O87" s="43"/>
    </row>
    <row r="88" customFormat="false" ht="14.25" hidden="false" customHeight="true" outlineLevel="0" collapsed="false">
      <c r="B88" s="52"/>
      <c r="C88" s="35"/>
      <c r="D88" s="55"/>
      <c r="E88" s="35"/>
      <c r="F88" s="5"/>
      <c r="G88" s="5"/>
      <c r="H88" s="5"/>
      <c r="I88" s="5"/>
      <c r="J88" s="5"/>
      <c r="K88" s="41"/>
      <c r="L88" s="42"/>
      <c r="M88" s="43"/>
      <c r="N88" s="43"/>
      <c r="O88" s="43"/>
    </row>
    <row r="89" customFormat="false" ht="39.75" hidden="false" customHeight="true" outlineLevel="0" collapsed="false">
      <c r="A89" s="37" t="n">
        <f aca="false">A85+1</f>
        <v>34</v>
      </c>
      <c r="B89" s="38" t="s">
        <v>76</v>
      </c>
      <c r="C89" s="5"/>
      <c r="D89" s="39" t="s">
        <v>11</v>
      </c>
      <c r="E89" s="5"/>
      <c r="F89" s="5" t="e">
        <f aca="false">#REF!*#REF!</f>
        <v>#REF!</v>
      </c>
      <c r="G89" s="5" t="e">
        <f aca="false">IF(#REF!&gt;=0,10*#REF!,0)</f>
        <v>#REF!</v>
      </c>
      <c r="H89" s="5"/>
      <c r="I89" s="40"/>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77</v>
      </c>
      <c r="C91" s="5"/>
      <c r="D91" s="39" t="s">
        <v>12</v>
      </c>
      <c r="E91" s="5"/>
      <c r="F91" s="5" t="e">
        <f aca="false">#REF!*#REF!</f>
        <v>#REF!</v>
      </c>
      <c r="G91" s="5" t="e">
        <f aca="false">IF(#REF!&gt;=0,10*#REF!,0)</f>
        <v>#REF!</v>
      </c>
      <c r="H91" s="5"/>
      <c r="I91" s="40"/>
      <c r="J91" s="5"/>
      <c r="K91" s="41" t="n">
        <v>2</v>
      </c>
      <c r="L91" s="42" t="n">
        <f aca="false">K91/K117</f>
        <v>0.4</v>
      </c>
      <c r="M91" s="43" t="n">
        <f aca="false">VLOOKUP(D91,Q1:R9,2,0)</f>
        <v>5</v>
      </c>
      <c r="N91" s="43" t="n">
        <f aca="false">M91*L91</f>
        <v>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78</v>
      </c>
      <c r="C93" s="5"/>
      <c r="D93" s="39" t="s">
        <v>12</v>
      </c>
      <c r="E93" s="5"/>
      <c r="F93" s="5" t="e">
        <f aca="false">#REF!*#REF!</f>
        <v>#REF!</v>
      </c>
      <c r="G93" s="5" t="e">
        <f aca="false">IF(#REF!&gt;=0,10*#REF!,0)</f>
        <v>#REF!</v>
      </c>
      <c r="H93" s="5"/>
      <c r="I93" s="40"/>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79</v>
      </c>
      <c r="C95" s="5"/>
      <c r="D95" s="39" t="s">
        <v>12</v>
      </c>
      <c r="E95" s="5"/>
      <c r="F95" s="5" t="e">
        <f aca="false">#REF!*#REF!</f>
        <v>#REF!</v>
      </c>
      <c r="G95" s="5" t="e">
        <f aca="false">IF(#REF!&gt;=0,10*#REF!,0)</f>
        <v>#REF!</v>
      </c>
      <c r="H95" s="5"/>
      <c r="I95" s="40"/>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80</v>
      </c>
      <c r="C97" s="5"/>
      <c r="D97" s="39" t="s">
        <v>7</v>
      </c>
      <c r="E97" s="5"/>
      <c r="F97" s="5" t="e">
        <f aca="false">#REF!*#REF!</f>
        <v>#REF!</v>
      </c>
      <c r="G97" s="5" t="e">
        <f aca="false">IF(#REF!&gt;=0,10*#REF!,0)</f>
        <v>#REF!</v>
      </c>
      <c r="H97" s="5"/>
      <c r="I97" s="40" t="s">
        <v>81</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5"/>
      <c r="E99" s="35"/>
      <c r="F99" s="5"/>
      <c r="G99" s="5"/>
      <c r="H99" s="5"/>
      <c r="I99" s="5"/>
      <c r="J99" s="5"/>
      <c r="K99" s="41"/>
      <c r="L99" s="42"/>
      <c r="M99" s="43"/>
      <c r="N99" s="43"/>
      <c r="O99" s="43"/>
    </row>
    <row r="100" customFormat="false" ht="14.25" hidden="false" customHeight="true" outlineLevel="0" collapsed="false">
      <c r="B100" s="52"/>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38" t="s">
        <v>83</v>
      </c>
      <c r="C101" s="5"/>
      <c r="D101" s="39" t="s">
        <v>2</v>
      </c>
      <c r="E101" s="5"/>
      <c r="F101" s="5" t="e">
        <f aca="false">#REF!*#REF!</f>
        <v>#REF!</v>
      </c>
      <c r="G101" s="5" t="e">
        <f aca="false">IF(#REF!&gt;=0,10*#REF!,0)</f>
        <v>#REF!</v>
      </c>
      <c r="H101" s="5"/>
      <c r="I101" s="40" t="s">
        <v>84</v>
      </c>
      <c r="J101" s="5"/>
      <c r="K101" s="41" t="n">
        <v>4</v>
      </c>
      <c r="L101" s="42" t="n">
        <f aca="false">K101/K117</f>
        <v>0.8</v>
      </c>
      <c r="M101" s="43" t="n">
        <f aca="false">VLOOKUP(D101,Q1:R9,2,0)</f>
        <v>1</v>
      </c>
      <c r="N101" s="43" t="n">
        <f aca="false">M101*L101</f>
        <v>0.8</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85</v>
      </c>
      <c r="C103" s="5"/>
      <c r="D103" s="39" t="s">
        <v>2</v>
      </c>
      <c r="E103" s="5"/>
      <c r="F103" s="5" t="e">
        <f aca="false">#REF!*#REF!</f>
        <v>#REF!</v>
      </c>
      <c r="G103" s="5" t="e">
        <f aca="false">IF(#REF!&gt;=0,10*#REF!,0)</f>
        <v>#REF!</v>
      </c>
      <c r="H103" s="5"/>
      <c r="I103" s="40"/>
      <c r="J103" s="5"/>
      <c r="K103" s="41" t="n">
        <v>3</v>
      </c>
      <c r="L103" s="42" t="n">
        <f aca="false">K103/K117</f>
        <v>0.6</v>
      </c>
      <c r="M103" s="43" t="n">
        <f aca="false">VLOOKUP(D103,Q1:R9,2,0)</f>
        <v>1</v>
      </c>
      <c r="N103" s="43" t="n">
        <f aca="false">M103*L103</f>
        <v>0.6</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86</v>
      </c>
      <c r="C105" s="5"/>
      <c r="D105" s="39" t="s">
        <v>11</v>
      </c>
      <c r="E105" s="5"/>
      <c r="F105" s="5" t="e">
        <f aca="false">#REF!*#REF!</f>
        <v>#REF!</v>
      </c>
      <c r="G105" s="5" t="e">
        <f aca="false">IF(#REF!&gt;=0,10*#REF!,0)</f>
        <v>#REF!</v>
      </c>
      <c r="H105" s="5"/>
      <c r="I105" s="40" t="s">
        <v>87</v>
      </c>
      <c r="J105" s="5"/>
      <c r="K105" s="41" t="n">
        <v>3</v>
      </c>
      <c r="L105" s="42" t="n">
        <f aca="false">K105/K117</f>
        <v>0.6</v>
      </c>
      <c r="M105" s="43" t="n">
        <f aca="false">VLOOKUP(D105,Q1:R9,2,0)</f>
        <v>4</v>
      </c>
      <c r="N105" s="43" t="n">
        <f aca="false">M105*L105</f>
        <v>2.4</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88</v>
      </c>
      <c r="C107" s="5"/>
      <c r="D107" s="39" t="s">
        <v>12</v>
      </c>
      <c r="E107" s="5"/>
      <c r="F107" s="5" t="e">
        <f aca="false">#REF!*#REF!</f>
        <v>#REF!</v>
      </c>
      <c r="G107" s="5" t="e">
        <f aca="false">IF(#REF!&gt;=0,10*#REF!,0)</f>
        <v>#REF!</v>
      </c>
      <c r="H107" s="5"/>
      <c r="I107" s="40"/>
      <c r="J107" s="5"/>
      <c r="K107" s="41" t="n">
        <v>2</v>
      </c>
      <c r="L107" s="42" t="n">
        <f aca="false">K107/K117</f>
        <v>0.4</v>
      </c>
      <c r="M107" s="43" t="n">
        <f aca="false">VLOOKUP(D107,Q1:R9,2,0)</f>
        <v>5</v>
      </c>
      <c r="N107" s="43" t="n">
        <f aca="false">M107*L107</f>
        <v>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89</v>
      </c>
      <c r="C109" s="35"/>
      <c r="D109" s="55"/>
      <c r="E109" s="35"/>
      <c r="F109" s="5"/>
      <c r="G109" s="5"/>
      <c r="H109" s="5"/>
      <c r="I109" s="5"/>
      <c r="J109" s="5"/>
      <c r="K109" s="41"/>
      <c r="L109" s="42"/>
      <c r="M109" s="43"/>
      <c r="N109" s="43"/>
      <c r="O109" s="43"/>
    </row>
    <row r="110" customFormat="false" ht="14.25" hidden="false" customHeight="true" outlineLevel="0" collapsed="false">
      <c r="B110" s="52"/>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90</v>
      </c>
      <c r="C111" s="19"/>
      <c r="D111" s="39" t="s">
        <v>2</v>
      </c>
      <c r="E111" s="19"/>
      <c r="F111" s="19" t="e">
        <f aca="false">#REF!*#REF!</f>
        <v>#REF!</v>
      </c>
      <c r="G111" s="19" t="e">
        <f aca="false">IF(#REF!&gt;=0,10*#REF!,0)</f>
        <v>#REF!</v>
      </c>
      <c r="H111" s="19"/>
      <c r="I111" s="40" t="s">
        <v>91</v>
      </c>
      <c r="J111" s="19"/>
      <c r="K111" s="28" t="n">
        <v>4</v>
      </c>
      <c r="L111" s="57" t="n">
        <f aca="false">K111/K117</f>
        <v>0.8</v>
      </c>
      <c r="M111" s="58" t="n">
        <f aca="false">VLOOKUP(D111,Q1:R9,2,0)</f>
        <v>1</v>
      </c>
      <c r="N111" s="58" t="n">
        <f aca="false">M111*L111</f>
        <v>0.8</v>
      </c>
      <c r="O111" s="58"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92</v>
      </c>
      <c r="C113" s="19"/>
      <c r="D113" s="60" t="s">
        <v>2</v>
      </c>
      <c r="E113" s="19"/>
      <c r="F113" s="19" t="e">
        <f aca="false">#REF!*#REF!</f>
        <v>#REF!</v>
      </c>
      <c r="G113" s="19" t="e">
        <f aca="false">IF(#REF!&gt;=0,10*#REF!,0)</f>
        <v>#REF!</v>
      </c>
      <c r="H113" s="19"/>
      <c r="I113" s="40"/>
      <c r="J113" s="19"/>
      <c r="K113" s="28" t="n">
        <v>4</v>
      </c>
      <c r="L113" s="57" t="n">
        <f aca="false">K113/K117</f>
        <v>0.8</v>
      </c>
      <c r="M113" s="58" t="n">
        <f aca="false">VLOOKUP(D113,Q1:R9,2,0)</f>
        <v>1</v>
      </c>
      <c r="N113" s="58" t="n">
        <f aca="false">M113*L113</f>
        <v>0.8</v>
      </c>
      <c r="O113" s="58"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93</v>
      </c>
      <c r="C115" s="19"/>
      <c r="D115" s="39" t="s">
        <v>11</v>
      </c>
      <c r="E115" s="19"/>
      <c r="F115" s="19" t="e">
        <f aca="false">#REF!*#REF!</f>
        <v>#REF!</v>
      </c>
      <c r="G115" s="19" t="e">
        <f aca="false">IF(#REF!&gt;=0,10*#REF!,0)</f>
        <v>#REF!</v>
      </c>
      <c r="H115" s="19"/>
      <c r="I115" s="40"/>
      <c r="J115" s="19"/>
      <c r="K115" s="28" t="n">
        <v>3</v>
      </c>
      <c r="L115" s="57" t="n">
        <f aca="false">K115/K117</f>
        <v>0.6</v>
      </c>
      <c r="M115" s="58" t="n">
        <f aca="false">VLOOKUP(D115,Q1:R9,2,0)</f>
        <v>4</v>
      </c>
      <c r="N115" s="58" t="n">
        <f aca="false">M115*L115</f>
        <v>2.4</v>
      </c>
      <c r="O115" s="58" t="n">
        <f aca="false">IF(M115=0,0,L115*MAX(R2:R8))</f>
        <v>3</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94</v>
      </c>
      <c r="B117" s="65"/>
      <c r="C117" s="66"/>
      <c r="D117" s="67" t="n">
        <f aca="false">IF(ISERR((N117/O117)*100),"",(N117/O117)*100)</f>
        <v>60.8333333333333</v>
      </c>
      <c r="E117" s="68"/>
      <c r="F117" s="68"/>
      <c r="G117" s="68"/>
      <c r="H117" s="69" t="str">
        <f aca="false">IF(D117="","","-")</f>
        <v>-</v>
      </c>
      <c r="I117" s="70" t="str">
        <f aca="false">VLOOKUP(J117,'Rating ranges'!A2:B7,2,1)</f>
        <v>Moderate</v>
      </c>
      <c r="J117" s="6" t="n">
        <f aca="false">IF(D117="",0,D117)</f>
        <v>60.8333333333333</v>
      </c>
      <c r="K117" s="62" t="n">
        <f aca="false">MAX(K9:K115)</f>
        <v>5</v>
      </c>
      <c r="L117" s="62"/>
      <c r="M117" s="62"/>
      <c r="N117" s="63" t="n">
        <f aca="false">SUM(N9:N115)</f>
        <v>87.6</v>
      </c>
      <c r="O117" s="63"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95</v>
      </c>
      <c r="C125" s="76" t="s">
        <v>96</v>
      </c>
      <c r="D125" s="77"/>
      <c r="E125" s="5"/>
      <c r="F125" s="5"/>
      <c r="G125" s="5"/>
      <c r="H125" s="5"/>
      <c r="I125" s="5"/>
      <c r="J125" s="5"/>
      <c r="K125" s="12"/>
      <c r="L125" s="12"/>
      <c r="M125" s="5"/>
    </row>
    <row r="126" customFormat="false" ht="12.75" hidden="false" customHeight="true" outlineLevel="0" collapsed="false">
      <c r="A126" s="5"/>
      <c r="B126" s="78"/>
      <c r="C126" s="79" t="s">
        <v>97</v>
      </c>
      <c r="D126" s="80"/>
      <c r="E126" s="80"/>
      <c r="F126" s="80"/>
      <c r="G126" s="80"/>
      <c r="H126" s="80"/>
      <c r="I126" s="80"/>
      <c r="J126" s="81"/>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98</v>
      </c>
      <c r="B1" s="1"/>
      <c r="C1" s="1"/>
      <c r="D1" s="1"/>
      <c r="E1" s="1"/>
      <c r="F1" s="1"/>
      <c r="G1" s="1"/>
      <c r="H1" s="1"/>
      <c r="I1" s="1"/>
      <c r="J1" s="5"/>
      <c r="K1" s="82"/>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99</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100</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101</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102</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103</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104</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3"/>
      <c r="C18" s="5"/>
      <c r="D18" s="45"/>
      <c r="E18" s="5"/>
      <c r="F18" s="5"/>
      <c r="G18" s="5"/>
      <c r="H18" s="5"/>
      <c r="I18" s="5"/>
      <c r="J18" s="5"/>
      <c r="K18" s="41"/>
      <c r="L18" s="42"/>
      <c r="M18" s="43"/>
      <c r="N18" s="43"/>
      <c r="O18" s="43"/>
      <c r="S18" s="44"/>
      <c r="T18" s="5"/>
    </row>
    <row r="19" customFormat="false" ht="15.75" hidden="false" customHeight="true" outlineLevel="0" collapsed="false">
      <c r="A19" s="31" t="s">
        <v>27</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105</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106</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107</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5"/>
      <c r="E27" s="5"/>
      <c r="F27" s="5"/>
      <c r="G27" s="5"/>
      <c r="H27" s="5"/>
      <c r="I27" s="5"/>
      <c r="J27" s="5"/>
      <c r="K27" s="41"/>
      <c r="L27" s="42"/>
      <c r="M27" s="43"/>
      <c r="N27" s="43"/>
      <c r="O27" s="43"/>
      <c r="Q27" s="44"/>
      <c r="R27" s="44"/>
      <c r="S27" s="44"/>
    </row>
    <row r="28" customFormat="false" ht="14.25" hidden="false" customHeight="true" outlineLevel="0" collapsed="false">
      <c r="B28" s="52"/>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108</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44" t="s">
        <v>109</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110</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111</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112</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113</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44" t="s">
        <v>114</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115</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116</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47</v>
      </c>
      <c r="C47" s="35"/>
      <c r="D47" s="55"/>
      <c r="E47" s="5"/>
      <c r="F47" s="5"/>
      <c r="G47" s="5"/>
      <c r="H47" s="5"/>
      <c r="I47" s="5"/>
      <c r="J47" s="5"/>
      <c r="K47" s="41"/>
      <c r="L47" s="42"/>
      <c r="M47" s="43"/>
      <c r="N47" s="43"/>
      <c r="O47" s="43"/>
    </row>
    <row r="48" customFormat="false" ht="14.25" hidden="false" customHeight="true" outlineLevel="0" collapsed="false">
      <c r="B48" s="52"/>
      <c r="C48" s="35"/>
      <c r="D48" s="55"/>
      <c r="E48" s="5"/>
      <c r="F48" s="5"/>
      <c r="G48" s="5"/>
      <c r="H48" s="5"/>
      <c r="I48" s="5"/>
      <c r="J48" s="5"/>
      <c r="K48" s="41"/>
      <c r="L48" s="42"/>
      <c r="M48" s="43"/>
      <c r="N48" s="43"/>
      <c r="O48" s="43"/>
    </row>
    <row r="49" customFormat="false" ht="39.75" hidden="false" customHeight="true" outlineLevel="0" collapsed="false">
      <c r="A49" s="37" t="n">
        <f aca="false">A45+1</f>
        <v>18</v>
      </c>
      <c r="B49" s="44" t="s">
        <v>117</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118</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119</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120</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54</v>
      </c>
      <c r="C57" s="35"/>
      <c r="D57" s="55"/>
      <c r="E57" s="35"/>
      <c r="F57" s="5"/>
      <c r="G57" s="5"/>
      <c r="H57" s="5"/>
      <c r="I57" s="5"/>
      <c r="J57" s="5"/>
      <c r="K57" s="41"/>
      <c r="L57" s="42"/>
      <c r="M57" s="43"/>
      <c r="N57" s="43"/>
      <c r="O57" s="43"/>
    </row>
    <row r="58" customFormat="false" ht="14.25" hidden="false" customHeight="true" outlineLevel="0" collapsed="false">
      <c r="B58" s="52"/>
      <c r="C58" s="35"/>
      <c r="D58" s="55"/>
      <c r="E58" s="35"/>
      <c r="F58" s="5"/>
      <c r="G58" s="5"/>
      <c r="H58" s="5"/>
      <c r="I58" s="5"/>
      <c r="J58" s="5"/>
      <c r="K58" s="41"/>
      <c r="L58" s="42"/>
      <c r="M58" s="43"/>
      <c r="N58" s="43"/>
      <c r="O58" s="43"/>
    </row>
    <row r="59" customFormat="false" ht="39.75" hidden="false" customHeight="true" outlineLevel="0" collapsed="false">
      <c r="A59" s="37" t="n">
        <f aca="false">A55+1</f>
        <v>22</v>
      </c>
      <c r="B59" s="44" t="s">
        <v>121</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122</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123</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60</v>
      </c>
      <c r="C65" s="35"/>
      <c r="D65" s="55"/>
      <c r="E65" s="35"/>
      <c r="F65" s="5"/>
      <c r="G65" s="5"/>
      <c r="H65" s="5"/>
      <c r="I65" s="5"/>
      <c r="J65" s="5"/>
      <c r="K65" s="41"/>
      <c r="L65" s="42"/>
      <c r="M65" s="43"/>
      <c r="N65" s="43"/>
      <c r="O65" s="43"/>
    </row>
    <row r="66" customFormat="false" ht="14.25" hidden="false" customHeight="true" outlineLevel="0" collapsed="false">
      <c r="B66" s="52"/>
      <c r="C66" s="35"/>
      <c r="D66" s="55"/>
      <c r="E66" s="35"/>
      <c r="F66" s="5"/>
      <c r="G66" s="5"/>
      <c r="H66" s="5"/>
      <c r="I66" s="5"/>
      <c r="J66" s="5"/>
      <c r="K66" s="41"/>
      <c r="L66" s="42"/>
      <c r="M66" s="43"/>
      <c r="N66" s="43"/>
      <c r="O66" s="43"/>
    </row>
    <row r="67" customFormat="false" ht="39.75" hidden="false" customHeight="true" outlineLevel="0" collapsed="false">
      <c r="A67" s="37" t="n">
        <f aca="false">A63+1</f>
        <v>25</v>
      </c>
      <c r="B67" s="44" t="s">
        <v>124</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125</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126</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127</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128</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69</v>
      </c>
      <c r="C77" s="35"/>
      <c r="D77" s="55"/>
      <c r="E77" s="5"/>
      <c r="F77" s="5"/>
      <c r="G77" s="5"/>
      <c r="H77" s="5"/>
      <c r="I77" s="5"/>
      <c r="J77" s="5"/>
      <c r="K77" s="41"/>
      <c r="L77" s="42"/>
      <c r="M77" s="43"/>
      <c r="N77" s="43"/>
      <c r="O77" s="43"/>
    </row>
    <row r="78" customFormat="false" ht="14.25" hidden="false" customHeight="true" outlineLevel="0" collapsed="false">
      <c r="B78" s="52"/>
      <c r="C78" s="35"/>
      <c r="D78" s="55"/>
      <c r="E78" s="5"/>
      <c r="F78" s="5"/>
      <c r="G78" s="5"/>
      <c r="H78" s="5"/>
      <c r="I78" s="5"/>
      <c r="J78" s="5"/>
      <c r="K78" s="41"/>
      <c r="L78" s="42"/>
      <c r="M78" s="43"/>
      <c r="N78" s="43"/>
      <c r="O78" s="43"/>
    </row>
    <row r="79" customFormat="false" ht="39.75" hidden="false" customHeight="true" outlineLevel="0" collapsed="false">
      <c r="A79" s="37" t="n">
        <f aca="false">A75+1</f>
        <v>30</v>
      </c>
      <c r="B79" s="44" t="s">
        <v>129</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130</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131</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132</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75</v>
      </c>
      <c r="C87" s="35"/>
      <c r="D87" s="55"/>
      <c r="E87" s="35"/>
      <c r="F87" s="5"/>
      <c r="G87" s="5"/>
      <c r="H87" s="5"/>
      <c r="I87" s="5"/>
      <c r="J87" s="5"/>
      <c r="K87" s="41"/>
      <c r="L87" s="42"/>
      <c r="M87" s="43"/>
      <c r="N87" s="43"/>
      <c r="O87" s="43"/>
    </row>
    <row r="88" customFormat="false" ht="14.25" hidden="false" customHeight="true" outlineLevel="0" collapsed="false">
      <c r="B88" s="52"/>
      <c r="C88" s="35"/>
      <c r="D88" s="55"/>
      <c r="E88" s="35"/>
      <c r="F88" s="5"/>
      <c r="G88" s="5"/>
      <c r="H88" s="5"/>
      <c r="I88" s="5"/>
      <c r="J88" s="5"/>
      <c r="K88" s="41"/>
      <c r="L88" s="42"/>
      <c r="M88" s="43"/>
      <c r="N88" s="43"/>
      <c r="O88" s="43"/>
    </row>
    <row r="89" customFormat="false" ht="39.75" hidden="false" customHeight="true" outlineLevel="0" collapsed="false">
      <c r="A89" s="37" t="n">
        <f aca="false">A85+1</f>
        <v>34</v>
      </c>
      <c r="B89" s="44" t="s">
        <v>133</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134</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135</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136</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137</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5"/>
      <c r="E99" s="35"/>
      <c r="F99" s="5"/>
      <c r="G99" s="5"/>
      <c r="H99" s="5"/>
      <c r="I99" s="5"/>
      <c r="J99" s="5"/>
      <c r="K99" s="41"/>
      <c r="L99" s="42"/>
      <c r="M99" s="43"/>
      <c r="N99" s="43"/>
      <c r="O99" s="43"/>
    </row>
    <row r="100" customFormat="false" ht="14.25" hidden="false" customHeight="true" outlineLevel="0" collapsed="false">
      <c r="B100" s="52"/>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138</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139</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140</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141</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89</v>
      </c>
      <c r="C109" s="35"/>
      <c r="D109" s="55"/>
      <c r="E109" s="35"/>
      <c r="F109" s="5"/>
      <c r="G109" s="5"/>
      <c r="H109" s="5"/>
      <c r="I109" s="5"/>
      <c r="J109" s="5"/>
      <c r="K109" s="41"/>
      <c r="L109" s="42"/>
      <c r="M109" s="43"/>
      <c r="N109" s="43"/>
      <c r="O109" s="43"/>
    </row>
    <row r="110" customFormat="false" ht="14.25" hidden="false" customHeight="true" outlineLevel="0" collapsed="false">
      <c r="B110" s="52"/>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142</v>
      </c>
      <c r="C111" s="19"/>
      <c r="D111" s="39" t="s">
        <v>1</v>
      </c>
      <c r="E111" s="19"/>
      <c r="F111" s="19" t="e">
        <f aca="false">#REF!*#REF!</f>
        <v>#REF!</v>
      </c>
      <c r="G111" s="19" t="e">
        <f aca="false">IF(#REF!&gt;=0,10*#REF!,0)</f>
        <v>#REF!</v>
      </c>
      <c r="H111" s="19"/>
      <c r="I111" s="40"/>
      <c r="J111" s="19"/>
      <c r="K111" s="28" t="n">
        <v>4</v>
      </c>
      <c r="L111" s="57" t="n">
        <f aca="false">K111/K117</f>
        <v>0.8</v>
      </c>
      <c r="M111" s="58" t="n">
        <f aca="false">VLOOKUP(D111,Q1:R9,2,0)</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143</v>
      </c>
      <c r="C113" s="19"/>
      <c r="D113" s="39" t="s">
        <v>1</v>
      </c>
      <c r="E113" s="19"/>
      <c r="F113" s="19" t="e">
        <f aca="false">#REF!*#REF!</f>
        <v>#REF!</v>
      </c>
      <c r="G113" s="19" t="e">
        <f aca="false">IF(#REF!&gt;=0,10*#REF!,0)</f>
        <v>#REF!</v>
      </c>
      <c r="H113" s="19"/>
      <c r="I113" s="40"/>
      <c r="J113" s="19"/>
      <c r="K113" s="28" t="n">
        <v>4</v>
      </c>
      <c r="L113" s="57" t="n">
        <f aca="false">K113/K117</f>
        <v>0.8</v>
      </c>
      <c r="M113" s="58" t="n">
        <f aca="false">VLOOKUP(D113,Q1:R9,2,0)</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144</v>
      </c>
      <c r="C115" s="19"/>
      <c r="D115" s="39" t="s">
        <v>1</v>
      </c>
      <c r="E115" s="19"/>
      <c r="F115" s="19" t="e">
        <f aca="false">#REF!*#REF!</f>
        <v>#REF!</v>
      </c>
      <c r="G115" s="19" t="e">
        <f aca="false">IF(#REF!&gt;=0,10*#REF!,0)</f>
        <v>#REF!</v>
      </c>
      <c r="H115" s="19"/>
      <c r="I115" s="40"/>
      <c r="J115" s="19"/>
      <c r="K115" s="28" t="n">
        <v>3</v>
      </c>
      <c r="L115" s="57" t="n">
        <f aca="false">K115/K117</f>
        <v>0.6</v>
      </c>
      <c r="M115" s="58" t="n">
        <f aca="false">VLOOKUP(D115,Q1:R9,2,0)</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94</v>
      </c>
      <c r="B117" s="65"/>
      <c r="C117" s="66"/>
      <c r="D117" s="67" t="str">
        <f aca="false">IF(ISERR((N117/O117)*100),"",(N117/O117)*100)</f>
        <v/>
      </c>
      <c r="E117" s="68"/>
      <c r="F117" s="68"/>
      <c r="G117" s="68"/>
      <c r="H117" s="69" t="str">
        <f aca="false">IF(D117="","","-")</f>
        <v/>
      </c>
      <c r="I117" s="70" t="str">
        <f aca="false">VLOOKUP(J117,'Rating ranges'!A2:B7,2,1)</f>
        <v/>
      </c>
      <c r="J117" s="6"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145</v>
      </c>
      <c r="B1" s="1"/>
      <c r="C1" s="1"/>
    </row>
    <row r="2" customFormat="false" ht="15.75" hidden="false" customHeight="true" outlineLevel="0" collapsed="false">
      <c r="B2" s="61"/>
      <c r="C2" s="31" t="s">
        <v>146</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147</v>
      </c>
      <c r="C4" s="87" t="s">
        <v>148</v>
      </c>
    </row>
    <row r="5" customFormat="false" ht="38.25" hidden="false" customHeight="true" outlineLevel="0" collapsed="false">
      <c r="A5" s="85" t="n">
        <f aca="false">A4+1</f>
        <v>2</v>
      </c>
      <c r="B5" s="86" t="s">
        <v>149</v>
      </c>
      <c r="C5" s="87" t="s">
        <v>148</v>
      </c>
    </row>
    <row r="6" customFormat="false" ht="38.25" hidden="false" customHeight="true" outlineLevel="0" collapsed="false">
      <c r="A6" s="85" t="n">
        <f aca="false">A5+1</f>
        <v>3</v>
      </c>
      <c r="B6" s="86" t="s">
        <v>150</v>
      </c>
      <c r="C6" s="87" t="s">
        <v>151</v>
      </c>
    </row>
    <row r="7" customFormat="false" ht="38.25" hidden="false" customHeight="true" outlineLevel="0" collapsed="false">
      <c r="A7" s="85" t="n">
        <f aca="false">A6+1</f>
        <v>4</v>
      </c>
      <c r="B7" s="86" t="s">
        <v>152</v>
      </c>
      <c r="C7" s="87" t="s">
        <v>153</v>
      </c>
    </row>
    <row r="8" customFormat="false" ht="38.25" hidden="false" customHeight="true" outlineLevel="0" collapsed="false">
      <c r="A8" s="85" t="n">
        <f aca="false">A7+1</f>
        <v>5</v>
      </c>
      <c r="B8" s="86" t="s">
        <v>154</v>
      </c>
      <c r="C8" s="87" t="s">
        <v>153</v>
      </c>
    </row>
    <row r="9" customFormat="false" ht="12.75" hidden="false" customHeight="true" outlineLevel="0" collapsed="false">
      <c r="B9" s="51"/>
      <c r="C9" s="19"/>
    </row>
    <row r="10" customFormat="false" ht="24.75" hidden="false" customHeight="true" outlineLevel="0" collapsed="false">
      <c r="A10" s="84" t="s">
        <v>27</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155</v>
      </c>
      <c r="C11" s="87" t="s">
        <v>153</v>
      </c>
    </row>
    <row r="12" customFormat="false" ht="51" hidden="false" customHeight="true" outlineLevel="0" collapsed="false">
      <c r="A12" s="85" t="n">
        <f aca="false">A11+1</f>
        <v>7</v>
      </c>
      <c r="B12" s="86" t="s">
        <v>156</v>
      </c>
      <c r="C12" s="87" t="s">
        <v>151</v>
      </c>
    </row>
    <row r="13" customFormat="false" ht="38.25" hidden="false" customHeight="true" outlineLevel="0" collapsed="false">
      <c r="A13" s="85" t="n">
        <f aca="false">A12+1</f>
        <v>8</v>
      </c>
      <c r="B13" s="86" t="s">
        <v>157</v>
      </c>
      <c r="C13" s="87" t="s">
        <v>153</v>
      </c>
    </row>
    <row r="14" customFormat="false" ht="12.75" hidden="false" customHeight="true" outlineLevel="0" collapsed="false">
      <c r="B14" s="51"/>
      <c r="C14" s="19"/>
    </row>
    <row r="15" customFormat="false" ht="24.75" hidden="false" customHeight="true" outlineLevel="0" collapsed="false">
      <c r="A15" s="84" t="s">
        <v>34</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158</v>
      </c>
      <c r="C16" s="87" t="s">
        <v>159</v>
      </c>
    </row>
    <row r="17" customFormat="false" ht="51" hidden="false" customHeight="true" outlineLevel="0" collapsed="false">
      <c r="A17" s="85" t="n">
        <f aca="false">A16+1</f>
        <v>10</v>
      </c>
      <c r="B17" s="86" t="s">
        <v>160</v>
      </c>
      <c r="C17" s="87" t="s">
        <v>151</v>
      </c>
    </row>
    <row r="18" customFormat="false" ht="38.25" hidden="false" customHeight="true" outlineLevel="0" collapsed="false">
      <c r="A18" s="85" t="n">
        <f aca="false">A17+1</f>
        <v>11</v>
      </c>
      <c r="B18" s="86" t="s">
        <v>161</v>
      </c>
      <c r="C18" s="87" t="s">
        <v>153</v>
      </c>
    </row>
    <row r="19" customFormat="false" ht="51" hidden="false" customHeight="true" outlineLevel="0" collapsed="false">
      <c r="A19" s="85" t="n">
        <f aca="false">A18+1</f>
        <v>12</v>
      </c>
      <c r="B19" s="86" t="s">
        <v>162</v>
      </c>
      <c r="C19" s="87" t="s">
        <v>148</v>
      </c>
    </row>
    <row r="20" customFormat="false" ht="51" hidden="false" customHeight="true" outlineLevel="0" collapsed="false">
      <c r="A20" s="85" t="n">
        <f aca="false">A19+1</f>
        <v>13</v>
      </c>
      <c r="B20" s="86" t="s">
        <v>163</v>
      </c>
      <c r="C20" s="87" t="s">
        <v>153</v>
      </c>
    </row>
    <row r="21" customFormat="false" ht="38.25" hidden="false" customHeight="true" outlineLevel="0" collapsed="false">
      <c r="A21" s="85" t="n">
        <f aca="false">A20+1</f>
        <v>14</v>
      </c>
      <c r="B21" s="86" t="s">
        <v>164</v>
      </c>
      <c r="C21" s="87" t="s">
        <v>151</v>
      </c>
    </row>
    <row r="22" customFormat="false" ht="25.5" hidden="false" customHeight="true" outlineLevel="0" collapsed="false">
      <c r="A22" s="85" t="n">
        <f aca="false">A21+1</f>
        <v>15</v>
      </c>
      <c r="B22" s="86" t="s">
        <v>165</v>
      </c>
      <c r="C22" s="87" t="s">
        <v>159</v>
      </c>
    </row>
    <row r="23" customFormat="false" ht="25.5" hidden="false" customHeight="true" outlineLevel="0" collapsed="false">
      <c r="A23" s="85" t="n">
        <f aca="false">A22+1</f>
        <v>16</v>
      </c>
      <c r="B23" s="86" t="s">
        <v>166</v>
      </c>
      <c r="C23" s="87" t="s">
        <v>159</v>
      </c>
    </row>
    <row r="24" customFormat="false" ht="25.5" hidden="false" customHeight="true" outlineLevel="0" collapsed="false">
      <c r="A24" s="85" t="n">
        <f aca="false">A23+1</f>
        <v>17</v>
      </c>
      <c r="B24" s="86" t="s">
        <v>167</v>
      </c>
      <c r="C24" s="87" t="s">
        <v>168</v>
      </c>
    </row>
    <row r="25" customFormat="false" ht="12.75" hidden="false" customHeight="true" outlineLevel="0" collapsed="false">
      <c r="B25" s="51"/>
      <c r="C25" s="19"/>
    </row>
    <row r="26" customFormat="false" ht="24.75" hidden="false" customHeight="true" outlineLevel="0" collapsed="false">
      <c r="A26" s="84" t="s">
        <v>47</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169</v>
      </c>
      <c r="C27" s="87" t="s">
        <v>151</v>
      </c>
    </row>
    <row r="28" customFormat="false" ht="38.25" hidden="false" customHeight="true" outlineLevel="0" collapsed="false">
      <c r="A28" s="85" t="n">
        <f aca="false">A27+1</f>
        <v>19</v>
      </c>
      <c r="B28" s="86" t="s">
        <v>170</v>
      </c>
      <c r="C28" s="87" t="s">
        <v>151</v>
      </c>
    </row>
    <row r="29" customFormat="false" ht="51" hidden="false" customHeight="true" outlineLevel="0" collapsed="false">
      <c r="A29" s="85" t="n">
        <f aca="false">A28+1</f>
        <v>20</v>
      </c>
      <c r="B29" s="86" t="s">
        <v>171</v>
      </c>
      <c r="C29" s="87" t="s">
        <v>159</v>
      </c>
    </row>
    <row r="30" customFormat="false" ht="38.25" hidden="false" customHeight="true" outlineLevel="0" collapsed="false">
      <c r="A30" s="85" t="n">
        <f aca="false">A29+1</f>
        <v>21</v>
      </c>
      <c r="B30" s="86" t="s">
        <v>172</v>
      </c>
      <c r="C30" s="87" t="s">
        <v>151</v>
      </c>
    </row>
    <row r="31" customFormat="false" ht="12.75" hidden="false" customHeight="true" outlineLevel="0" collapsed="false">
      <c r="B31" s="51"/>
      <c r="C31" s="19"/>
    </row>
    <row r="32" customFormat="false" ht="24.75" hidden="false" customHeight="true" outlineLevel="0" collapsed="false">
      <c r="A32" s="84" t="s">
        <v>54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173</v>
      </c>
      <c r="C33" s="87" t="s">
        <v>151</v>
      </c>
    </row>
    <row r="34" customFormat="false" ht="51" hidden="false" customHeight="true" outlineLevel="0" collapsed="false">
      <c r="A34" s="85" t="n">
        <f aca="false">A33+1</f>
        <v>23</v>
      </c>
      <c r="B34" s="86" t="s">
        <v>174</v>
      </c>
      <c r="C34" s="87" t="s">
        <v>153</v>
      </c>
    </row>
    <row r="35" customFormat="false" ht="38.25" hidden="false" customHeight="true" outlineLevel="0" collapsed="false">
      <c r="A35" s="85" t="n">
        <f aca="false">A34+1</f>
        <v>24</v>
      </c>
      <c r="B35" s="86" t="s">
        <v>175</v>
      </c>
      <c r="C35" s="87" t="s">
        <v>168</v>
      </c>
    </row>
    <row r="36" customFormat="false" ht="12.75" hidden="false" customHeight="true" outlineLevel="0" collapsed="false">
      <c r="B36" s="51"/>
      <c r="C36" s="19"/>
    </row>
    <row r="37" customFormat="false" ht="24.75" hidden="false" customHeight="true" outlineLevel="0" collapsed="false">
      <c r="A37" s="84" t="s">
        <v>60</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176</v>
      </c>
      <c r="C38" s="87" t="s">
        <v>153</v>
      </c>
    </row>
    <row r="39" customFormat="false" ht="63.75" hidden="false" customHeight="true" outlineLevel="0" collapsed="false">
      <c r="A39" s="85" t="n">
        <f aca="false">A38+1</f>
        <v>26</v>
      </c>
      <c r="B39" s="86" t="s">
        <v>177</v>
      </c>
      <c r="C39" s="87" t="s">
        <v>159</v>
      </c>
    </row>
    <row r="40" customFormat="false" ht="38.25" hidden="false" customHeight="true" outlineLevel="0" collapsed="false">
      <c r="A40" s="85" t="n">
        <f aca="false">A39+1</f>
        <v>27</v>
      </c>
      <c r="B40" s="86" t="s">
        <v>178</v>
      </c>
      <c r="C40" s="87" t="s">
        <v>159</v>
      </c>
    </row>
    <row r="41" customFormat="false" ht="63.75" hidden="false" customHeight="true" outlineLevel="0" collapsed="false">
      <c r="A41" s="85" t="n">
        <f aca="false">A40+1</f>
        <v>28</v>
      </c>
      <c r="B41" s="86" t="s">
        <v>179</v>
      </c>
      <c r="C41" s="87" t="s">
        <v>153</v>
      </c>
    </row>
    <row r="42" customFormat="false" ht="38.25" hidden="false" customHeight="true" outlineLevel="0" collapsed="false">
      <c r="A42" s="85" t="n">
        <f aca="false">A41+1</f>
        <v>29</v>
      </c>
      <c r="B42" s="86" t="s">
        <v>180</v>
      </c>
      <c r="C42" s="87" t="s">
        <v>153</v>
      </c>
    </row>
    <row r="43" customFormat="false" ht="12.75" hidden="false" customHeight="true" outlineLevel="0" collapsed="false">
      <c r="B43" s="51"/>
      <c r="C43" s="19"/>
    </row>
    <row r="44" customFormat="false" ht="24.75" hidden="false" customHeight="true" outlineLevel="0" collapsed="false">
      <c r="A44" s="84" t="s">
        <v>69</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181</v>
      </c>
      <c r="C45" s="87" t="s">
        <v>151</v>
      </c>
    </row>
    <row r="46" customFormat="false" ht="38.25" hidden="false" customHeight="true" outlineLevel="0" collapsed="false">
      <c r="A46" s="85" t="n">
        <f aca="false">A45+1</f>
        <v>31</v>
      </c>
      <c r="B46" s="86" t="s">
        <v>182</v>
      </c>
      <c r="C46" s="87" t="s">
        <v>153</v>
      </c>
    </row>
    <row r="47" customFormat="false" ht="51" hidden="false" customHeight="true" outlineLevel="0" collapsed="false">
      <c r="A47" s="85" t="n">
        <f aca="false">A46+1</f>
        <v>32</v>
      </c>
      <c r="B47" s="86" t="s">
        <v>183</v>
      </c>
      <c r="C47" s="87" t="s">
        <v>153</v>
      </c>
    </row>
    <row r="48" customFormat="false" ht="25.5" hidden="false" customHeight="true" outlineLevel="0" collapsed="false">
      <c r="A48" s="85" t="n">
        <f aca="false">A47+1</f>
        <v>33</v>
      </c>
      <c r="B48" s="86" t="s">
        <v>184</v>
      </c>
      <c r="C48" s="87" t="s">
        <v>153</v>
      </c>
    </row>
    <row r="49" customFormat="false" ht="12.75" hidden="false" customHeight="true" outlineLevel="0" collapsed="false">
      <c r="B49" s="51"/>
      <c r="C49" s="19"/>
    </row>
    <row r="50" customFormat="false" ht="24.75" hidden="false" customHeight="true" outlineLevel="0" collapsed="false">
      <c r="A50" s="84" t="s">
        <v>75</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185</v>
      </c>
      <c r="C51" s="87" t="s">
        <v>148</v>
      </c>
    </row>
    <row r="52" customFormat="false" ht="38.25" hidden="false" customHeight="true" outlineLevel="0" collapsed="false">
      <c r="A52" s="85" t="n">
        <f aca="false">A51+1</f>
        <v>35</v>
      </c>
      <c r="B52" s="86" t="s">
        <v>186</v>
      </c>
      <c r="C52" s="87" t="s">
        <v>159</v>
      </c>
    </row>
    <row r="53" customFormat="false" ht="25.5" hidden="false" customHeight="true" outlineLevel="0" collapsed="false">
      <c r="A53" s="85" t="n">
        <f aca="false">A52+1</f>
        <v>36</v>
      </c>
      <c r="B53" s="86" t="s">
        <v>187</v>
      </c>
      <c r="C53" s="87" t="s">
        <v>151</v>
      </c>
    </row>
    <row r="54" customFormat="false" ht="38.25" hidden="false" customHeight="true" outlineLevel="0" collapsed="false">
      <c r="A54" s="85" t="n">
        <f aca="false">A53+1</f>
        <v>37</v>
      </c>
      <c r="B54" s="86" t="s">
        <v>188</v>
      </c>
      <c r="C54" s="87" t="s">
        <v>153</v>
      </c>
    </row>
    <row r="55" customFormat="false" ht="25.5" hidden="false" customHeight="true" outlineLevel="0" collapsed="false">
      <c r="A55" s="85" t="n">
        <f aca="false">A54+1</f>
        <v>38</v>
      </c>
      <c r="B55" s="86" t="s">
        <v>189</v>
      </c>
      <c r="C55" s="87" t="s">
        <v>153</v>
      </c>
    </row>
    <row r="56" customFormat="false" ht="12.75" hidden="false" customHeight="true" outlineLevel="0" collapsed="false">
      <c r="B56" s="51"/>
      <c r="C56" s="19"/>
    </row>
    <row r="57" customFormat="false" ht="24.75" hidden="false" customHeight="true" outlineLevel="0" collapsed="false">
      <c r="A57" s="84" t="s">
        <v>82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190</v>
      </c>
      <c r="C58" s="87" t="s">
        <v>151</v>
      </c>
    </row>
    <row r="59" customFormat="false" ht="38.25" hidden="false" customHeight="true" outlineLevel="0" collapsed="false">
      <c r="A59" s="85" t="n">
        <f aca="false">A58+1</f>
        <v>40</v>
      </c>
      <c r="B59" s="86" t="s">
        <v>191</v>
      </c>
      <c r="C59" s="87" t="s">
        <v>153</v>
      </c>
    </row>
    <row r="60" customFormat="false" ht="51" hidden="false" customHeight="true" outlineLevel="0" collapsed="false">
      <c r="A60" s="85" t="n">
        <f aca="false">A59+1</f>
        <v>41</v>
      </c>
      <c r="B60" s="86" t="s">
        <v>192</v>
      </c>
      <c r="C60" s="87" t="s">
        <v>153</v>
      </c>
    </row>
    <row r="61" customFormat="false" ht="38.25" hidden="false" customHeight="true" outlineLevel="0" collapsed="false">
      <c r="A61" s="85" t="n">
        <f aca="false">A60+1</f>
        <v>42</v>
      </c>
      <c r="B61" s="86" t="s">
        <v>193</v>
      </c>
      <c r="C61" s="87" t="s">
        <v>159</v>
      </c>
    </row>
    <row r="62" customFormat="false" ht="12.75" hidden="false" customHeight="true" outlineLevel="0" collapsed="false">
      <c r="B62" s="51"/>
      <c r="C62" s="19"/>
    </row>
    <row r="63" customFormat="false" ht="24.75" hidden="false" customHeight="true" outlineLevel="0" collapsed="false">
      <c r="A63" s="84" t="s">
        <v>89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194</v>
      </c>
      <c r="C64" s="87" t="s">
        <v>151</v>
      </c>
    </row>
    <row r="65" customFormat="false" ht="25.5" hidden="false" customHeight="true" outlineLevel="0" collapsed="false">
      <c r="A65" s="85" t="n">
        <f aca="false">A64+1</f>
        <v>44</v>
      </c>
      <c r="B65" s="86" t="s">
        <v>195</v>
      </c>
      <c r="C65" s="87" t="s">
        <v>153</v>
      </c>
    </row>
    <row r="66" customFormat="false" ht="51" hidden="false" customHeight="true" outlineLevel="0" collapsed="false">
      <c r="A66" s="85" t="n">
        <f aca="false">A65+1</f>
        <v>45</v>
      </c>
      <c r="B66" s="86" t="s">
        <v>196</v>
      </c>
      <c r="C66" s="87" t="s">
        <v>153</v>
      </c>
    </row>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8" t="s">
        <v>197</v>
      </c>
      <c r="B1" s="88" t="s">
        <v>198</v>
      </c>
      <c r="C1" s="89" t="s">
        <v>199</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200</v>
      </c>
      <c r="C3" s="91" t="s">
        <v>201</v>
      </c>
      <c r="D3" s="92" t="n">
        <f aca="false">A4</f>
        <v>29</v>
      </c>
    </row>
    <row r="4" customFormat="false" ht="12.75" hidden="false" customHeight="true" outlineLevel="0" collapsed="false">
      <c r="A4" s="90" t="n">
        <v>29</v>
      </c>
      <c r="B4" s="10" t="s">
        <v>6</v>
      </c>
      <c r="C4" s="10" t="s">
        <v>202</v>
      </c>
      <c r="D4" s="92" t="n">
        <f aca="false">A4</f>
        <v>29</v>
      </c>
      <c r="E4" s="93" t="s">
        <v>203</v>
      </c>
      <c r="F4" s="92" t="n">
        <f aca="false">A5</f>
        <v>49</v>
      </c>
    </row>
    <row r="5" customFormat="false" ht="12.75" hidden="false" customHeight="true" outlineLevel="0" collapsed="false">
      <c r="A5" s="90" t="n">
        <v>49</v>
      </c>
      <c r="B5" s="10" t="s">
        <v>7</v>
      </c>
      <c r="C5" s="10" t="s">
        <v>202</v>
      </c>
      <c r="D5" s="92" t="n">
        <f aca="false">A5</f>
        <v>49</v>
      </c>
      <c r="E5" s="93" t="s">
        <v>203</v>
      </c>
      <c r="F5" s="92" t="n">
        <f aca="false">A6</f>
        <v>69</v>
      </c>
    </row>
    <row r="6" customFormat="false" ht="12.75" hidden="false" customHeight="true" outlineLevel="0" collapsed="false">
      <c r="A6" s="90" t="n">
        <v>69</v>
      </c>
      <c r="B6" s="10" t="s">
        <v>11</v>
      </c>
      <c r="C6" s="10" t="s">
        <v>202</v>
      </c>
      <c r="D6" s="92" t="n">
        <f aca="false">A6</f>
        <v>69</v>
      </c>
      <c r="E6" s="93" t="s">
        <v>203</v>
      </c>
      <c r="F6" s="92" t="n">
        <f aca="false">A7</f>
        <v>89</v>
      </c>
    </row>
    <row r="7" customFormat="false" ht="12.75" hidden="false" customHeight="true" outlineLevel="0" collapsed="false">
      <c r="A7" s="90" t="n">
        <v>89</v>
      </c>
      <c r="B7" s="10" t="s">
        <v>12</v>
      </c>
      <c r="C7" s="91" t="s">
        <v>204</v>
      </c>
      <c r="D7" s="92" t="n">
        <f aca="false">A7</f>
        <v>89</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en-GB</dc:language>
  <cp:lastModifiedBy/>
  <dcterms:modified xsi:type="dcterms:W3CDTF">2020-03-04T16:58:41Z</dcterms:modified>
  <cp:revision>1</cp:revision>
  <dc:subject/>
  <dc:title/>
</cp:coreProperties>
</file>