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<sst xmlns="http://schemas.openxmlformats.org/spreadsheetml/2006/main" count="102" uniqueCount="66">
  <si>
    <t>Pergunta 1</t>
  </si>
  <si>
    <t>Pergunta 2</t>
  </si>
  <si>
    <t>12-17</t>
  </si>
  <si>
    <t>Masculino</t>
  </si>
  <si>
    <t>18-24</t>
  </si>
  <si>
    <t>Feminino</t>
  </si>
  <si>
    <t>25-34</t>
  </si>
  <si>
    <t>Não Respondo</t>
  </si>
  <si>
    <t>35-44</t>
  </si>
  <si>
    <t>Não Binário</t>
  </si>
  <si>
    <t>45-54</t>
  </si>
  <si>
    <t>55-65</t>
  </si>
  <si>
    <t>Mais de 64</t>
  </si>
  <si>
    <t>Pergunta 3</t>
  </si>
  <si>
    <t>Pergunta 4</t>
  </si>
  <si>
    <t>Spotify</t>
  </si>
  <si>
    <t>Não</t>
  </si>
  <si>
    <t>Apple Music</t>
  </si>
  <si>
    <t>Sim</t>
  </si>
  <si>
    <t>SoundCloud</t>
  </si>
  <si>
    <t>Apenas Utilizo Serviços Gratuitos</t>
  </si>
  <si>
    <t>Youtube Music</t>
  </si>
  <si>
    <t>Deezer</t>
  </si>
  <si>
    <t>Tidal</t>
  </si>
  <si>
    <t>Bandcamp</t>
  </si>
  <si>
    <t>Pergunta 6</t>
  </si>
  <si>
    <t>Pergunta 5</t>
  </si>
  <si>
    <t>Nunca</t>
  </si>
  <si>
    <t>Raramente</t>
  </si>
  <si>
    <t>Por Vezes</t>
  </si>
  <si>
    <t>Frequentemente</t>
  </si>
  <si>
    <t>Pergunta 8</t>
  </si>
  <si>
    <t>Pergunta 7</t>
  </si>
  <si>
    <t>Pergunta 10</t>
  </si>
  <si>
    <t>Pergunta 9</t>
  </si>
  <si>
    <t>Pergunta 12</t>
  </si>
  <si>
    <t>Pergunta 11</t>
  </si>
  <si>
    <t>Pergunta 14</t>
  </si>
  <si>
    <t>Pergunta 13</t>
  </si>
  <si>
    <t>Amigos e/ou familiares</t>
  </si>
  <si>
    <t>Sites de críticas</t>
  </si>
  <si>
    <t>Contéudo Impresso</t>
  </si>
  <si>
    <t>Recomendações/Playlists das plataformas de streaming</t>
  </si>
  <si>
    <t>Influencer e/ou Opinion Makers</t>
  </si>
  <si>
    <t>Fóruns Online</t>
  </si>
  <si>
    <t>Rádio</t>
  </si>
  <si>
    <t>Pergunta 16</t>
  </si>
  <si>
    <t>Pergunta 15</t>
  </si>
  <si>
    <t xml:space="preserve">Não </t>
  </si>
  <si>
    <t>Pergunta 18</t>
  </si>
  <si>
    <t>Pergunta 17</t>
  </si>
  <si>
    <t>Não, apenas me limito a ouvir as suas músicas</t>
  </si>
  <si>
    <t>Pergunta 20</t>
  </si>
  <si>
    <t>Pergunta 19</t>
  </si>
  <si>
    <t>Redes Sociais</t>
  </si>
  <si>
    <t>Entrevistas</t>
  </si>
  <si>
    <t>Concertos Passados</t>
  </si>
  <si>
    <t>Bibliografia/Wikipedia</t>
  </si>
  <si>
    <t>Pergunta 22</t>
  </si>
  <si>
    <t>Pergunta 21</t>
  </si>
  <si>
    <t>Bilhetes para concertos/festivais</t>
  </si>
  <si>
    <t>CDs e Vinis</t>
  </si>
  <si>
    <t>Merchandise</t>
  </si>
  <si>
    <t>Pergunta 23</t>
  </si>
  <si>
    <t>Pergunta 24</t>
  </si>
  <si>
    <t>Pergunta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</si>
</sst>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1" numFmtId="0" xfId="0" applyFill="1" applyFont="1"/>
    <xf borderId="0" fillId="5" fontId="1" numFmtId="49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1" numFmtId="10" xfId="0" applyFill="1" applyFont="1" applyNumberFormat="1"/>
    <xf borderId="0" fillId="5" fontId="1" numFmtId="0" xfId="0" applyAlignment="1" applyFont="1">
      <alignment readingOrder="0"/>
    </xf>
    <xf borderId="0" fillId="8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Folha1!$A$6:$A$12</c:f>
            </c:strRef>
          </c:cat>
          <c:val>
            <c:numRef>
              <c:f>Folha1!$C$6:$C$12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Folha1!$A$82:$A$85</c:f>
            </c:strRef>
          </c:cat>
          <c:val>
            <c:numRef>
              <c:f>Folha1!$C$82:$C$85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Folha1!$A$94:$A$95</c:f>
            </c:strRef>
          </c:cat>
          <c:val>
            <c:numRef>
              <c:f>Folha1!$C$94:$C$95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Folha1!$H$93:$H$94</c:f>
            </c:strRef>
          </c:cat>
          <c:val>
            <c:numRef>
              <c:f>Folha1!$J$93:$J$94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Folha1!$A$104:$A$105</c:f>
            </c:strRef>
          </c:cat>
          <c:val>
            <c:numRef>
              <c:f>Folha1!$C$104:$C$105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Folha1!$H$103:$H$104</c:f>
            </c:strRef>
          </c:cat>
          <c:val>
            <c:numRef>
              <c:f>Folha1!$J$103:$J$104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Folha1!$H$113:$H$114</c:f>
            </c:strRef>
          </c:cat>
          <c:val>
            <c:numRef>
              <c:f>Folha1!$J$113:$J$114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Folha1!$A$128:$A$129</c:f>
            </c:strRef>
          </c:cat>
          <c:val>
            <c:numRef>
              <c:f>Folha1!$C$128:$C$129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Folha1!$A$67:$A$77</c:f>
            </c:strRef>
          </c:cat>
          <c:val>
            <c:numRef>
              <c:f>Folha1!$C$67:$C$77</c:f>
              <c:numCache/>
            </c:numRef>
          </c:val>
        </c:ser>
        <c:axId val="738349779"/>
        <c:axId val="1547870962"/>
      </c:barChart>
      <c:catAx>
        <c:axId val="738349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870962"/>
      </c:catAx>
      <c:valAx>
        <c:axId val="1547870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49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Folha1!$H$66:$H$76</c:f>
            </c:strRef>
          </c:cat>
          <c:val>
            <c:numRef>
              <c:f>Folha1!$J$66:$J$76</c:f>
              <c:numCache/>
            </c:numRef>
          </c:val>
        </c:ser>
        <c:axId val="732225023"/>
        <c:axId val="337518523"/>
      </c:barChart>
      <c:catAx>
        <c:axId val="73222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518523"/>
      </c:catAx>
      <c:valAx>
        <c:axId val="33751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25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Folha1!$A$139:$A$149</c:f>
            </c:strRef>
          </c:cat>
          <c:val>
            <c:numRef>
              <c:f>Folha1!$C$139:$C$149</c:f>
              <c:numCache/>
            </c:numRef>
          </c:val>
        </c:ser>
        <c:axId val="1512044941"/>
        <c:axId val="1439014362"/>
      </c:barChart>
      <c:catAx>
        <c:axId val="151204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014362"/>
      </c:catAx>
      <c:valAx>
        <c:axId val="143901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04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Folha1!$H$6:$H$9</c:f>
            </c:strRef>
          </c:cat>
          <c:val>
            <c:numRef>
              <c:f>Folha1!$J$6:$J$9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Folha1!$A$20:$A$26</c:f>
            </c:strRef>
          </c:cat>
          <c:val>
            <c:numRef>
              <c:f>Folha1!$B$20:$B$26</c:f>
              <c:numCache/>
            </c:numRef>
          </c:val>
        </c:ser>
        <c:axId val="1031340434"/>
        <c:axId val="1988366444"/>
      </c:barChart>
      <c:catAx>
        <c:axId val="1031340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88366444"/>
      </c:catAx>
      <c:valAx>
        <c:axId val="1988366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1340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Folha1!$H$81:$H$87</c:f>
            </c:strRef>
          </c:cat>
          <c:val>
            <c:numRef>
              <c:f>Folha1!$I$81:$I$87</c:f>
              <c:numCache/>
            </c:numRef>
          </c:val>
        </c:ser>
        <c:axId val="2089037700"/>
        <c:axId val="769969944"/>
      </c:barChart>
      <c:catAx>
        <c:axId val="20890377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69969944"/>
      </c:catAx>
      <c:valAx>
        <c:axId val="7699699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0377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Folha1!$A$114:$A$119</c:f>
            </c:strRef>
          </c:cat>
          <c:val>
            <c:numRef>
              <c:f>Folha1!$B$114:$B$119</c:f>
              <c:numCache/>
            </c:numRef>
          </c:val>
        </c:ser>
        <c:axId val="368003158"/>
        <c:axId val="547630879"/>
      </c:barChart>
      <c:catAx>
        <c:axId val="3680031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47630879"/>
      </c:catAx>
      <c:valAx>
        <c:axId val="547630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031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Folha1!$H$127:$H$129</c:f>
            </c:strRef>
          </c:cat>
          <c:val>
            <c:numRef>
              <c:f>Folha1!$I$127:$I$129</c:f>
              <c:numCache/>
            </c:numRef>
          </c:val>
        </c:ser>
        <c:axId val="610717224"/>
        <c:axId val="303882801"/>
      </c:barChart>
      <c:catAx>
        <c:axId val="6107172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03882801"/>
      </c:catAx>
      <c:valAx>
        <c:axId val="303882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7172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Folha1!$H$20:$H$22</c:f>
            </c:strRef>
          </c:cat>
          <c:val>
            <c:numRef>
              <c:f>Folha1!$J$20:$J$22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Folha1!$A$34:$A$37</c:f>
            </c:strRef>
          </c:cat>
          <c:val>
            <c:numRef>
              <c:f>Folha1!$C$34:$C$37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Folha1!$H$33:$H$36</c:f>
            </c:strRef>
          </c:cat>
          <c:val>
            <c:numRef>
              <c:f>Folha1!$J$33:$J$36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Folha1!$A$46:$A$49</c:f>
            </c:strRef>
          </c:cat>
          <c:val>
            <c:numRef>
              <c:f>Folha1!$C$46:$C$49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Folha1!$H$45:$H$48</c:f>
            </c:strRef>
          </c:cat>
          <c:val>
            <c:numRef>
              <c:f>Folha1!$J$45:$J$48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Folha1!$A$56:$A$59</c:f>
            </c:strRef>
          </c:cat>
          <c:val>
            <c:numRef>
              <c:f>Folha1!$C$56:$C$59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Folha1!$H$55:$H$58</c:f>
            </c:strRef>
          </c:cat>
          <c:val>
            <c:numRef>
              <c:f>Folha1!$J$55:$J$58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3</xdr:row>
      <xdr:rowOff>0</xdr:rowOff>
    </xdr:from>
    <xdr:ext cx="2962275" cy="18288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3</xdr:row>
      <xdr:rowOff>0</xdr:rowOff>
    </xdr:from>
    <xdr:ext cx="2962275" cy="1828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57150</xdr:colOff>
      <xdr:row>17</xdr:row>
      <xdr:rowOff>57150</xdr:rowOff>
    </xdr:from>
    <xdr:ext cx="2962275" cy="1828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</xdr:colOff>
      <xdr:row>30</xdr:row>
      <xdr:rowOff>152400</xdr:rowOff>
    </xdr:from>
    <xdr:ext cx="3048000" cy="18288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57150</xdr:colOff>
      <xdr:row>29</xdr:row>
      <xdr:rowOff>190500</xdr:rowOff>
    </xdr:from>
    <xdr:ext cx="3048000" cy="18288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47625</xdr:colOff>
      <xdr:row>43</xdr:row>
      <xdr:rowOff>0</xdr:rowOff>
    </xdr:from>
    <xdr:ext cx="3048000" cy="18288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57150</xdr:colOff>
      <xdr:row>41</xdr:row>
      <xdr:rowOff>133350</xdr:rowOff>
    </xdr:from>
    <xdr:ext cx="3048000" cy="1828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47625</xdr:colOff>
      <xdr:row>53</xdr:row>
      <xdr:rowOff>200025</xdr:rowOff>
    </xdr:from>
    <xdr:ext cx="3048000" cy="18288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57150</xdr:colOff>
      <xdr:row>52</xdr:row>
      <xdr:rowOff>104775</xdr:rowOff>
    </xdr:from>
    <xdr:ext cx="3048000" cy="18288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142875</xdr:colOff>
      <xdr:row>79</xdr:row>
      <xdr:rowOff>114300</xdr:rowOff>
    </xdr:from>
    <xdr:ext cx="3048000" cy="18288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95250</xdr:colOff>
      <xdr:row>91</xdr:row>
      <xdr:rowOff>85725</xdr:rowOff>
    </xdr:from>
    <xdr:ext cx="3048000" cy="18288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57150</xdr:colOff>
      <xdr:row>89</xdr:row>
      <xdr:rowOff>200025</xdr:rowOff>
    </xdr:from>
    <xdr:ext cx="3048000" cy="18288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47625</xdr:colOff>
      <xdr:row>102</xdr:row>
      <xdr:rowOff>28575</xdr:rowOff>
    </xdr:from>
    <xdr:ext cx="3048000" cy="182880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10</xdr:col>
      <xdr:colOff>57150</xdr:colOff>
      <xdr:row>100</xdr:row>
      <xdr:rowOff>190500</xdr:rowOff>
    </xdr:from>
    <xdr:ext cx="3048000" cy="18288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57150</xdr:colOff>
      <xdr:row>112</xdr:row>
      <xdr:rowOff>104775</xdr:rowOff>
    </xdr:from>
    <xdr:ext cx="3048000" cy="18288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</xdr:col>
      <xdr:colOff>885825</xdr:colOff>
      <xdr:row>125</xdr:row>
      <xdr:rowOff>114300</xdr:rowOff>
    </xdr:from>
    <xdr:ext cx="3048000" cy="18288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57150</xdr:colOff>
      <xdr:row>66</xdr:row>
      <xdr:rowOff>57150</xdr:rowOff>
    </xdr:from>
    <xdr:ext cx="3581400" cy="22098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10</xdr:col>
      <xdr:colOff>57150</xdr:colOff>
      <xdr:row>65</xdr:row>
      <xdr:rowOff>19050</xdr:rowOff>
    </xdr:from>
    <xdr:ext cx="3581400" cy="22098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142875</xdr:colOff>
      <xdr:row>138</xdr:row>
      <xdr:rowOff>114300</xdr:rowOff>
    </xdr:from>
    <xdr:ext cx="3581400" cy="2209800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47625</xdr:colOff>
      <xdr:row>15</xdr:row>
      <xdr:rowOff>152400</xdr:rowOff>
    </xdr:from>
    <xdr:ext cx="3657600" cy="22098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10</xdr:col>
      <xdr:colOff>57150</xdr:colOff>
      <xdr:row>77</xdr:row>
      <xdr:rowOff>104775</xdr:rowOff>
    </xdr:from>
    <xdr:ext cx="3657600" cy="22098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47625</xdr:colOff>
      <xdr:row>112</xdr:row>
      <xdr:rowOff>104775</xdr:rowOff>
    </xdr:from>
    <xdr:ext cx="3657600" cy="2209800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10</xdr:col>
      <xdr:colOff>57150</xdr:colOff>
      <xdr:row>124</xdr:row>
      <xdr:rowOff>123825</xdr:rowOff>
    </xdr:from>
    <xdr:ext cx="3657600" cy="22098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5">
      <c r="A5" s="1" t="s">
        <v>0</v>
      </c>
      <c r="B5" s="2">
        <f>278+14</f>
        <v>292</v>
      </c>
      <c r="H5" s="1" t="s">
        <v>1</v>
      </c>
      <c r="I5" s="3">
        <v>292.0</v>
      </c>
      <c r="J5" s="4"/>
    </row>
    <row r="6">
      <c r="A6" s="5" t="s">
        <v>2</v>
      </c>
      <c r="B6" s="6">
        <v>13.0</v>
      </c>
      <c r="C6" s="7">
        <f t="shared" ref="C6:C12" si="1">B6/$B$5</f>
        <v>0.04452054795</v>
      </c>
      <c r="H6" s="8" t="s">
        <v>3</v>
      </c>
      <c r="I6" s="6">
        <v>171.0</v>
      </c>
      <c r="J6" s="7">
        <f t="shared" ref="J6:J9" si="2">I6/$I$5</f>
        <v>0.5856164384</v>
      </c>
    </row>
    <row r="7">
      <c r="A7" s="8" t="s">
        <v>4</v>
      </c>
      <c r="B7" s="6">
        <v>251.0</v>
      </c>
      <c r="C7" s="7">
        <f t="shared" si="1"/>
        <v>0.8595890411</v>
      </c>
      <c r="H7" s="8" t="s">
        <v>5</v>
      </c>
      <c r="I7" s="6">
        <v>119.0</v>
      </c>
      <c r="J7" s="7">
        <f t="shared" si="2"/>
        <v>0.4075342466</v>
      </c>
    </row>
    <row r="8">
      <c r="A8" s="8" t="s">
        <v>6</v>
      </c>
      <c r="B8" s="6">
        <v>22.0</v>
      </c>
      <c r="C8" s="7">
        <f t="shared" si="1"/>
        <v>0.07534246575</v>
      </c>
      <c r="H8" s="8" t="s">
        <v>7</v>
      </c>
      <c r="I8" s="6">
        <v>1.0</v>
      </c>
      <c r="J8" s="7">
        <f t="shared" si="2"/>
        <v>0.003424657534</v>
      </c>
    </row>
    <row r="9">
      <c r="A9" s="8" t="s">
        <v>8</v>
      </c>
      <c r="B9" s="6">
        <v>4.0</v>
      </c>
      <c r="C9" s="7">
        <f t="shared" si="1"/>
        <v>0.01369863014</v>
      </c>
      <c r="H9" s="8" t="s">
        <v>9</v>
      </c>
      <c r="I9" s="6">
        <v>1.0</v>
      </c>
      <c r="J9" s="7">
        <f t="shared" si="2"/>
        <v>0.003424657534</v>
      </c>
    </row>
    <row r="10">
      <c r="A10" s="8" t="s">
        <v>10</v>
      </c>
      <c r="B10" s="6">
        <v>2.0</v>
      </c>
      <c r="C10" s="7">
        <f t="shared" si="1"/>
        <v>0.006849315068</v>
      </c>
      <c r="J10" s="4"/>
    </row>
    <row r="11">
      <c r="A11" s="8" t="s">
        <v>11</v>
      </c>
      <c r="B11" s="6">
        <v>0.0</v>
      </c>
      <c r="C11" s="7">
        <f t="shared" si="1"/>
        <v>0</v>
      </c>
    </row>
    <row r="12">
      <c r="A12" s="8" t="s">
        <v>12</v>
      </c>
      <c r="B12" s="6">
        <v>0.0</v>
      </c>
      <c r="C12" s="7">
        <f t="shared" si="1"/>
        <v>0</v>
      </c>
    </row>
    <row r="13">
      <c r="C13" s="4"/>
    </row>
    <row r="14">
      <c r="C14" s="4"/>
    </row>
    <row r="19">
      <c r="A19" s="1" t="s">
        <v>13</v>
      </c>
      <c r="B19" s="3">
        <v>292.0</v>
      </c>
      <c r="C19" s="4"/>
      <c r="H19" s="1" t="s">
        <v>14</v>
      </c>
      <c r="I19" s="3">
        <v>292.0</v>
      </c>
      <c r="J19" s="4"/>
    </row>
    <row r="20">
      <c r="A20" s="8" t="s">
        <v>15</v>
      </c>
      <c r="B20" s="6">
        <f>273+13</f>
        <v>286</v>
      </c>
      <c r="C20" s="7">
        <f t="shared" ref="C20:C26" si="3">B20/$B$19</f>
        <v>0.9794520548</v>
      </c>
      <c r="H20" s="8" t="s">
        <v>16</v>
      </c>
      <c r="I20" s="6">
        <v>81.0</v>
      </c>
      <c r="J20" s="7">
        <f t="shared" ref="J20:J22" si="4">I20/$I$19</f>
        <v>0.2773972603</v>
      </c>
    </row>
    <row r="21">
      <c r="A21" s="8" t="s">
        <v>17</v>
      </c>
      <c r="B21" s="6">
        <f>9+2</f>
        <v>11</v>
      </c>
      <c r="C21" s="7">
        <f t="shared" si="3"/>
        <v>0.03767123288</v>
      </c>
      <c r="H21" s="8" t="s">
        <v>18</v>
      </c>
      <c r="I21" s="6">
        <v>167.0</v>
      </c>
      <c r="J21" s="7">
        <f t="shared" si="4"/>
        <v>0.5719178082</v>
      </c>
    </row>
    <row r="22">
      <c r="A22" s="8" t="s">
        <v>19</v>
      </c>
      <c r="B22" s="6">
        <f>16+3</f>
        <v>19</v>
      </c>
      <c r="C22" s="7">
        <f t="shared" si="3"/>
        <v>0.06506849315</v>
      </c>
      <c r="H22" s="8" t="s">
        <v>20</v>
      </c>
      <c r="I22" s="6">
        <v>44.0</v>
      </c>
      <c r="J22" s="7">
        <f t="shared" si="4"/>
        <v>0.1506849315</v>
      </c>
    </row>
    <row r="23">
      <c r="A23" s="8" t="s">
        <v>21</v>
      </c>
      <c r="B23" s="6">
        <v>62.0</v>
      </c>
      <c r="C23" s="7">
        <f t="shared" si="3"/>
        <v>0.2123287671</v>
      </c>
    </row>
    <row r="24">
      <c r="A24" s="8" t="s">
        <v>22</v>
      </c>
      <c r="B24" s="6">
        <v>5.0</v>
      </c>
      <c r="C24" s="7">
        <f t="shared" si="3"/>
        <v>0.01712328767</v>
      </c>
    </row>
    <row r="25">
      <c r="A25" s="8" t="s">
        <v>23</v>
      </c>
      <c r="B25" s="6">
        <v>9.0</v>
      </c>
      <c r="C25" s="7">
        <f t="shared" si="3"/>
        <v>0.03082191781</v>
      </c>
    </row>
    <row r="26">
      <c r="A26" s="8" t="s">
        <v>24</v>
      </c>
      <c r="B26" s="6">
        <v>2.0</v>
      </c>
      <c r="C26" s="7">
        <f t="shared" si="3"/>
        <v>0.006849315068</v>
      </c>
    </row>
    <row r="30">
      <c r="C30" s="4"/>
    </row>
    <row r="31">
      <c r="C31" s="4"/>
    </row>
    <row r="32">
      <c r="H32" s="1" t="s">
        <v>25</v>
      </c>
      <c r="I32" s="3">
        <v>292.0</v>
      </c>
      <c r="J32" s="9"/>
    </row>
    <row r="33">
      <c r="A33" s="1" t="s">
        <v>26</v>
      </c>
      <c r="B33" s="3">
        <v>292.0</v>
      </c>
      <c r="C33" s="9"/>
      <c r="H33" s="8" t="s">
        <v>27</v>
      </c>
      <c r="I33" s="6">
        <v>112.0</v>
      </c>
      <c r="J33" s="7">
        <f t="shared" ref="J33:J36" si="5">I33/$I$32</f>
        <v>0.3835616438</v>
      </c>
    </row>
    <row r="34">
      <c r="A34" s="8" t="s">
        <v>27</v>
      </c>
      <c r="B34" s="6">
        <v>18.0</v>
      </c>
      <c r="C34" s="7">
        <f t="shared" ref="C34:C37" si="6">B34/$B$33</f>
        <v>0.06164383562</v>
      </c>
      <c r="H34" s="8" t="s">
        <v>28</v>
      </c>
      <c r="I34" s="6">
        <v>65.0</v>
      </c>
      <c r="J34" s="7">
        <f t="shared" si="5"/>
        <v>0.2226027397</v>
      </c>
    </row>
    <row r="35">
      <c r="A35" s="8" t="s">
        <v>28</v>
      </c>
      <c r="B35" s="6">
        <v>65.0</v>
      </c>
      <c r="C35" s="7">
        <f t="shared" si="6"/>
        <v>0.2226027397</v>
      </c>
      <c r="H35" s="8" t="s">
        <v>29</v>
      </c>
      <c r="I35" s="6">
        <v>42.0</v>
      </c>
      <c r="J35" s="7">
        <f t="shared" si="5"/>
        <v>0.1438356164</v>
      </c>
    </row>
    <row r="36">
      <c r="A36" s="8" t="s">
        <v>29</v>
      </c>
      <c r="B36" s="6">
        <v>78.0</v>
      </c>
      <c r="C36" s="7">
        <f t="shared" si="6"/>
        <v>0.2671232877</v>
      </c>
      <c r="H36" s="8" t="s">
        <v>30</v>
      </c>
      <c r="I36" s="6">
        <v>73.0</v>
      </c>
      <c r="J36" s="7">
        <f t="shared" si="5"/>
        <v>0.25</v>
      </c>
    </row>
    <row r="37">
      <c r="A37" s="8" t="s">
        <v>30</v>
      </c>
      <c r="B37" s="6">
        <v>131.0</v>
      </c>
      <c r="C37" s="7">
        <f t="shared" si="6"/>
        <v>0.448630137</v>
      </c>
    </row>
    <row r="43">
      <c r="C43" s="4"/>
    </row>
    <row r="44">
      <c r="C44" s="4"/>
      <c r="H44" s="1" t="s">
        <v>31</v>
      </c>
      <c r="I44" s="3">
        <v>292.0</v>
      </c>
      <c r="J44" s="4"/>
    </row>
    <row r="45">
      <c r="A45" s="1" t="s">
        <v>32</v>
      </c>
      <c r="B45" s="3">
        <v>292.0</v>
      </c>
      <c r="C45" s="4"/>
      <c r="H45" s="8" t="s">
        <v>27</v>
      </c>
      <c r="I45" s="6">
        <v>11.0</v>
      </c>
      <c r="J45" s="7">
        <f t="shared" ref="J45:J48" si="7">I45/$I$44</f>
        <v>0.03767123288</v>
      </c>
    </row>
    <row r="46">
      <c r="A46" s="8" t="s">
        <v>27</v>
      </c>
      <c r="B46" s="6">
        <v>15.0</v>
      </c>
      <c r="C46" s="7">
        <f t="shared" ref="C46:C49" si="8">B46/$B$45</f>
        <v>0.05136986301</v>
      </c>
      <c r="H46" s="8" t="s">
        <v>28</v>
      </c>
      <c r="I46" s="6">
        <v>78.0</v>
      </c>
      <c r="J46" s="7">
        <f t="shared" si="7"/>
        <v>0.2671232877</v>
      </c>
    </row>
    <row r="47">
      <c r="A47" s="8" t="s">
        <v>28</v>
      </c>
      <c r="B47" s="6">
        <v>63.0</v>
      </c>
      <c r="C47" s="7">
        <f t="shared" si="8"/>
        <v>0.2157534247</v>
      </c>
      <c r="H47" s="8" t="s">
        <v>29</v>
      </c>
      <c r="I47" s="6">
        <v>125.0</v>
      </c>
      <c r="J47" s="7">
        <f t="shared" si="7"/>
        <v>0.4280821918</v>
      </c>
    </row>
    <row r="48">
      <c r="A48" s="8" t="s">
        <v>29</v>
      </c>
      <c r="B48" s="6">
        <v>131.0</v>
      </c>
      <c r="C48" s="7">
        <f t="shared" si="8"/>
        <v>0.448630137</v>
      </c>
      <c r="H48" s="8" t="s">
        <v>30</v>
      </c>
      <c r="I48" s="6">
        <v>78.0</v>
      </c>
      <c r="J48" s="7">
        <f t="shared" si="7"/>
        <v>0.2671232877</v>
      </c>
    </row>
    <row r="49">
      <c r="A49" s="8" t="s">
        <v>30</v>
      </c>
      <c r="B49" s="6">
        <v>83.0</v>
      </c>
      <c r="C49" s="7">
        <f t="shared" si="8"/>
        <v>0.2842465753</v>
      </c>
    </row>
    <row r="50">
      <c r="C50" s="4"/>
    </row>
    <row r="51">
      <c r="C51" s="4"/>
    </row>
    <row r="54">
      <c r="H54" s="1" t="s">
        <v>33</v>
      </c>
      <c r="I54" s="3">
        <v>286.0</v>
      </c>
      <c r="J54" s="4"/>
    </row>
    <row r="55">
      <c r="A55" s="1" t="s">
        <v>34</v>
      </c>
      <c r="B55" s="3">
        <v>292.0</v>
      </c>
      <c r="C55" s="4"/>
      <c r="H55" s="8" t="s">
        <v>27</v>
      </c>
      <c r="I55" s="6">
        <v>147.0</v>
      </c>
      <c r="J55" s="7">
        <f t="shared" ref="J55:J58" si="9">I55/$I$54</f>
        <v>0.513986014</v>
      </c>
    </row>
    <row r="56">
      <c r="A56" s="8" t="s">
        <v>27</v>
      </c>
      <c r="B56" s="6">
        <v>17.0</v>
      </c>
      <c r="C56" s="7">
        <f t="shared" ref="C56:C59" si="10">B56/$B$55</f>
        <v>0.05821917808</v>
      </c>
      <c r="H56" s="8" t="s">
        <v>28</v>
      </c>
      <c r="I56" s="6">
        <v>81.0</v>
      </c>
      <c r="J56" s="7">
        <f t="shared" si="9"/>
        <v>0.2832167832</v>
      </c>
    </row>
    <row r="57">
      <c r="A57" s="8" t="s">
        <v>28</v>
      </c>
      <c r="B57" s="6">
        <v>84.0</v>
      </c>
      <c r="C57" s="7">
        <f t="shared" si="10"/>
        <v>0.2876712329</v>
      </c>
      <c r="H57" s="8" t="s">
        <v>29</v>
      </c>
      <c r="I57" s="6">
        <v>47.0</v>
      </c>
      <c r="J57" s="7">
        <f t="shared" si="9"/>
        <v>0.1643356643</v>
      </c>
    </row>
    <row r="58">
      <c r="A58" s="8" t="s">
        <v>29</v>
      </c>
      <c r="B58" s="6">
        <v>106.0</v>
      </c>
      <c r="C58" s="7">
        <f t="shared" si="10"/>
        <v>0.3630136986</v>
      </c>
      <c r="H58" s="8" t="s">
        <v>30</v>
      </c>
      <c r="I58" s="6">
        <v>11.0</v>
      </c>
      <c r="J58" s="7">
        <f t="shared" si="9"/>
        <v>0.03846153846</v>
      </c>
    </row>
    <row r="59">
      <c r="A59" s="8" t="s">
        <v>30</v>
      </c>
      <c r="B59" s="6">
        <v>85.0</v>
      </c>
      <c r="C59" s="7">
        <f t="shared" si="10"/>
        <v>0.2910958904</v>
      </c>
    </row>
    <row r="65">
      <c r="H65" s="1" t="s">
        <v>35</v>
      </c>
      <c r="I65" s="2">
        <f>SUM(I66:I76)</f>
        <v>292</v>
      </c>
      <c r="J65" s="4"/>
    </row>
    <row r="66">
      <c r="A66" s="1" t="s">
        <v>36</v>
      </c>
      <c r="B66" s="3">
        <v>292.0</v>
      </c>
      <c r="C66" s="4"/>
      <c r="H66" s="8">
        <v>0.0</v>
      </c>
      <c r="I66" s="6">
        <v>64.0</v>
      </c>
      <c r="J66" s="7">
        <f t="shared" ref="J66:J76" si="11">I66/$I$65</f>
        <v>0.2191780822</v>
      </c>
    </row>
    <row r="67">
      <c r="A67" s="8">
        <v>0.0</v>
      </c>
      <c r="B67" s="6">
        <v>82.0</v>
      </c>
      <c r="C67" s="7">
        <f t="shared" ref="C67:C77" si="12">B67/$B$66</f>
        <v>0.2808219178</v>
      </c>
      <c r="H67" s="8">
        <v>1.0</v>
      </c>
      <c r="I67" s="6">
        <v>12.0</v>
      </c>
      <c r="J67" s="7">
        <f t="shared" si="11"/>
        <v>0.04109589041</v>
      </c>
    </row>
    <row r="68">
      <c r="A68" s="8">
        <v>1.0</v>
      </c>
      <c r="B68" s="6">
        <v>16.0</v>
      </c>
      <c r="C68" s="7">
        <f t="shared" si="12"/>
        <v>0.05479452055</v>
      </c>
      <c r="H68" s="8">
        <v>2.0</v>
      </c>
      <c r="I68" s="6">
        <v>36.0</v>
      </c>
      <c r="J68" s="7">
        <f t="shared" si="11"/>
        <v>0.1232876712</v>
      </c>
    </row>
    <row r="69">
      <c r="A69" s="8">
        <v>2.0</v>
      </c>
      <c r="B69" s="6">
        <v>33.0</v>
      </c>
      <c r="C69" s="7">
        <f t="shared" si="12"/>
        <v>0.1130136986</v>
      </c>
      <c r="H69" s="8">
        <v>3.0</v>
      </c>
      <c r="I69" s="6">
        <v>17.0</v>
      </c>
      <c r="J69" s="7">
        <f t="shared" si="11"/>
        <v>0.05821917808</v>
      </c>
    </row>
    <row r="70">
      <c r="A70" s="8">
        <v>3.0</v>
      </c>
      <c r="B70" s="6">
        <v>21.0</v>
      </c>
      <c r="C70" s="7">
        <f t="shared" si="12"/>
        <v>0.07191780822</v>
      </c>
      <c r="H70" s="8">
        <v>4.0</v>
      </c>
      <c r="I70" s="6">
        <v>24.0</v>
      </c>
      <c r="J70" s="7">
        <f t="shared" si="11"/>
        <v>0.08219178082</v>
      </c>
    </row>
    <row r="71">
      <c r="A71" s="8">
        <v>4.0</v>
      </c>
      <c r="B71" s="6">
        <v>18.0</v>
      </c>
      <c r="C71" s="7">
        <f t="shared" si="12"/>
        <v>0.06164383562</v>
      </c>
      <c r="H71" s="8">
        <v>5.0</v>
      </c>
      <c r="I71" s="6">
        <v>44.0</v>
      </c>
      <c r="J71" s="7">
        <f t="shared" si="11"/>
        <v>0.1506849315</v>
      </c>
    </row>
    <row r="72">
      <c r="A72" s="8">
        <v>5.0</v>
      </c>
      <c r="B72" s="6">
        <v>24.0</v>
      </c>
      <c r="C72" s="7">
        <f t="shared" si="12"/>
        <v>0.08219178082</v>
      </c>
      <c r="H72" s="8">
        <v>6.0</v>
      </c>
      <c r="I72" s="6">
        <v>19.0</v>
      </c>
      <c r="J72" s="7">
        <f t="shared" si="11"/>
        <v>0.06506849315</v>
      </c>
    </row>
    <row r="73">
      <c r="A73" s="8">
        <v>6.0</v>
      </c>
      <c r="B73" s="6">
        <v>28.0</v>
      </c>
      <c r="C73" s="7">
        <f t="shared" si="12"/>
        <v>0.09589041096</v>
      </c>
      <c r="H73" s="8">
        <v>7.0</v>
      </c>
      <c r="I73" s="6">
        <v>30.0</v>
      </c>
      <c r="J73" s="7">
        <f t="shared" si="11"/>
        <v>0.102739726</v>
      </c>
    </row>
    <row r="74">
      <c r="A74" s="8">
        <v>7.0</v>
      </c>
      <c r="B74" s="6">
        <v>29.0</v>
      </c>
      <c r="C74" s="7">
        <f t="shared" si="12"/>
        <v>0.09931506849</v>
      </c>
      <c r="H74" s="8">
        <v>8.0</v>
      </c>
      <c r="I74" s="6">
        <v>21.0</v>
      </c>
      <c r="J74" s="7">
        <f t="shared" si="11"/>
        <v>0.07191780822</v>
      </c>
    </row>
    <row r="75">
      <c r="A75" s="8">
        <v>8.0</v>
      </c>
      <c r="B75" s="6">
        <v>18.0</v>
      </c>
      <c r="C75" s="7">
        <f t="shared" si="12"/>
        <v>0.06164383562</v>
      </c>
      <c r="H75" s="8">
        <v>9.0</v>
      </c>
      <c r="I75" s="6">
        <v>8.0</v>
      </c>
      <c r="J75" s="7">
        <f t="shared" si="11"/>
        <v>0.02739726027</v>
      </c>
    </row>
    <row r="76">
      <c r="A76" s="8">
        <v>9.0</v>
      </c>
      <c r="B76" s="6">
        <v>9.0</v>
      </c>
      <c r="C76" s="7">
        <f t="shared" si="12"/>
        <v>0.03082191781</v>
      </c>
      <c r="H76" s="8">
        <v>10.0</v>
      </c>
      <c r="I76" s="6">
        <v>17.0</v>
      </c>
      <c r="J76" s="7">
        <f t="shared" si="11"/>
        <v>0.05821917808</v>
      </c>
    </row>
    <row r="77">
      <c r="A77" s="8">
        <v>10.0</v>
      </c>
      <c r="B77" s="6">
        <v>14.0</v>
      </c>
      <c r="C77" s="7">
        <f t="shared" si="12"/>
        <v>0.04794520548</v>
      </c>
    </row>
    <row r="78">
      <c r="C78" s="4"/>
    </row>
    <row r="79">
      <c r="C79" s="4"/>
    </row>
    <row r="80">
      <c r="H80" s="1" t="s">
        <v>37</v>
      </c>
      <c r="I80" s="3">
        <v>292.0</v>
      </c>
      <c r="J80" s="4"/>
    </row>
    <row r="81">
      <c r="A81" s="1" t="s">
        <v>38</v>
      </c>
      <c r="B81" s="2">
        <f>SUM(B82:B85)</f>
        <v>292</v>
      </c>
      <c r="C81" s="4"/>
      <c r="H81" s="8" t="s">
        <v>39</v>
      </c>
      <c r="I81" s="6">
        <v>250.0</v>
      </c>
      <c r="J81" s="7">
        <f t="shared" ref="J81:J87" si="13">I81/$I$80</f>
        <v>0.8561643836</v>
      </c>
    </row>
    <row r="82">
      <c r="A82" s="8" t="s">
        <v>27</v>
      </c>
      <c r="B82" s="6">
        <v>5.0</v>
      </c>
      <c r="C82" s="7">
        <f t="shared" ref="C82:C85" si="14">B82/$B$81</f>
        <v>0.01712328767</v>
      </c>
      <c r="H82" s="8" t="s">
        <v>40</v>
      </c>
      <c r="I82" s="6">
        <v>35.0</v>
      </c>
      <c r="J82" s="7">
        <f t="shared" si="13"/>
        <v>0.1198630137</v>
      </c>
    </row>
    <row r="83">
      <c r="A83" s="8" t="s">
        <v>28</v>
      </c>
      <c r="B83" s="6">
        <v>47.0</v>
      </c>
      <c r="C83" s="7">
        <f t="shared" si="14"/>
        <v>0.1609589041</v>
      </c>
      <c r="H83" s="8" t="s">
        <v>41</v>
      </c>
      <c r="I83" s="6">
        <v>7.0</v>
      </c>
      <c r="J83" s="7">
        <f t="shared" si="13"/>
        <v>0.02397260274</v>
      </c>
    </row>
    <row r="84">
      <c r="A84" s="8" t="s">
        <v>29</v>
      </c>
      <c r="B84" s="6">
        <v>128.0</v>
      </c>
      <c r="C84" s="7">
        <f t="shared" si="14"/>
        <v>0.4383561644</v>
      </c>
      <c r="H84" s="8" t="s">
        <v>42</v>
      </c>
      <c r="I84" s="6">
        <v>247.0</v>
      </c>
      <c r="J84" s="7">
        <f t="shared" si="13"/>
        <v>0.845890411</v>
      </c>
    </row>
    <row r="85">
      <c r="A85" s="8" t="s">
        <v>30</v>
      </c>
      <c r="B85" s="6">
        <v>112.0</v>
      </c>
      <c r="C85" s="7">
        <f t="shared" si="14"/>
        <v>0.3835616438</v>
      </c>
      <c r="H85" s="8" t="s">
        <v>43</v>
      </c>
      <c r="I85" s="6">
        <v>68.0</v>
      </c>
      <c r="J85" s="7">
        <f t="shared" si="13"/>
        <v>0.2328767123</v>
      </c>
    </row>
    <row r="86">
      <c r="H86" s="8" t="s">
        <v>44</v>
      </c>
      <c r="I86" s="6">
        <v>35.0</v>
      </c>
      <c r="J86" s="7">
        <f t="shared" si="13"/>
        <v>0.1198630137</v>
      </c>
    </row>
    <row r="87">
      <c r="H87" s="8" t="s">
        <v>45</v>
      </c>
      <c r="I87" s="6">
        <v>15.0</v>
      </c>
      <c r="J87" s="7">
        <f t="shared" si="13"/>
        <v>0.05136986301</v>
      </c>
    </row>
    <row r="92">
      <c r="C92" s="4"/>
      <c r="H92" s="1" t="s">
        <v>46</v>
      </c>
      <c r="I92" s="2">
        <f>SUM(I93:I94)</f>
        <v>292</v>
      </c>
      <c r="J92" s="4"/>
    </row>
    <row r="93">
      <c r="A93" s="1" t="s">
        <v>47</v>
      </c>
      <c r="B93" s="3">
        <v>292.0</v>
      </c>
      <c r="C93" s="4"/>
      <c r="H93" s="8" t="s">
        <v>48</v>
      </c>
      <c r="I93" s="6">
        <v>81.0</v>
      </c>
      <c r="J93" s="7">
        <f t="shared" ref="J93:J94" si="15">I93/$I$92</f>
        <v>0.2773972603</v>
      </c>
    </row>
    <row r="94">
      <c r="A94" s="8" t="s">
        <v>48</v>
      </c>
      <c r="B94" s="6">
        <v>116.0</v>
      </c>
      <c r="C94" s="7">
        <f t="shared" ref="C94:C95" si="16">B94/$B$93</f>
        <v>0.397260274</v>
      </c>
      <c r="H94" s="8" t="s">
        <v>18</v>
      </c>
      <c r="I94" s="6">
        <v>211.0</v>
      </c>
      <c r="J94" s="7">
        <f t="shared" si="15"/>
        <v>0.7226027397</v>
      </c>
    </row>
    <row r="95">
      <c r="A95" s="8" t="s">
        <v>18</v>
      </c>
      <c r="B95" s="6">
        <v>176.0</v>
      </c>
      <c r="C95" s="7">
        <f t="shared" si="16"/>
        <v>0.602739726</v>
      </c>
    </row>
    <row r="96">
      <c r="C96" s="4"/>
    </row>
    <row r="97">
      <c r="C97" s="4"/>
    </row>
    <row r="101">
      <c r="C101" s="4"/>
    </row>
    <row r="102">
      <c r="C102" s="4"/>
      <c r="H102" s="1" t="s">
        <v>49</v>
      </c>
      <c r="I102" s="2">
        <f>SUM(I103:I104)</f>
        <v>292</v>
      </c>
      <c r="J102" s="4"/>
    </row>
    <row r="103">
      <c r="A103" s="1" t="s">
        <v>50</v>
      </c>
      <c r="B103" s="2">
        <f>SUM(B104:B105)</f>
        <v>292</v>
      </c>
      <c r="C103" s="4"/>
      <c r="H103" s="8" t="s">
        <v>51</v>
      </c>
      <c r="I103" s="6">
        <v>121.0</v>
      </c>
      <c r="J103" s="7">
        <f t="shared" ref="J103:J104" si="17">I103/$I$102</f>
        <v>0.4143835616</v>
      </c>
    </row>
    <row r="104">
      <c r="A104" s="8" t="s">
        <v>48</v>
      </c>
      <c r="B104" s="6">
        <v>85.0</v>
      </c>
      <c r="C104" s="7">
        <f t="shared" ref="C104:C105" si="18">B104/$B$103</f>
        <v>0.2910958904</v>
      </c>
      <c r="H104" s="8" t="s">
        <v>18</v>
      </c>
      <c r="I104" s="6">
        <v>171.0</v>
      </c>
      <c r="J104" s="7">
        <f t="shared" si="17"/>
        <v>0.5856164384</v>
      </c>
    </row>
    <row r="105">
      <c r="A105" s="8" t="s">
        <v>18</v>
      </c>
      <c r="B105" s="6">
        <v>207.0</v>
      </c>
      <c r="C105" s="7">
        <f t="shared" si="18"/>
        <v>0.7089041096</v>
      </c>
    </row>
    <row r="106">
      <c r="C106" s="4"/>
    </row>
    <row r="107">
      <c r="C107" s="4"/>
    </row>
    <row r="111">
      <c r="C111" s="4"/>
    </row>
    <row r="112">
      <c r="C112" s="4"/>
      <c r="H112" s="1" t="s">
        <v>52</v>
      </c>
      <c r="I112" s="2">
        <f>SUM(I113:I114)</f>
        <v>175</v>
      </c>
      <c r="J112" s="4"/>
    </row>
    <row r="113">
      <c r="A113" s="1" t="s">
        <v>53</v>
      </c>
      <c r="B113" s="3">
        <f>162+12</f>
        <v>174</v>
      </c>
      <c r="C113" s="4"/>
      <c r="H113" s="8" t="s">
        <v>48</v>
      </c>
      <c r="I113" s="6">
        <v>36.0</v>
      </c>
      <c r="J113" s="7">
        <f t="shared" ref="J113:J114" si="19">I113/$I$112</f>
        <v>0.2057142857</v>
      </c>
    </row>
    <row r="114">
      <c r="A114" s="8" t="s">
        <v>54</v>
      </c>
      <c r="B114" s="6">
        <v>150.0</v>
      </c>
      <c r="C114" s="7">
        <f t="shared" ref="C114:C119" si="20">B114/$B$113</f>
        <v>0.8620689655</v>
      </c>
      <c r="H114" s="8" t="s">
        <v>18</v>
      </c>
      <c r="I114" s="6">
        <v>139.0</v>
      </c>
      <c r="J114" s="7">
        <f t="shared" si="19"/>
        <v>0.7942857143</v>
      </c>
    </row>
    <row r="115">
      <c r="A115" s="8" t="s">
        <v>41</v>
      </c>
      <c r="B115" s="6">
        <v>18.0</v>
      </c>
      <c r="C115" s="7">
        <f t="shared" si="20"/>
        <v>0.1034482759</v>
      </c>
    </row>
    <row r="116">
      <c r="A116" s="8" t="s">
        <v>55</v>
      </c>
      <c r="B116" s="6">
        <v>117.0</v>
      </c>
      <c r="C116" s="7">
        <f t="shared" si="20"/>
        <v>0.6724137931</v>
      </c>
    </row>
    <row r="117">
      <c r="A117" s="8" t="s">
        <v>56</v>
      </c>
      <c r="B117" s="6">
        <v>101.0</v>
      </c>
      <c r="C117" s="7">
        <f t="shared" si="20"/>
        <v>0.5804597701</v>
      </c>
    </row>
    <row r="118">
      <c r="A118" s="8" t="s">
        <v>44</v>
      </c>
      <c r="B118" s="6">
        <v>34.0</v>
      </c>
      <c r="C118" s="7">
        <f t="shared" si="20"/>
        <v>0.1954022989</v>
      </c>
    </row>
    <row r="119">
      <c r="A119" s="8" t="s">
        <v>57</v>
      </c>
      <c r="B119" s="6">
        <v>7.0</v>
      </c>
      <c r="C119" s="7">
        <f t="shared" si="20"/>
        <v>0.04022988506</v>
      </c>
    </row>
    <row r="120">
      <c r="C120" s="4"/>
    </row>
    <row r="121">
      <c r="C121" s="4"/>
    </row>
    <row r="125">
      <c r="C125" s="4"/>
    </row>
    <row r="126">
      <c r="C126" s="4"/>
      <c r="H126" s="1" t="s">
        <v>58</v>
      </c>
      <c r="I126" s="3">
        <f>118+7</f>
        <v>125</v>
      </c>
      <c r="J126" s="4"/>
    </row>
    <row r="127">
      <c r="A127" s="1" t="s">
        <v>59</v>
      </c>
      <c r="B127" s="2">
        <f>SUM(B128:B129)</f>
        <v>292</v>
      </c>
      <c r="C127" s="4"/>
      <c r="H127" s="8" t="s">
        <v>60</v>
      </c>
      <c r="I127" s="6">
        <v>111.0</v>
      </c>
      <c r="J127" s="7">
        <f t="shared" ref="J127:J129" si="21">I127/$I$126</f>
        <v>0.888</v>
      </c>
    </row>
    <row r="128">
      <c r="A128" s="8" t="s">
        <v>16</v>
      </c>
      <c r="B128" s="6">
        <v>167.0</v>
      </c>
      <c r="C128" s="7">
        <f t="shared" ref="C128:C129" si="22">B128/$B$127</f>
        <v>0.5719178082</v>
      </c>
      <c r="H128" s="8" t="s">
        <v>61</v>
      </c>
      <c r="I128" s="6">
        <v>83.0</v>
      </c>
      <c r="J128" s="7">
        <f t="shared" si="21"/>
        <v>0.664</v>
      </c>
    </row>
    <row r="129">
      <c r="A129" s="8" t="s">
        <v>18</v>
      </c>
      <c r="B129" s="6">
        <v>125.0</v>
      </c>
      <c r="C129" s="7">
        <f t="shared" si="22"/>
        <v>0.4280821918</v>
      </c>
      <c r="H129" s="8" t="s">
        <v>62</v>
      </c>
      <c r="I129" s="6">
        <v>80.0</v>
      </c>
      <c r="J129" s="7">
        <f t="shared" si="21"/>
        <v>0.64</v>
      </c>
    </row>
    <row r="130">
      <c r="C130" s="4"/>
    </row>
    <row r="131">
      <c r="C131" s="4"/>
    </row>
    <row r="136">
      <c r="C136" s="4"/>
    </row>
    <row r="137">
      <c r="C137" s="4"/>
    </row>
    <row r="138">
      <c r="A138" s="1" t="s">
        <v>63</v>
      </c>
      <c r="B138" s="3">
        <v>292.0</v>
      </c>
      <c r="C138" s="4"/>
    </row>
    <row r="139">
      <c r="A139" s="8">
        <v>0.0</v>
      </c>
      <c r="B139" s="6">
        <v>1.0</v>
      </c>
      <c r="C139" s="7">
        <f t="shared" ref="C139:C149" si="23">B139/$B$138</f>
        <v>0.003424657534</v>
      </c>
    </row>
    <row r="140">
      <c r="A140" s="8">
        <v>1.0</v>
      </c>
      <c r="B140" s="6">
        <v>1.0</v>
      </c>
      <c r="C140" s="7">
        <f t="shared" si="23"/>
        <v>0.003424657534</v>
      </c>
    </row>
    <row r="141">
      <c r="A141" s="8">
        <v>2.0</v>
      </c>
      <c r="B141" s="6">
        <v>0.0</v>
      </c>
      <c r="C141" s="7">
        <f t="shared" si="23"/>
        <v>0</v>
      </c>
    </row>
    <row r="142">
      <c r="A142" s="8">
        <v>3.0</v>
      </c>
      <c r="B142" s="6">
        <v>3.0</v>
      </c>
      <c r="C142" s="7">
        <f t="shared" si="23"/>
        <v>0.0102739726</v>
      </c>
    </row>
    <row r="143">
      <c r="A143" s="8">
        <v>4.0</v>
      </c>
      <c r="B143" s="6">
        <v>5.0</v>
      </c>
      <c r="C143" s="7">
        <f t="shared" si="23"/>
        <v>0.01712328767</v>
      </c>
    </row>
    <row r="144">
      <c r="A144" s="8">
        <v>5.0</v>
      </c>
      <c r="B144" s="6">
        <v>16.0</v>
      </c>
      <c r="C144" s="7">
        <f t="shared" si="23"/>
        <v>0.05479452055</v>
      </c>
    </row>
    <row r="145">
      <c r="A145" s="8">
        <v>6.0</v>
      </c>
      <c r="B145" s="6">
        <v>9.0</v>
      </c>
      <c r="C145" s="7">
        <f t="shared" si="23"/>
        <v>0.03082191781</v>
      </c>
    </row>
    <row r="146">
      <c r="A146" s="8">
        <v>7.0</v>
      </c>
      <c r="B146" s="6">
        <v>27.0</v>
      </c>
      <c r="C146" s="7">
        <f t="shared" si="23"/>
        <v>0.09246575342</v>
      </c>
    </row>
    <row r="147">
      <c r="A147" s="8">
        <v>8.0</v>
      </c>
      <c r="B147" s="6">
        <v>81.0</v>
      </c>
      <c r="C147" s="7">
        <f t="shared" si="23"/>
        <v>0.2773972603</v>
      </c>
    </row>
    <row r="148">
      <c r="A148" s="8">
        <v>9.0</v>
      </c>
      <c r="B148" s="6">
        <v>37.0</v>
      </c>
      <c r="C148" s="7">
        <f t="shared" si="23"/>
        <v>0.1267123288</v>
      </c>
    </row>
    <row r="149">
      <c r="A149" s="8">
        <v>10.0</v>
      </c>
      <c r="B149" s="6">
        <v>112.0</v>
      </c>
      <c r="C149" s="7">
        <f t="shared" si="23"/>
        <v>0.3835616438</v>
      </c>
    </row>
    <row r="152">
      <c r="A152" s="1" t="s">
        <v>64</v>
      </c>
    </row>
    <row r="155">
      <c r="A155" s="1" t="s">
        <v>65</v>
      </c>
    </row>
  </sheetData>
  <drawing r:id="rId1"/>
</worksheet>
</file>