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sfit\OneDrive\Documents\GitHub\RoboticNFR\"/>
    </mc:Choice>
  </mc:AlternateContent>
  <xr:revisionPtr revIDLastSave="0" documentId="13_ncr:1_{4F0E78A9-A6FA-4ADF-AF7A-EC8DF751B6C8}" xr6:coauthVersionLast="47" xr6:coauthVersionMax="47" xr10:uidLastSave="{00000000-0000-0000-0000-000000000000}"/>
  <bookViews>
    <workbookView xWindow="-103" yWindow="-103" windowWidth="22149" windowHeight="13200" firstSheet="39" activeTab="52" xr2:uid="{00000000-000D-0000-FFFF-FFFF00000000}"/>
  </bookViews>
  <sheets>
    <sheet name="Main" sheetId="1" r:id="rId1"/>
    <sheet name="Order by Obs." sheetId="2" r:id="rId2"/>
    <sheet name="Coords" sheetId="3" r:id="rId3"/>
    <sheet name="s1" sheetId="4" r:id="rId4"/>
    <sheet name="S2" sheetId="5" r:id="rId5"/>
    <sheet name="s3" sheetId="6" r:id="rId6"/>
    <sheet name="s4" sheetId="7" r:id="rId7"/>
    <sheet name="s5" sheetId="8" r:id="rId8"/>
    <sheet name="s6" sheetId="9" r:id="rId9"/>
    <sheet name="s7" sheetId="10" r:id="rId10"/>
    <sheet name="s8" sheetId="11" r:id="rId11"/>
    <sheet name="s9" sheetId="12" r:id="rId12"/>
    <sheet name="s10" sheetId="13" r:id="rId13"/>
    <sheet name="s11" sheetId="14" r:id="rId14"/>
    <sheet name="s12" sheetId="15" r:id="rId15"/>
    <sheet name="s13" sheetId="16" r:id="rId16"/>
    <sheet name="s14" sheetId="17" r:id="rId17"/>
    <sheet name="s15" sheetId="18" r:id="rId18"/>
    <sheet name="s16" sheetId="19" r:id="rId19"/>
    <sheet name="s17" sheetId="20" r:id="rId20"/>
    <sheet name="s18" sheetId="21" r:id="rId21"/>
    <sheet name="s19" sheetId="22" r:id="rId22"/>
    <sheet name="s20" sheetId="23" r:id="rId23"/>
    <sheet name="s21" sheetId="24" r:id="rId24"/>
    <sheet name="s22" sheetId="25" r:id="rId25"/>
    <sheet name="s23" sheetId="26" r:id="rId26"/>
    <sheet name="s24" sheetId="27" r:id="rId27"/>
    <sheet name="s25" sheetId="28" r:id="rId28"/>
    <sheet name="s26" sheetId="29" r:id="rId29"/>
    <sheet name="s29" sheetId="30" r:id="rId30"/>
    <sheet name="s27" sheetId="31" r:id="rId31"/>
    <sheet name="s28" sheetId="32" r:id="rId32"/>
    <sheet name="s30" sheetId="33" r:id="rId33"/>
    <sheet name="s31" sheetId="34" r:id="rId34"/>
    <sheet name="s32" sheetId="35" r:id="rId35"/>
    <sheet name="s33" sheetId="36" r:id="rId36"/>
    <sheet name="s34" sheetId="37" r:id="rId37"/>
    <sheet name="s35" sheetId="38" r:id="rId38"/>
    <sheet name="s36" sheetId="39" r:id="rId39"/>
    <sheet name="s37" sheetId="40" r:id="rId40"/>
    <sheet name="s38" sheetId="41" r:id="rId41"/>
    <sheet name="s39" sheetId="42" r:id="rId42"/>
    <sheet name="s40" sheetId="43" r:id="rId43"/>
    <sheet name="s41" sheetId="44" r:id="rId44"/>
    <sheet name="s42" sheetId="45" r:id="rId45"/>
    <sheet name="s43" sheetId="46" r:id="rId46"/>
    <sheet name="s44" sheetId="47" r:id="rId47"/>
    <sheet name="s45" sheetId="48" r:id="rId48"/>
    <sheet name="s46" sheetId="49" r:id="rId49"/>
    <sheet name="s47" sheetId="50" r:id="rId50"/>
    <sheet name="s48" sheetId="51" r:id="rId51"/>
    <sheet name="s49" sheetId="52" r:id="rId52"/>
    <sheet name="s50" sheetId="53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35" l="1"/>
  <c r="E3" i="14"/>
  <c r="K3" i="14"/>
  <c r="E8" i="14"/>
  <c r="K8" i="14"/>
  <c r="H21" i="53"/>
  <c r="B21" i="53"/>
  <c r="K18" i="53"/>
  <c r="E18" i="53"/>
  <c r="K14" i="53"/>
  <c r="E14" i="53"/>
  <c r="K13" i="53"/>
  <c r="E13" i="53"/>
  <c r="K8" i="53"/>
  <c r="E8" i="53"/>
  <c r="K3" i="53"/>
  <c r="E3" i="53"/>
  <c r="H21" i="52"/>
  <c r="B21" i="52"/>
  <c r="K18" i="52"/>
  <c r="E18" i="52"/>
  <c r="K14" i="52"/>
  <c r="E14" i="52"/>
  <c r="K13" i="52"/>
  <c r="E13" i="52"/>
  <c r="K8" i="52"/>
  <c r="E8" i="52"/>
  <c r="K3" i="52"/>
  <c r="E3" i="52"/>
  <c r="H21" i="51"/>
  <c r="B21" i="51"/>
  <c r="K18" i="51"/>
  <c r="E18" i="51"/>
  <c r="K14" i="51"/>
  <c r="K13" i="51"/>
  <c r="E13" i="51"/>
  <c r="K8" i="51"/>
  <c r="E8" i="51"/>
  <c r="K3" i="51"/>
  <c r="E3" i="51"/>
  <c r="H21" i="50"/>
  <c r="B21" i="50"/>
  <c r="K18" i="50"/>
  <c r="E18" i="50"/>
  <c r="E15" i="50"/>
  <c r="K14" i="50"/>
  <c r="E14" i="50"/>
  <c r="K13" i="50"/>
  <c r="E13" i="50"/>
  <c r="K8" i="50"/>
  <c r="E8" i="50"/>
  <c r="K3" i="50"/>
  <c r="E3" i="50"/>
  <c r="H21" i="49"/>
  <c r="B21" i="49"/>
  <c r="K18" i="49"/>
  <c r="E18" i="49"/>
  <c r="K14" i="49"/>
  <c r="E14" i="49"/>
  <c r="K13" i="49"/>
  <c r="E13" i="49"/>
  <c r="K8" i="49"/>
  <c r="E8" i="49"/>
  <c r="K3" i="49"/>
  <c r="E3" i="49"/>
  <c r="H21" i="48"/>
  <c r="B21" i="48"/>
  <c r="K18" i="48"/>
  <c r="E18" i="48"/>
  <c r="K14" i="48"/>
  <c r="E14" i="48"/>
  <c r="K13" i="48"/>
  <c r="E13" i="48"/>
  <c r="K8" i="48"/>
  <c r="E8" i="48"/>
  <c r="K3" i="48"/>
  <c r="E3" i="48"/>
  <c r="H21" i="47"/>
  <c r="B21" i="47"/>
  <c r="K18" i="47"/>
  <c r="E18" i="47"/>
  <c r="K14" i="47"/>
  <c r="E14" i="47"/>
  <c r="K13" i="47"/>
  <c r="E13" i="47"/>
  <c r="K8" i="47"/>
  <c r="E8" i="47"/>
  <c r="K3" i="47"/>
  <c r="E3" i="47"/>
  <c r="H21" i="46"/>
  <c r="B21" i="46"/>
  <c r="K18" i="46"/>
  <c r="E18" i="46"/>
  <c r="K14" i="46"/>
  <c r="E14" i="46"/>
  <c r="K13" i="46"/>
  <c r="E13" i="46"/>
  <c r="K8" i="46"/>
  <c r="E8" i="46"/>
  <c r="K3" i="46"/>
  <c r="E3" i="46"/>
  <c r="H21" i="45"/>
  <c r="B21" i="45"/>
  <c r="K18" i="45"/>
  <c r="E18" i="45"/>
  <c r="K14" i="45"/>
  <c r="K13" i="45"/>
  <c r="E13" i="45"/>
  <c r="K8" i="45"/>
  <c r="E8" i="45"/>
  <c r="K3" i="45"/>
  <c r="E3" i="45"/>
  <c r="H21" i="44"/>
  <c r="B21" i="44"/>
  <c r="K18" i="44"/>
  <c r="E18" i="44"/>
  <c r="K14" i="44"/>
  <c r="E14" i="44"/>
  <c r="K13" i="44"/>
  <c r="E13" i="44"/>
  <c r="K8" i="44"/>
  <c r="E8" i="44"/>
  <c r="K3" i="44"/>
  <c r="E3" i="44"/>
  <c r="H21" i="43"/>
  <c r="B21" i="43"/>
  <c r="K18" i="43"/>
  <c r="E18" i="43"/>
  <c r="K14" i="43"/>
  <c r="K13" i="43"/>
  <c r="E13" i="43"/>
  <c r="K8" i="43"/>
  <c r="E8" i="43"/>
  <c r="K3" i="43"/>
  <c r="E3" i="43"/>
  <c r="H21" i="42"/>
  <c r="B21" i="42"/>
  <c r="K18" i="42"/>
  <c r="E18" i="42"/>
  <c r="K14" i="42"/>
  <c r="K13" i="42"/>
  <c r="E13" i="42"/>
  <c r="K8" i="42"/>
  <c r="E8" i="42"/>
  <c r="K3" i="42"/>
  <c r="E3" i="42"/>
  <c r="H21" i="41"/>
  <c r="B21" i="41"/>
  <c r="K18" i="41"/>
  <c r="E18" i="41"/>
  <c r="E15" i="41"/>
  <c r="K14" i="41"/>
  <c r="E14" i="41"/>
  <c r="K13" i="41"/>
  <c r="E13" i="41"/>
  <c r="K8" i="41"/>
  <c r="E8" i="41"/>
  <c r="K3" i="41"/>
  <c r="E3" i="41"/>
  <c r="H21" i="40"/>
  <c r="B21" i="40"/>
  <c r="K18" i="40"/>
  <c r="E18" i="40"/>
  <c r="K14" i="40"/>
  <c r="K13" i="40"/>
  <c r="E13" i="40"/>
  <c r="K8" i="40"/>
  <c r="E8" i="40"/>
  <c r="K3" i="40"/>
  <c r="E3" i="40"/>
  <c r="H21" i="39"/>
  <c r="B21" i="39"/>
  <c r="K18" i="39"/>
  <c r="E18" i="39"/>
  <c r="K14" i="39"/>
  <c r="K13" i="39"/>
  <c r="E13" i="39"/>
  <c r="K8" i="39"/>
  <c r="E8" i="39"/>
  <c r="K3" i="39"/>
  <c r="E3" i="39"/>
  <c r="H21" i="38"/>
  <c r="B21" i="38"/>
  <c r="K18" i="38"/>
  <c r="E18" i="38"/>
  <c r="K14" i="38"/>
  <c r="E14" i="38"/>
  <c r="K13" i="38"/>
  <c r="E13" i="38"/>
  <c r="K8" i="38"/>
  <c r="E8" i="38"/>
  <c r="K3" i="38"/>
  <c r="E3" i="38"/>
  <c r="H21" i="37"/>
  <c r="B21" i="37"/>
  <c r="K18" i="37"/>
  <c r="E18" i="37"/>
  <c r="K14" i="37"/>
  <c r="E14" i="37"/>
  <c r="K13" i="37"/>
  <c r="E13" i="37"/>
  <c r="K8" i="37"/>
  <c r="E8" i="37"/>
  <c r="K3" i="37"/>
  <c r="E3" i="37"/>
  <c r="H21" i="36"/>
  <c r="B21" i="36"/>
  <c r="K18" i="36"/>
  <c r="E18" i="36"/>
  <c r="K14" i="36"/>
  <c r="E14" i="36"/>
  <c r="K13" i="36"/>
  <c r="E13" i="36"/>
  <c r="K8" i="36"/>
  <c r="E8" i="36"/>
  <c r="K3" i="36"/>
  <c r="E3" i="36"/>
  <c r="B21" i="35"/>
  <c r="K18" i="35"/>
  <c r="E18" i="35"/>
  <c r="K13" i="35"/>
  <c r="K8" i="35"/>
  <c r="E8" i="35"/>
  <c r="K3" i="35"/>
  <c r="E3" i="35"/>
  <c r="H21" i="34"/>
  <c r="B21" i="34"/>
  <c r="K18" i="34"/>
  <c r="E18" i="34"/>
  <c r="K14" i="34"/>
  <c r="E14" i="34"/>
  <c r="K13" i="34"/>
  <c r="E13" i="34"/>
  <c r="K8" i="34"/>
  <c r="E8" i="34"/>
  <c r="K3" i="34"/>
  <c r="E3" i="34"/>
  <c r="H21" i="33"/>
  <c r="B21" i="33"/>
  <c r="K18" i="33"/>
  <c r="E18" i="33"/>
  <c r="K14" i="33"/>
  <c r="K13" i="33"/>
  <c r="E13" i="33"/>
  <c r="K8" i="33"/>
  <c r="E8" i="33"/>
  <c r="K3" i="33"/>
  <c r="E3" i="33"/>
  <c r="H21" i="32"/>
  <c r="B21" i="32"/>
  <c r="K18" i="32"/>
  <c r="E18" i="32"/>
  <c r="K14" i="32"/>
  <c r="K13" i="32"/>
  <c r="E13" i="32"/>
  <c r="K8" i="32"/>
  <c r="E8" i="32"/>
  <c r="K3" i="32"/>
  <c r="E3" i="32"/>
  <c r="H21" i="31"/>
  <c r="B21" i="31"/>
  <c r="K18" i="31"/>
  <c r="E18" i="31"/>
  <c r="K14" i="31"/>
  <c r="K13" i="31"/>
  <c r="E13" i="31"/>
  <c r="K8" i="31"/>
  <c r="E8" i="31"/>
  <c r="K3" i="31"/>
  <c r="E3" i="31"/>
  <c r="H21" i="30"/>
  <c r="B21" i="30"/>
  <c r="K18" i="30"/>
  <c r="E18" i="30"/>
  <c r="K14" i="30"/>
  <c r="K13" i="30"/>
  <c r="E13" i="30"/>
  <c r="K8" i="30"/>
  <c r="E8" i="30"/>
  <c r="K3" i="30"/>
  <c r="E3" i="30"/>
  <c r="H21" i="29"/>
  <c r="B21" i="29"/>
  <c r="K18" i="29"/>
  <c r="E18" i="29"/>
  <c r="K14" i="29"/>
  <c r="E14" i="29"/>
  <c r="K13" i="29"/>
  <c r="E13" i="29"/>
  <c r="K8" i="29"/>
  <c r="E8" i="29"/>
  <c r="K3" i="29"/>
  <c r="E3" i="29"/>
  <c r="H21" i="28"/>
  <c r="B21" i="28"/>
  <c r="K18" i="28"/>
  <c r="E18" i="28"/>
  <c r="K14" i="28"/>
  <c r="E14" i="28"/>
  <c r="K13" i="28"/>
  <c r="E13" i="28"/>
  <c r="K8" i="28"/>
  <c r="E8" i="28"/>
  <c r="K3" i="28"/>
  <c r="E3" i="28"/>
  <c r="H21" i="27"/>
  <c r="B21" i="27"/>
  <c r="K18" i="27"/>
  <c r="E18" i="27"/>
  <c r="K14" i="27"/>
  <c r="E14" i="27"/>
  <c r="K13" i="27"/>
  <c r="E13" i="27"/>
  <c r="K8" i="27"/>
  <c r="E8" i="27"/>
  <c r="K3" i="27"/>
  <c r="E3" i="27"/>
  <c r="H21" i="26"/>
  <c r="B21" i="26"/>
  <c r="K18" i="26"/>
  <c r="E18" i="26"/>
  <c r="K14" i="26"/>
  <c r="E14" i="26"/>
  <c r="K13" i="26"/>
  <c r="E13" i="26"/>
  <c r="K8" i="26"/>
  <c r="E8" i="26"/>
  <c r="K3" i="26"/>
  <c r="E3" i="26"/>
  <c r="H21" i="25"/>
  <c r="B21" i="25"/>
  <c r="K18" i="25"/>
  <c r="E18" i="25"/>
  <c r="K14" i="25"/>
  <c r="E14" i="25"/>
  <c r="K13" i="25"/>
  <c r="E13" i="25"/>
  <c r="K8" i="25"/>
  <c r="E8" i="25"/>
  <c r="K3" i="25"/>
  <c r="E3" i="25"/>
  <c r="H21" i="24"/>
  <c r="B21" i="24"/>
  <c r="K18" i="24"/>
  <c r="E18" i="24"/>
  <c r="K14" i="24"/>
  <c r="K13" i="24"/>
  <c r="E13" i="24"/>
  <c r="K8" i="24"/>
  <c r="E8" i="24"/>
  <c r="K3" i="24"/>
  <c r="E3" i="24"/>
  <c r="H21" i="23"/>
  <c r="B21" i="23"/>
  <c r="K18" i="23"/>
  <c r="E18" i="23"/>
  <c r="K14" i="23"/>
  <c r="E14" i="23"/>
  <c r="K13" i="23"/>
  <c r="E13" i="23"/>
  <c r="K8" i="23"/>
  <c r="E8" i="23"/>
  <c r="K3" i="23"/>
  <c r="E3" i="23"/>
  <c r="B21" i="22"/>
  <c r="K18" i="22"/>
  <c r="E18" i="22"/>
  <c r="K14" i="22"/>
  <c r="E14" i="22"/>
  <c r="K13" i="22"/>
  <c r="E13" i="22"/>
  <c r="K8" i="22"/>
  <c r="E8" i="22"/>
  <c r="K3" i="22"/>
  <c r="E3" i="22"/>
  <c r="H21" i="21"/>
  <c r="B21" i="21"/>
  <c r="K18" i="21"/>
  <c r="E18" i="21"/>
  <c r="K14" i="21"/>
  <c r="E14" i="21"/>
  <c r="K13" i="21"/>
  <c r="E13" i="21"/>
  <c r="K8" i="21"/>
  <c r="E8" i="21"/>
  <c r="K3" i="21"/>
  <c r="E3" i="21"/>
  <c r="H21" i="20"/>
  <c r="B21" i="20"/>
  <c r="K18" i="20"/>
  <c r="E18" i="20"/>
  <c r="K14" i="20"/>
  <c r="E14" i="20"/>
  <c r="K13" i="20"/>
  <c r="E13" i="20"/>
  <c r="K8" i="20"/>
  <c r="E8" i="20"/>
  <c r="K3" i="20"/>
  <c r="E3" i="20"/>
  <c r="H21" i="19"/>
  <c r="B21" i="19"/>
  <c r="K18" i="19"/>
  <c r="E18" i="19"/>
  <c r="K14" i="19"/>
  <c r="E14" i="19"/>
  <c r="K13" i="19"/>
  <c r="E13" i="19"/>
  <c r="K8" i="19"/>
  <c r="E8" i="19"/>
  <c r="K3" i="19"/>
  <c r="E3" i="19"/>
  <c r="B21" i="18"/>
  <c r="H20" i="18"/>
  <c r="H19" i="18"/>
  <c r="K18" i="18"/>
  <c r="H18" i="18"/>
  <c r="E18" i="18"/>
  <c r="E15" i="18"/>
  <c r="K14" i="18"/>
  <c r="E14" i="18"/>
  <c r="K13" i="18"/>
  <c r="E13" i="18"/>
  <c r="K8" i="18"/>
  <c r="E8" i="18"/>
  <c r="K3" i="18"/>
  <c r="E3" i="18"/>
  <c r="H21" i="17"/>
  <c r="B21" i="17"/>
  <c r="K18" i="17"/>
  <c r="E18" i="17"/>
  <c r="K14" i="17"/>
  <c r="E14" i="17"/>
  <c r="K13" i="17"/>
  <c r="E13" i="17"/>
  <c r="K8" i="17"/>
  <c r="E8" i="17"/>
  <c r="K3" i="17"/>
  <c r="E3" i="17"/>
  <c r="H21" i="16"/>
  <c r="B21" i="16"/>
  <c r="K18" i="16"/>
  <c r="E18" i="16"/>
  <c r="K14" i="16"/>
  <c r="E14" i="16"/>
  <c r="K13" i="16"/>
  <c r="E13" i="16"/>
  <c r="K8" i="16"/>
  <c r="E8" i="16"/>
  <c r="K3" i="16"/>
  <c r="E3" i="16"/>
  <c r="H21" i="15"/>
  <c r="B21" i="15"/>
  <c r="K18" i="15"/>
  <c r="E18" i="15"/>
  <c r="K14" i="15"/>
  <c r="E14" i="15"/>
  <c r="K13" i="15"/>
  <c r="E13" i="15"/>
  <c r="K8" i="15"/>
  <c r="E8" i="15"/>
  <c r="K3" i="15"/>
  <c r="E3" i="15"/>
  <c r="H21" i="14"/>
  <c r="B21" i="14"/>
  <c r="K18" i="14"/>
  <c r="E18" i="14"/>
  <c r="K14" i="14"/>
  <c r="E14" i="14"/>
  <c r="K13" i="14"/>
  <c r="E13" i="14"/>
  <c r="H21" i="13"/>
  <c r="B21" i="13"/>
  <c r="K18" i="13"/>
  <c r="E18" i="13"/>
  <c r="K14" i="13"/>
  <c r="E14" i="13"/>
  <c r="K13" i="13"/>
  <c r="E13" i="13"/>
  <c r="K8" i="13"/>
  <c r="E8" i="13"/>
  <c r="K3" i="13"/>
  <c r="E3" i="13"/>
  <c r="H21" i="12"/>
  <c r="B21" i="12"/>
  <c r="K18" i="12"/>
  <c r="E18" i="12"/>
  <c r="K14" i="12"/>
  <c r="E14" i="12"/>
  <c r="K13" i="12"/>
  <c r="E13" i="12"/>
  <c r="K8" i="12"/>
  <c r="E8" i="12"/>
  <c r="K3" i="12"/>
  <c r="E3" i="12"/>
  <c r="H21" i="11"/>
  <c r="B21" i="11"/>
  <c r="K18" i="11"/>
  <c r="E18" i="11"/>
  <c r="K14" i="11"/>
  <c r="E14" i="11"/>
  <c r="K13" i="11"/>
  <c r="E13" i="11"/>
  <c r="K8" i="11"/>
  <c r="E8" i="11"/>
  <c r="K3" i="11"/>
  <c r="E3" i="11"/>
  <c r="H21" i="10"/>
  <c r="B21" i="10"/>
  <c r="K18" i="10"/>
  <c r="E18" i="10"/>
  <c r="K14" i="10"/>
  <c r="E14" i="10"/>
  <c r="K13" i="10"/>
  <c r="E13" i="10"/>
  <c r="K8" i="10"/>
  <c r="E8" i="10"/>
  <c r="K3" i="10"/>
  <c r="E3" i="10"/>
  <c r="H21" i="9"/>
  <c r="B21" i="9"/>
  <c r="K18" i="9"/>
  <c r="E18" i="9"/>
  <c r="K14" i="9"/>
  <c r="E14" i="9"/>
  <c r="K13" i="9"/>
  <c r="E13" i="9"/>
  <c r="K8" i="9"/>
  <c r="E8" i="9"/>
  <c r="K3" i="9"/>
  <c r="E3" i="9"/>
  <c r="H21" i="8"/>
  <c r="B21" i="8"/>
  <c r="K18" i="8"/>
  <c r="E18" i="8"/>
  <c r="K14" i="8"/>
  <c r="E14" i="8"/>
  <c r="K13" i="8"/>
  <c r="E13" i="8"/>
  <c r="K8" i="8"/>
  <c r="E8" i="8"/>
  <c r="K3" i="8"/>
  <c r="E3" i="8"/>
  <c r="B21" i="7"/>
  <c r="K18" i="7"/>
  <c r="E18" i="7"/>
  <c r="K14" i="7"/>
  <c r="E14" i="7"/>
  <c r="K13" i="7"/>
  <c r="E13" i="7"/>
  <c r="K8" i="7"/>
  <c r="E8" i="7"/>
  <c r="K3" i="7"/>
  <c r="E3" i="7"/>
  <c r="H21" i="6"/>
  <c r="B21" i="6"/>
  <c r="K18" i="6"/>
  <c r="E18" i="6"/>
  <c r="K14" i="6"/>
  <c r="E14" i="6"/>
  <c r="K13" i="6"/>
  <c r="E13" i="6"/>
  <c r="K8" i="6"/>
  <c r="E8" i="6"/>
  <c r="K3" i="6"/>
  <c r="E3" i="6"/>
  <c r="H21" i="5"/>
  <c r="B21" i="5"/>
  <c r="K18" i="5"/>
  <c r="E18" i="5"/>
  <c r="K14" i="5"/>
  <c r="E14" i="5"/>
  <c r="K13" i="5"/>
  <c r="E13" i="5"/>
  <c r="K8" i="5"/>
  <c r="E8" i="5"/>
  <c r="K3" i="5"/>
  <c r="E3" i="5"/>
  <c r="H22" i="4"/>
  <c r="B22" i="4"/>
  <c r="K19" i="4"/>
  <c r="E19" i="4"/>
  <c r="K15" i="4"/>
  <c r="E15" i="4"/>
  <c r="K14" i="4"/>
  <c r="E14" i="4"/>
  <c r="K9" i="4"/>
  <c r="E9" i="4"/>
  <c r="K4" i="4"/>
  <c r="E4" i="4"/>
  <c r="P57" i="2"/>
  <c r="O57" i="2"/>
  <c r="G56" i="2"/>
  <c r="G55" i="2"/>
  <c r="W54" i="2"/>
  <c r="V54" i="2"/>
  <c r="U54" i="2"/>
  <c r="T54" i="2"/>
  <c r="S54" i="2"/>
  <c r="G54" i="2"/>
  <c r="G53" i="2"/>
  <c r="P51" i="2"/>
  <c r="O51" i="2"/>
  <c r="G50" i="2"/>
  <c r="W49" i="2"/>
  <c r="V49" i="2"/>
  <c r="U49" i="2"/>
  <c r="T49" i="2"/>
  <c r="S49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P29" i="2"/>
  <c r="O29" i="2"/>
  <c r="V28" i="2"/>
  <c r="U28" i="2"/>
  <c r="T28" i="2"/>
  <c r="S28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<sst xmlns="http://schemas.openxmlformats.org/spreadsheetml/2006/main" count="3649" uniqueCount="198">
  <si>
    <t>Safety Parameter Enabled</t>
  </si>
  <si>
    <t>Safety Parameter Disabled</t>
  </si>
  <si>
    <t xml:space="preserve"> Seq. No.</t>
  </si>
  <si>
    <t>Start</t>
  </si>
  <si>
    <t>Fetch</t>
  </si>
  <si>
    <t>Deposit</t>
  </si>
  <si>
    <t>A-&gt;B Collision</t>
  </si>
  <si>
    <t>B-&gt;C Collision</t>
  </si>
  <si>
    <t>Total Collisions</t>
  </si>
  <si>
    <t>Path Length (m)</t>
  </si>
  <si>
    <t>No. of Rotations in Path</t>
  </si>
  <si>
    <t>Velocity (m/s)</t>
  </si>
  <si>
    <t>Battery Retention %</t>
  </si>
  <si>
    <t>Task Completion Time (s)</t>
  </si>
  <si>
    <t>Obstacle clearance time (s)</t>
  </si>
  <si>
    <t xml:space="preserve">Battery Retention % </t>
  </si>
  <si>
    <t>Obstacle clearance effort</t>
  </si>
  <si>
    <t>2.1, -20.0</t>
  </si>
  <si>
    <t>-0.6, -31.6</t>
  </si>
  <si>
    <t>7.5, 9.4</t>
  </si>
  <si>
    <t>-7.0, 8.3</t>
  </si>
  <si>
    <t>-4.2, 6.3</t>
  </si>
  <si>
    <t>-7.4, -11.6</t>
  </si>
  <si>
    <t>-8.1, -19.5</t>
  </si>
  <si>
    <t>-1.8, -13.9</t>
  </si>
  <si>
    <t>-1.2, -22.6</t>
  </si>
  <si>
    <t>-9.7, 4.6</t>
  </si>
  <si>
    <t>5.6, -24.5</t>
  </si>
  <si>
    <t>3.8, -11.1</t>
  </si>
  <si>
    <t>-11, 10</t>
  </si>
  <si>
    <t>6.9, -24.6</t>
  </si>
  <si>
    <t>3.0, -27.0</t>
  </si>
  <si>
    <t>-0.7, -22.3</t>
  </si>
  <si>
    <t>-3.1, -16.6</t>
  </si>
  <si>
    <t>-9.0, 3.6</t>
  </si>
  <si>
    <t>8.6, 6.4</t>
  </si>
  <si>
    <t>-2.7, -17.1</t>
  </si>
  <si>
    <t>-8.0, -24.7</t>
  </si>
  <si>
    <t>-7.2, 5.7</t>
  </si>
  <si>
    <t>3.5, 9.2</t>
  </si>
  <si>
    <t>-1.6, -13.5</t>
  </si>
  <si>
    <t>-6.2, -17.0</t>
  </si>
  <si>
    <t>-0.7, -8.4</t>
  </si>
  <si>
    <t>7.9, 2.5</t>
  </si>
  <si>
    <t>6 + 2</t>
  </si>
  <si>
    <t>-3.2, 8.8</t>
  </si>
  <si>
    <t>-7.7, -13.7</t>
  </si>
  <si>
    <t>6, -1.9</t>
  </si>
  <si>
    <t>-8.6, 6.1</t>
  </si>
  <si>
    <t>1.5, -11.9</t>
  </si>
  <si>
    <t>0.4, -28.0</t>
  </si>
  <si>
    <t>4.1, -25.0</t>
  </si>
  <si>
    <t>-2.3, 9.5</t>
  </si>
  <si>
    <t>5.3, -8.0</t>
  </si>
  <si>
    <t>0.9, -12.5</t>
  </si>
  <si>
    <t>0.7, -28.1</t>
  </si>
  <si>
    <t>6.1, -25.5</t>
  </si>
  <si>
    <t>5.3, -3.2</t>
  </si>
  <si>
    <t>-4.1, -31.0</t>
  </si>
  <si>
    <t>9.8, 2.5</t>
  </si>
  <si>
    <t>-1.8, 9.4</t>
  </si>
  <si>
    <t>7.2, -11.5</t>
  </si>
  <si>
    <t>0.6, -15.1</t>
  </si>
  <si>
    <t>1.6, -10.4</t>
  </si>
  <si>
    <t>-7.0, -11.6</t>
  </si>
  <si>
    <t>-11.8, -28.9</t>
  </si>
  <si>
    <t>8.1, 5.5</t>
  </si>
  <si>
    <t>8.6, -24.8</t>
  </si>
  <si>
    <t>-0.43, 4.2</t>
  </si>
  <si>
    <t>-8.3, -10.4</t>
  </si>
  <si>
    <t>-7.7, -6.0</t>
  </si>
  <si>
    <t>-11.5, -25.4</t>
  </si>
  <si>
    <t>7.6, -25.9</t>
  </si>
  <si>
    <t>-10.7, -15.3</t>
  </si>
  <si>
    <t>-10.6, 4.6</t>
  </si>
  <si>
    <t>6+3</t>
  </si>
  <si>
    <t>-9.2, -31.5</t>
  </si>
  <si>
    <t>-7.7, -20.9</t>
  </si>
  <si>
    <t>4.8, -19.0</t>
  </si>
  <si>
    <t>-0.5, -20.2</t>
  </si>
  <si>
    <t>-7.3, 8.7</t>
  </si>
  <si>
    <t>-8.6, -2.5</t>
  </si>
  <si>
    <t>-4.3, -27.3</t>
  </si>
  <si>
    <t>9.4, -28.6</t>
  </si>
  <si>
    <t>8.8, -3.4</t>
  </si>
  <si>
    <t>5.8, -26.3</t>
  </si>
  <si>
    <t>-1.1, -30.2</t>
  </si>
  <si>
    <t>1.5, -2.4</t>
  </si>
  <si>
    <t>-8.4, -4.4</t>
  </si>
  <si>
    <t>5.9, -27.4</t>
  </si>
  <si>
    <t>1.4, -28.5</t>
  </si>
  <si>
    <t>-0.8, -13.7</t>
  </si>
  <si>
    <t>2.5, -9.7</t>
  </si>
  <si>
    <t>-3.7, -24.8</t>
  </si>
  <si>
    <t>1.7, -9.3</t>
  </si>
  <si>
    <t>-11, 3.6</t>
  </si>
  <si>
    <t>0.2, -14.0</t>
  </si>
  <si>
    <t>-7.2, -27.0</t>
  </si>
  <si>
    <t>6.5, -29.3</t>
  </si>
  <si>
    <t>-1.4, -31.4</t>
  </si>
  <si>
    <t>6, 7.4</t>
  </si>
  <si>
    <t>-7.5, 8.0</t>
  </si>
  <si>
    <t>-4.2, -23.5</t>
  </si>
  <si>
    <t>-1.1, -3.2</t>
  </si>
  <si>
    <t>-8.9, -21.8</t>
  </si>
  <si>
    <t>8.3, -20.9</t>
  </si>
  <si>
    <t>6+6</t>
  </si>
  <si>
    <t>-4.2, -3.2</t>
  </si>
  <si>
    <t>-0.4, -16.9</t>
  </si>
  <si>
    <t>-11.6, -15.6</t>
  </si>
  <si>
    <t>10.0, -25.2</t>
  </si>
  <si>
    <t>-9.4, -22.7</t>
  </si>
  <si>
    <t>-2.8, -17.2</t>
  </si>
  <si>
    <t>-1.7, 3.3</t>
  </si>
  <si>
    <t>-10.9, -19.1</t>
  </si>
  <si>
    <t>1.0, -15.8</t>
  </si>
  <si>
    <t>-0.2, 3.3</t>
  </si>
  <si>
    <t>8.9, -15.6</t>
  </si>
  <si>
    <t>-0.3, -9.5</t>
  </si>
  <si>
    <t>8.5, 5.5</t>
  </si>
  <si>
    <t>0.6, 3.1</t>
  </si>
  <si>
    <t>-8.5, 7.3</t>
  </si>
  <si>
    <t>4.5, -6.7</t>
  </si>
  <si>
    <t>5.6, -11.0</t>
  </si>
  <si>
    <t>-10.6, -11.2</t>
  </si>
  <si>
    <t>9.2, -25.9</t>
  </si>
  <si>
    <t>5.1, -20.6</t>
  </si>
  <si>
    <t>-5.9, -1.3</t>
  </si>
  <si>
    <t>-0.6, 4</t>
  </si>
  <si>
    <t>-3.6, -24.5</t>
  </si>
  <si>
    <t>9.3, -7.8</t>
  </si>
  <si>
    <t>-8.6, -27.5</t>
  </si>
  <si>
    <t>-5.6, -27.2</t>
  </si>
  <si>
    <t>-8.7, 0.7</t>
  </si>
  <si>
    <t>-4.3, -10.6</t>
  </si>
  <si>
    <t>-3.6, -7.8</t>
  </si>
  <si>
    <t>9.0, -7.5</t>
  </si>
  <si>
    <t>-11.8, 10.2</t>
  </si>
  <si>
    <t>-6, -12.5</t>
  </si>
  <si>
    <t>2.1, -26.5</t>
  </si>
  <si>
    <t>-10.8, -25.2</t>
  </si>
  <si>
    <t>-6.4, 9.6</t>
  </si>
  <si>
    <t>-9.6, -13.8</t>
  </si>
  <si>
    <t>-9.1, -23.2</t>
  </si>
  <si>
    <t>-6.3, -3.4</t>
  </si>
  <si>
    <t>8.5, -4.7</t>
  </si>
  <si>
    <t>0.7, -16.6</t>
  </si>
  <si>
    <t>3.4, -12.3</t>
  </si>
  <si>
    <t>-2.3, -12.6</t>
  </si>
  <si>
    <t>8+5</t>
  </si>
  <si>
    <t>-9.8, -23.7</t>
  </si>
  <si>
    <t>0.9, -26.5</t>
  </si>
  <si>
    <t>-4.7, -1.7</t>
  </si>
  <si>
    <t>-9.2, -5.9</t>
  </si>
  <si>
    <t>6.7, -25.5</t>
  </si>
  <si>
    <t>-4.1, 4.2</t>
  </si>
  <si>
    <t>-7.5, 9.1</t>
  </si>
  <si>
    <t>9.9, -1.9</t>
  </si>
  <si>
    <t>-11.9, -15.3</t>
  </si>
  <si>
    <t>-3.7, 3.0</t>
  </si>
  <si>
    <t>4.4, 8.2</t>
  </si>
  <si>
    <t>9.4, -26.1</t>
  </si>
  <si>
    <t>-5.9, -30.5</t>
  </si>
  <si>
    <t>-3.3, -17.9</t>
  </si>
  <si>
    <t>-9.5, -15.6</t>
  </si>
  <si>
    <t>-10.3, 6.1</t>
  </si>
  <si>
    <t>-7, -18.4</t>
  </si>
  <si>
    <t>8.2, -18.9</t>
  </si>
  <si>
    <t>-3.2, -27.2</t>
  </si>
  <si>
    <t>-4.4, -13.5</t>
  </si>
  <si>
    <t>4, -20.9</t>
  </si>
  <si>
    <t>Average time</t>
  </si>
  <si>
    <t>Avg battery</t>
  </si>
  <si>
    <t>Avg path length</t>
  </si>
  <si>
    <t>Avg rotations</t>
  </si>
  <si>
    <t>Obstacle clearance time</t>
  </si>
  <si>
    <t>A -&gt; B time taken:</t>
  </si>
  <si>
    <t>RUN 1</t>
  </si>
  <si>
    <t>RUN 2</t>
  </si>
  <si>
    <t>RUN 3</t>
  </si>
  <si>
    <t>Avg</t>
  </si>
  <si>
    <t>CMD ISSUE to COMPLETION</t>
  </si>
  <si>
    <t>(Sleep 2s)</t>
  </si>
  <si>
    <t>B -&gt; C time taken:</t>
  </si>
  <si>
    <t>Battery State: (Note - Logs are in 10s intervals)</t>
  </si>
  <si>
    <t>RUN1</t>
  </si>
  <si>
    <t>POSITION</t>
  </si>
  <si>
    <t>CHARGE Percentage</t>
  </si>
  <si>
    <t>At A (Initial)</t>
  </si>
  <si>
    <t>At B</t>
  </si>
  <si>
    <t>At C (Final)</t>
  </si>
  <si>
    <t>Idle decay (in 10s)</t>
  </si>
  <si>
    <t>Run1 Total Time</t>
  </si>
  <si>
    <t>Variance</t>
  </si>
  <si>
    <t>Run2 Total Time</t>
  </si>
  <si>
    <t>Run3 Total Time</t>
  </si>
  <si>
    <t>AVG total completion time</t>
  </si>
  <si>
    <t>Battery State: (Logs are in 10s intervals)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</si>
</sst>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</font>
    <font>
      <b/>
      <sz val="11"/>
      <color theme="1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i/>
      <sz val="12"/>
      <color theme="1"/>
      <name val="Arial"/>
    </font>
    <font>
      <b/>
      <i/>
      <sz val="11"/>
      <color theme="1"/>
      <name val="Arial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E06666"/>
        <bgColor rgb="FFE06666"/>
      </patternFill>
    </fill>
    <fill>
      <patternFill patternType="solid">
        <fgColor rgb="FFFBBC04"/>
        <bgColor rgb="FFFBBC04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45818E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rgb="FF93C47D"/>
      </patternFill>
    </fill>
  </fills>
  <borders count="13">
    <border>
      <left/>
      <right/>
      <top/>
      <bottom/>
      <diagonal/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FBBC0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5" fillId="0" borderId="0" xfId="0" applyFont="1" applyAlignment="1">
      <alignment wrapText="1"/>
    </xf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4" fillId="7" borderId="0" xfId="0" applyFont="1" applyFill="1"/>
    <xf numFmtId="0" fontId="4" fillId="8" borderId="0" xfId="0" applyFont="1" applyFill="1"/>
    <xf numFmtId="0" fontId="7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9" fillId="0" borderId="4" xfId="0" applyFont="1" applyBorder="1"/>
    <xf numFmtId="0" fontId="6" fillId="0" borderId="4" xfId="0" applyFont="1" applyBorder="1"/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6" fillId="0" borderId="2" xfId="0" applyFont="1" applyBorder="1"/>
    <xf numFmtId="10" fontId="7" fillId="0" borderId="0" xfId="0" applyNumberFormat="1" applyFont="1" applyAlignment="1">
      <alignment wrapText="1"/>
    </xf>
    <xf numFmtId="10" fontId="6" fillId="0" borderId="2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4" xfId="0" applyFont="1" applyBorder="1" applyAlignment="1">
      <alignment wrapText="1"/>
    </xf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right"/>
    </xf>
    <xf numFmtId="0" fontId="6" fillId="0" borderId="9" xfId="0" applyFont="1" applyBorder="1"/>
    <xf numFmtId="0" fontId="6" fillId="0" borderId="10" xfId="0" applyFont="1" applyBorder="1" applyAlignment="1">
      <alignment horizontal="right"/>
    </xf>
    <xf numFmtId="0" fontId="6" fillId="0" borderId="7" xfId="0" applyFont="1" applyBorder="1"/>
    <xf numFmtId="0" fontId="6" fillId="0" borderId="0" xfId="0" applyFont="1" applyAlignment="1">
      <alignment horizontal="right"/>
    </xf>
    <xf numFmtId="0" fontId="6" fillId="0" borderId="11" xfId="0" applyFont="1" applyBorder="1"/>
    <xf numFmtId="0" fontId="6" fillId="0" borderId="4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5" fillId="9" borderId="0" xfId="0" applyFont="1" applyFill="1"/>
    <xf numFmtId="0" fontId="4" fillId="10" borderId="0" xfId="0" applyFont="1" applyFill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10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 vs. Start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Coords!$A$44:$A$93</c:f>
              <c:numCache>
                <c:formatCode>General</c:formatCode>
                <c:ptCount val="50"/>
                <c:pt idx="0">
                  <c:v>2.1</c:v>
                </c:pt>
                <c:pt idx="1">
                  <c:v>-7</c:v>
                </c:pt>
                <c:pt idx="2">
                  <c:v>-8.1</c:v>
                </c:pt>
                <c:pt idx="3">
                  <c:v>-9.6999999999999993</c:v>
                </c:pt>
                <c:pt idx="4">
                  <c:v>-11</c:v>
                </c:pt>
                <c:pt idx="5">
                  <c:v>-0.7</c:v>
                </c:pt>
                <c:pt idx="6">
                  <c:v>8.6</c:v>
                </c:pt>
                <c:pt idx="7">
                  <c:v>-7.2</c:v>
                </c:pt>
                <c:pt idx="8">
                  <c:v>-6.2</c:v>
                </c:pt>
                <c:pt idx="9">
                  <c:v>-3.2</c:v>
                </c:pt>
                <c:pt idx="10">
                  <c:v>-8.6</c:v>
                </c:pt>
                <c:pt idx="11">
                  <c:v>4.0999999999999996</c:v>
                </c:pt>
                <c:pt idx="12">
                  <c:v>0.9</c:v>
                </c:pt>
                <c:pt idx="13">
                  <c:v>5.3</c:v>
                </c:pt>
                <c:pt idx="14">
                  <c:v>-1.8</c:v>
                </c:pt>
                <c:pt idx="15">
                  <c:v>1.6</c:v>
                </c:pt>
                <c:pt idx="16">
                  <c:v>8.1</c:v>
                </c:pt>
                <c:pt idx="17">
                  <c:v>-8.3000000000000007</c:v>
                </c:pt>
                <c:pt idx="18">
                  <c:v>7.6</c:v>
                </c:pt>
                <c:pt idx="19">
                  <c:v>-9.1999999999999993</c:v>
                </c:pt>
                <c:pt idx="20">
                  <c:v>-0.5</c:v>
                </c:pt>
                <c:pt idx="21">
                  <c:v>-4.3</c:v>
                </c:pt>
                <c:pt idx="22">
                  <c:v>5.8</c:v>
                </c:pt>
                <c:pt idx="23">
                  <c:v>-8.4</c:v>
                </c:pt>
                <c:pt idx="24">
                  <c:v>-0.8</c:v>
                </c:pt>
                <c:pt idx="25">
                  <c:v>1.7</c:v>
                </c:pt>
                <c:pt idx="26">
                  <c:v>-7.2</c:v>
                </c:pt>
                <c:pt idx="27">
                  <c:v>6</c:v>
                </c:pt>
                <c:pt idx="28">
                  <c:v>-1.1000000000000001</c:v>
                </c:pt>
                <c:pt idx="29">
                  <c:v>-4.2</c:v>
                </c:pt>
                <c:pt idx="30">
                  <c:v>10</c:v>
                </c:pt>
                <c:pt idx="31">
                  <c:v>-1.7</c:v>
                </c:pt>
                <c:pt idx="32">
                  <c:v>-0.2</c:v>
                </c:pt>
                <c:pt idx="33">
                  <c:v>8.5</c:v>
                </c:pt>
                <c:pt idx="34">
                  <c:v>4.5</c:v>
                </c:pt>
                <c:pt idx="35">
                  <c:v>9.1999999999999993</c:v>
                </c:pt>
                <c:pt idx="36">
                  <c:v>-0.6</c:v>
                </c:pt>
                <c:pt idx="37">
                  <c:v>-8.6</c:v>
                </c:pt>
                <c:pt idx="38">
                  <c:v>-4.3</c:v>
                </c:pt>
                <c:pt idx="39">
                  <c:v>-11.8</c:v>
                </c:pt>
                <c:pt idx="40">
                  <c:v>-10.8</c:v>
                </c:pt>
                <c:pt idx="41">
                  <c:v>-9.1</c:v>
                </c:pt>
                <c:pt idx="42">
                  <c:v>0.7</c:v>
                </c:pt>
                <c:pt idx="43">
                  <c:v>-9.8000000000000007</c:v>
                </c:pt>
                <c:pt idx="44">
                  <c:v>-9.1999999999999993</c:v>
                </c:pt>
                <c:pt idx="45">
                  <c:v>-7.5</c:v>
                </c:pt>
                <c:pt idx="46">
                  <c:v>-3.7</c:v>
                </c:pt>
                <c:pt idx="47">
                  <c:v>-5.9</c:v>
                </c:pt>
                <c:pt idx="48">
                  <c:v>-10.3</c:v>
                </c:pt>
                <c:pt idx="49">
                  <c:v>-3.2</c:v>
                </c:pt>
              </c:numCache>
            </c:numRef>
          </c:xVal>
          <c:yVal>
            <c:numRef>
              <c:f>Coords!$B$44:$B$93</c:f>
              <c:numCache>
                <c:formatCode>General</c:formatCode>
                <c:ptCount val="50"/>
                <c:pt idx="0">
                  <c:v>-20</c:v>
                </c:pt>
                <c:pt idx="1">
                  <c:v>8.3000000000000007</c:v>
                </c:pt>
                <c:pt idx="2">
                  <c:v>-19.5</c:v>
                </c:pt>
                <c:pt idx="3">
                  <c:v>4.5999999999999996</c:v>
                </c:pt>
                <c:pt idx="4">
                  <c:v>10</c:v>
                </c:pt>
                <c:pt idx="5">
                  <c:v>-22.3</c:v>
                </c:pt>
                <c:pt idx="6">
                  <c:v>6.4</c:v>
                </c:pt>
                <c:pt idx="7">
                  <c:v>5.7</c:v>
                </c:pt>
                <c:pt idx="8">
                  <c:v>-17</c:v>
                </c:pt>
                <c:pt idx="9">
                  <c:v>8.8000000000000007</c:v>
                </c:pt>
                <c:pt idx="10">
                  <c:v>6.1</c:v>
                </c:pt>
                <c:pt idx="11">
                  <c:v>-25</c:v>
                </c:pt>
                <c:pt idx="12">
                  <c:v>-12.5</c:v>
                </c:pt>
                <c:pt idx="13">
                  <c:v>-3.2</c:v>
                </c:pt>
                <c:pt idx="14">
                  <c:v>9.4</c:v>
                </c:pt>
                <c:pt idx="15">
                  <c:v>-10.4</c:v>
                </c:pt>
                <c:pt idx="16">
                  <c:v>5.5</c:v>
                </c:pt>
                <c:pt idx="17">
                  <c:v>-10.4</c:v>
                </c:pt>
                <c:pt idx="18">
                  <c:v>-25.9</c:v>
                </c:pt>
                <c:pt idx="19">
                  <c:v>-31.5</c:v>
                </c:pt>
                <c:pt idx="20">
                  <c:v>-20.2</c:v>
                </c:pt>
                <c:pt idx="21">
                  <c:v>-27.3</c:v>
                </c:pt>
                <c:pt idx="22">
                  <c:v>-26.3</c:v>
                </c:pt>
                <c:pt idx="23">
                  <c:v>-4.4000000000000004</c:v>
                </c:pt>
                <c:pt idx="24">
                  <c:v>-13.7</c:v>
                </c:pt>
                <c:pt idx="25">
                  <c:v>-9.3000000000000007</c:v>
                </c:pt>
                <c:pt idx="26">
                  <c:v>-27</c:v>
                </c:pt>
                <c:pt idx="27">
                  <c:v>7.4</c:v>
                </c:pt>
                <c:pt idx="28">
                  <c:v>-3.2</c:v>
                </c:pt>
                <c:pt idx="29">
                  <c:v>-3.2</c:v>
                </c:pt>
                <c:pt idx="30">
                  <c:v>-25.2</c:v>
                </c:pt>
                <c:pt idx="31">
                  <c:v>3.3</c:v>
                </c:pt>
                <c:pt idx="32">
                  <c:v>3.3</c:v>
                </c:pt>
                <c:pt idx="33">
                  <c:v>5.5</c:v>
                </c:pt>
                <c:pt idx="34">
                  <c:v>-6.7</c:v>
                </c:pt>
                <c:pt idx="35">
                  <c:v>-25.9</c:v>
                </c:pt>
                <c:pt idx="36">
                  <c:v>4</c:v>
                </c:pt>
                <c:pt idx="37">
                  <c:v>-27.5</c:v>
                </c:pt>
                <c:pt idx="38">
                  <c:v>-10.6</c:v>
                </c:pt>
                <c:pt idx="39">
                  <c:v>10.199999999999999</c:v>
                </c:pt>
                <c:pt idx="40">
                  <c:v>-25.2</c:v>
                </c:pt>
                <c:pt idx="41">
                  <c:v>-23.2</c:v>
                </c:pt>
                <c:pt idx="42">
                  <c:v>-16.600000000000001</c:v>
                </c:pt>
                <c:pt idx="43">
                  <c:v>-23.7</c:v>
                </c:pt>
                <c:pt idx="44">
                  <c:v>-5.9</c:v>
                </c:pt>
                <c:pt idx="45">
                  <c:v>9.1</c:v>
                </c:pt>
                <c:pt idx="46">
                  <c:v>3</c:v>
                </c:pt>
                <c:pt idx="47">
                  <c:v>-30.5</c:v>
                </c:pt>
                <c:pt idx="48">
                  <c:v>6.1</c:v>
                </c:pt>
                <c:pt idx="49">
                  <c:v>-27.2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D-4FBA-83A3-8E3E5504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7440"/>
        <c:axId val="1109045368"/>
      </c:scatterChart>
      <c:valAx>
        <c:axId val="385717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Start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045368"/>
        <c:crosses val="autoZero"/>
        <c:crossBetween val="midCat"/>
      </c:valAx>
      <c:valAx>
        <c:axId val="1109045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7174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 vs. Fetch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Coords!$D$44:$D$93</c:f>
              <c:numCache>
                <c:formatCode>General</c:formatCode>
                <c:ptCount val="50"/>
                <c:pt idx="0">
                  <c:v>-0.6</c:v>
                </c:pt>
                <c:pt idx="1">
                  <c:v>-4.2</c:v>
                </c:pt>
                <c:pt idx="2">
                  <c:v>-1.8</c:v>
                </c:pt>
                <c:pt idx="3">
                  <c:v>5.6</c:v>
                </c:pt>
                <c:pt idx="4">
                  <c:v>6.9</c:v>
                </c:pt>
                <c:pt idx="5">
                  <c:v>-3.1</c:v>
                </c:pt>
                <c:pt idx="6">
                  <c:v>-2.7</c:v>
                </c:pt>
                <c:pt idx="7">
                  <c:v>3.5</c:v>
                </c:pt>
                <c:pt idx="8">
                  <c:v>-0.7</c:v>
                </c:pt>
                <c:pt idx="9">
                  <c:v>-7.7</c:v>
                </c:pt>
                <c:pt idx="10">
                  <c:v>1.5</c:v>
                </c:pt>
                <c:pt idx="11">
                  <c:v>-2.2999999999999998</c:v>
                </c:pt>
                <c:pt idx="12">
                  <c:v>0.7</c:v>
                </c:pt>
                <c:pt idx="13">
                  <c:v>-4.0999999999999996</c:v>
                </c:pt>
                <c:pt idx="14">
                  <c:v>7.2</c:v>
                </c:pt>
                <c:pt idx="15">
                  <c:v>-7</c:v>
                </c:pt>
                <c:pt idx="16">
                  <c:v>8.6</c:v>
                </c:pt>
                <c:pt idx="17">
                  <c:v>-7.7</c:v>
                </c:pt>
                <c:pt idx="18">
                  <c:v>-10.7</c:v>
                </c:pt>
                <c:pt idx="19">
                  <c:v>-7.7</c:v>
                </c:pt>
                <c:pt idx="20">
                  <c:v>-7.3</c:v>
                </c:pt>
                <c:pt idx="21">
                  <c:v>9.4</c:v>
                </c:pt>
                <c:pt idx="22">
                  <c:v>-1.1000000000000001</c:v>
                </c:pt>
                <c:pt idx="23">
                  <c:v>5.9</c:v>
                </c:pt>
                <c:pt idx="24">
                  <c:v>2.5</c:v>
                </c:pt>
                <c:pt idx="25">
                  <c:v>-11</c:v>
                </c:pt>
                <c:pt idx="26">
                  <c:v>6.5</c:v>
                </c:pt>
                <c:pt idx="27">
                  <c:v>-7.5</c:v>
                </c:pt>
                <c:pt idx="28">
                  <c:v>-8.9</c:v>
                </c:pt>
                <c:pt idx="29">
                  <c:v>-0.4</c:v>
                </c:pt>
                <c:pt idx="30">
                  <c:v>-9.4</c:v>
                </c:pt>
                <c:pt idx="31">
                  <c:v>-10.9</c:v>
                </c:pt>
                <c:pt idx="32">
                  <c:v>8.9</c:v>
                </c:pt>
                <c:pt idx="33">
                  <c:v>0.6</c:v>
                </c:pt>
                <c:pt idx="34">
                  <c:v>5.6</c:v>
                </c:pt>
                <c:pt idx="35">
                  <c:v>5.0999999999999996</c:v>
                </c:pt>
                <c:pt idx="36">
                  <c:v>-3.6</c:v>
                </c:pt>
                <c:pt idx="37">
                  <c:v>-5.6</c:v>
                </c:pt>
                <c:pt idx="38">
                  <c:v>-3.6</c:v>
                </c:pt>
                <c:pt idx="39">
                  <c:v>-6</c:v>
                </c:pt>
                <c:pt idx="40">
                  <c:v>-6.4</c:v>
                </c:pt>
                <c:pt idx="41">
                  <c:v>-6.3</c:v>
                </c:pt>
                <c:pt idx="42">
                  <c:v>3.4</c:v>
                </c:pt>
                <c:pt idx="43">
                  <c:v>0.9</c:v>
                </c:pt>
                <c:pt idx="44">
                  <c:v>6.7</c:v>
                </c:pt>
                <c:pt idx="45">
                  <c:v>9.9</c:v>
                </c:pt>
                <c:pt idx="46">
                  <c:v>4.4000000000000004</c:v>
                </c:pt>
                <c:pt idx="47">
                  <c:v>-3.3</c:v>
                </c:pt>
                <c:pt idx="48">
                  <c:v>-7</c:v>
                </c:pt>
                <c:pt idx="49">
                  <c:v>-4.4000000000000004</c:v>
                </c:pt>
              </c:numCache>
            </c:numRef>
          </c:xVal>
          <c:yVal>
            <c:numRef>
              <c:f>Coords!$E$44:$E$93</c:f>
              <c:numCache>
                <c:formatCode>General</c:formatCode>
                <c:ptCount val="50"/>
                <c:pt idx="0">
                  <c:v>-31.6</c:v>
                </c:pt>
                <c:pt idx="1">
                  <c:v>6.3</c:v>
                </c:pt>
                <c:pt idx="2">
                  <c:v>-13.9</c:v>
                </c:pt>
                <c:pt idx="3">
                  <c:v>-24.5</c:v>
                </c:pt>
                <c:pt idx="4">
                  <c:v>-24.6</c:v>
                </c:pt>
                <c:pt idx="5">
                  <c:v>-16.600000000000001</c:v>
                </c:pt>
                <c:pt idx="6">
                  <c:v>-17.100000000000001</c:v>
                </c:pt>
                <c:pt idx="7">
                  <c:v>9.1999999999999993</c:v>
                </c:pt>
                <c:pt idx="8">
                  <c:v>-8.4</c:v>
                </c:pt>
                <c:pt idx="9">
                  <c:v>-13.7</c:v>
                </c:pt>
                <c:pt idx="10">
                  <c:v>-11.9</c:v>
                </c:pt>
                <c:pt idx="11">
                  <c:v>9.5</c:v>
                </c:pt>
                <c:pt idx="12">
                  <c:v>-28.1</c:v>
                </c:pt>
                <c:pt idx="13">
                  <c:v>-31</c:v>
                </c:pt>
                <c:pt idx="14">
                  <c:v>-11.5</c:v>
                </c:pt>
                <c:pt idx="15">
                  <c:v>-11.6</c:v>
                </c:pt>
                <c:pt idx="16">
                  <c:v>-24.8</c:v>
                </c:pt>
                <c:pt idx="17">
                  <c:v>-6</c:v>
                </c:pt>
                <c:pt idx="18">
                  <c:v>-15.3</c:v>
                </c:pt>
                <c:pt idx="19">
                  <c:v>-20.9</c:v>
                </c:pt>
                <c:pt idx="20">
                  <c:v>8.6999999999999993</c:v>
                </c:pt>
                <c:pt idx="21">
                  <c:v>-28.6</c:v>
                </c:pt>
                <c:pt idx="22">
                  <c:v>-30.2</c:v>
                </c:pt>
                <c:pt idx="23">
                  <c:v>-27.4</c:v>
                </c:pt>
                <c:pt idx="24">
                  <c:v>-9.6999999999999993</c:v>
                </c:pt>
                <c:pt idx="25">
                  <c:v>3.6</c:v>
                </c:pt>
                <c:pt idx="26">
                  <c:v>-29.3</c:v>
                </c:pt>
                <c:pt idx="27">
                  <c:v>8</c:v>
                </c:pt>
                <c:pt idx="28">
                  <c:v>-21.8</c:v>
                </c:pt>
                <c:pt idx="29">
                  <c:v>-16.899999999999999</c:v>
                </c:pt>
                <c:pt idx="30">
                  <c:v>-22.7</c:v>
                </c:pt>
                <c:pt idx="31">
                  <c:v>-19.100000000000001</c:v>
                </c:pt>
                <c:pt idx="32">
                  <c:v>-15.6</c:v>
                </c:pt>
                <c:pt idx="33">
                  <c:v>3.1</c:v>
                </c:pt>
                <c:pt idx="34">
                  <c:v>-11</c:v>
                </c:pt>
                <c:pt idx="35">
                  <c:v>-20.6</c:v>
                </c:pt>
                <c:pt idx="36">
                  <c:v>-24.5</c:v>
                </c:pt>
                <c:pt idx="37">
                  <c:v>-27.2</c:v>
                </c:pt>
                <c:pt idx="38">
                  <c:v>-7.8</c:v>
                </c:pt>
                <c:pt idx="39">
                  <c:v>-12.5</c:v>
                </c:pt>
                <c:pt idx="40">
                  <c:v>9.6</c:v>
                </c:pt>
                <c:pt idx="41">
                  <c:v>-3.4</c:v>
                </c:pt>
                <c:pt idx="42">
                  <c:v>-12.3</c:v>
                </c:pt>
                <c:pt idx="43">
                  <c:v>-26.5</c:v>
                </c:pt>
                <c:pt idx="44">
                  <c:v>-25.5</c:v>
                </c:pt>
                <c:pt idx="45">
                  <c:v>-1.9</c:v>
                </c:pt>
                <c:pt idx="46">
                  <c:v>8.1999999999999993</c:v>
                </c:pt>
                <c:pt idx="47">
                  <c:v>-17.899999999999999</c:v>
                </c:pt>
                <c:pt idx="48">
                  <c:v>-18.399999999999999</c:v>
                </c:pt>
                <c:pt idx="49">
                  <c:v>-13.5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8-43DB-99F0-E635E586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76024"/>
        <c:axId val="1804757855"/>
      </c:scatterChart>
      <c:valAx>
        <c:axId val="1765776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Fetch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757855"/>
        <c:crosses val="autoZero"/>
        <c:crossBetween val="midCat"/>
      </c:valAx>
      <c:valAx>
        <c:axId val="180475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7760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 vs. Deposit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Coords!$G$44:$G$93</c:f>
              <c:numCache>
                <c:formatCode>General</c:formatCode>
                <c:ptCount val="50"/>
                <c:pt idx="0">
                  <c:v>7.5</c:v>
                </c:pt>
                <c:pt idx="1">
                  <c:v>-7.4</c:v>
                </c:pt>
                <c:pt idx="2">
                  <c:v>-1.2</c:v>
                </c:pt>
                <c:pt idx="3">
                  <c:v>3.8</c:v>
                </c:pt>
                <c:pt idx="4">
                  <c:v>3</c:v>
                </c:pt>
                <c:pt idx="5">
                  <c:v>-9</c:v>
                </c:pt>
                <c:pt idx="6">
                  <c:v>-8</c:v>
                </c:pt>
                <c:pt idx="7">
                  <c:v>-1.6</c:v>
                </c:pt>
                <c:pt idx="8">
                  <c:v>7.9</c:v>
                </c:pt>
                <c:pt idx="9">
                  <c:v>6</c:v>
                </c:pt>
                <c:pt idx="10">
                  <c:v>0.4</c:v>
                </c:pt>
                <c:pt idx="11">
                  <c:v>5.3</c:v>
                </c:pt>
                <c:pt idx="12">
                  <c:v>6.1</c:v>
                </c:pt>
                <c:pt idx="13">
                  <c:v>9.8000000000000007</c:v>
                </c:pt>
                <c:pt idx="14">
                  <c:v>0.6</c:v>
                </c:pt>
                <c:pt idx="15">
                  <c:v>-11.8</c:v>
                </c:pt>
                <c:pt idx="16">
                  <c:v>-0.43</c:v>
                </c:pt>
                <c:pt idx="17">
                  <c:v>-11.5</c:v>
                </c:pt>
                <c:pt idx="18">
                  <c:v>-10.6</c:v>
                </c:pt>
                <c:pt idx="19">
                  <c:v>4.8</c:v>
                </c:pt>
                <c:pt idx="20">
                  <c:v>-8.6</c:v>
                </c:pt>
                <c:pt idx="21">
                  <c:v>8.8000000000000007</c:v>
                </c:pt>
                <c:pt idx="22">
                  <c:v>1.5</c:v>
                </c:pt>
                <c:pt idx="23">
                  <c:v>1.4</c:v>
                </c:pt>
                <c:pt idx="24">
                  <c:v>-3.7</c:v>
                </c:pt>
                <c:pt idx="25">
                  <c:v>0.2</c:v>
                </c:pt>
                <c:pt idx="26">
                  <c:v>-1.4</c:v>
                </c:pt>
                <c:pt idx="27">
                  <c:v>-4.2</c:v>
                </c:pt>
                <c:pt idx="28">
                  <c:v>8.3000000000000007</c:v>
                </c:pt>
                <c:pt idx="29">
                  <c:v>-11.6</c:v>
                </c:pt>
                <c:pt idx="30">
                  <c:v>-2.8</c:v>
                </c:pt>
                <c:pt idx="31">
                  <c:v>1</c:v>
                </c:pt>
                <c:pt idx="32">
                  <c:v>-0.3</c:v>
                </c:pt>
                <c:pt idx="33">
                  <c:v>-8.5</c:v>
                </c:pt>
                <c:pt idx="34">
                  <c:v>-10.6</c:v>
                </c:pt>
                <c:pt idx="35">
                  <c:v>-5.9</c:v>
                </c:pt>
                <c:pt idx="36">
                  <c:v>9.3000000000000007</c:v>
                </c:pt>
                <c:pt idx="37">
                  <c:v>-8.6999999999999993</c:v>
                </c:pt>
                <c:pt idx="38">
                  <c:v>9</c:v>
                </c:pt>
                <c:pt idx="39">
                  <c:v>2.1</c:v>
                </c:pt>
                <c:pt idx="40">
                  <c:v>-9.6</c:v>
                </c:pt>
                <c:pt idx="41">
                  <c:v>8.5</c:v>
                </c:pt>
                <c:pt idx="42">
                  <c:v>-2.2999999999999998</c:v>
                </c:pt>
                <c:pt idx="43">
                  <c:v>-4.7</c:v>
                </c:pt>
                <c:pt idx="44">
                  <c:v>-4.0999999999999996</c:v>
                </c:pt>
                <c:pt idx="45">
                  <c:v>-11.9</c:v>
                </c:pt>
                <c:pt idx="46">
                  <c:v>9.4</c:v>
                </c:pt>
                <c:pt idx="47">
                  <c:v>-9.5</c:v>
                </c:pt>
                <c:pt idx="48">
                  <c:v>8.1999999999999993</c:v>
                </c:pt>
                <c:pt idx="49">
                  <c:v>4</c:v>
                </c:pt>
              </c:numCache>
            </c:numRef>
          </c:xVal>
          <c:yVal>
            <c:numRef>
              <c:f>Coords!$H$44:$H$93</c:f>
              <c:numCache>
                <c:formatCode>General</c:formatCode>
                <c:ptCount val="50"/>
                <c:pt idx="0">
                  <c:v>9.4</c:v>
                </c:pt>
                <c:pt idx="1">
                  <c:v>-11.6</c:v>
                </c:pt>
                <c:pt idx="2">
                  <c:v>-22.6</c:v>
                </c:pt>
                <c:pt idx="3">
                  <c:v>-11.1</c:v>
                </c:pt>
                <c:pt idx="4">
                  <c:v>-27</c:v>
                </c:pt>
                <c:pt idx="5">
                  <c:v>3.6</c:v>
                </c:pt>
                <c:pt idx="6">
                  <c:v>-24.7</c:v>
                </c:pt>
                <c:pt idx="7">
                  <c:v>-13.5</c:v>
                </c:pt>
                <c:pt idx="8">
                  <c:v>2.5</c:v>
                </c:pt>
                <c:pt idx="9">
                  <c:v>-1.9</c:v>
                </c:pt>
                <c:pt idx="10">
                  <c:v>-28</c:v>
                </c:pt>
                <c:pt idx="11">
                  <c:v>-8</c:v>
                </c:pt>
                <c:pt idx="12">
                  <c:v>-25.5</c:v>
                </c:pt>
                <c:pt idx="13">
                  <c:v>2.5</c:v>
                </c:pt>
                <c:pt idx="14">
                  <c:v>-15.1</c:v>
                </c:pt>
                <c:pt idx="15">
                  <c:v>-28.9</c:v>
                </c:pt>
                <c:pt idx="16">
                  <c:v>4.2</c:v>
                </c:pt>
                <c:pt idx="17">
                  <c:v>-25.4</c:v>
                </c:pt>
                <c:pt idx="18">
                  <c:v>4.5999999999999996</c:v>
                </c:pt>
                <c:pt idx="19">
                  <c:v>-19</c:v>
                </c:pt>
                <c:pt idx="20">
                  <c:v>-2.5</c:v>
                </c:pt>
                <c:pt idx="21">
                  <c:v>-3.4</c:v>
                </c:pt>
                <c:pt idx="22">
                  <c:v>-2.4</c:v>
                </c:pt>
                <c:pt idx="23">
                  <c:v>-28.5</c:v>
                </c:pt>
                <c:pt idx="24">
                  <c:v>-24.8</c:v>
                </c:pt>
                <c:pt idx="25">
                  <c:v>-14</c:v>
                </c:pt>
                <c:pt idx="26">
                  <c:v>-31.4</c:v>
                </c:pt>
                <c:pt idx="27">
                  <c:v>-23.5</c:v>
                </c:pt>
                <c:pt idx="28">
                  <c:v>-20.9</c:v>
                </c:pt>
                <c:pt idx="29">
                  <c:v>-15.6</c:v>
                </c:pt>
                <c:pt idx="30">
                  <c:v>-17.2</c:v>
                </c:pt>
                <c:pt idx="31">
                  <c:v>-15.8</c:v>
                </c:pt>
                <c:pt idx="32">
                  <c:v>-9.5</c:v>
                </c:pt>
                <c:pt idx="33">
                  <c:v>7.3</c:v>
                </c:pt>
                <c:pt idx="34">
                  <c:v>-11.2</c:v>
                </c:pt>
                <c:pt idx="35">
                  <c:v>-1.3</c:v>
                </c:pt>
                <c:pt idx="36">
                  <c:v>-7.8</c:v>
                </c:pt>
                <c:pt idx="37">
                  <c:v>0.7</c:v>
                </c:pt>
                <c:pt idx="38">
                  <c:v>-7.5</c:v>
                </c:pt>
                <c:pt idx="39">
                  <c:v>-26.5</c:v>
                </c:pt>
                <c:pt idx="40">
                  <c:v>-13.8</c:v>
                </c:pt>
                <c:pt idx="41">
                  <c:v>-4.7</c:v>
                </c:pt>
                <c:pt idx="42">
                  <c:v>-12.6</c:v>
                </c:pt>
                <c:pt idx="43">
                  <c:v>-1.7</c:v>
                </c:pt>
                <c:pt idx="44">
                  <c:v>4.2</c:v>
                </c:pt>
                <c:pt idx="45">
                  <c:v>-15.3</c:v>
                </c:pt>
                <c:pt idx="46">
                  <c:v>-26.1</c:v>
                </c:pt>
                <c:pt idx="47">
                  <c:v>-15.6</c:v>
                </c:pt>
                <c:pt idx="48">
                  <c:v>-18.899999999999999</c:v>
                </c:pt>
                <c:pt idx="49">
                  <c:v>-20.9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4-45C9-B6B6-1E6BE07E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50230"/>
        <c:axId val="1499492902"/>
      </c:scatterChart>
      <c:valAx>
        <c:axId val="1296350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Deposit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9492902"/>
        <c:crosses val="autoZero"/>
        <c:crossBetween val="midCat"/>
      </c:valAx>
      <c:valAx>
        <c:axId val="149949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3502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304800</xdr:colOff>
      <xdr:row>0</xdr:row>
      <xdr:rowOff>66675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</xdr:colOff>
      <xdr:row>19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2"/>
  <sheetViews>
    <sheetView topLeftCell="A2" workbookViewId="0">
      <selection activeCell="J4" sqref="J4"/>
    </sheetView>
  </sheetViews>
  <sheetFormatPr defaultColWidth="12.61328125" defaultRowHeight="15.75" customHeight="1" x14ac:dyDescent="0.3"/>
  <cols>
    <col min="1" max="1" width="4.765625" customWidth="1"/>
    <col min="5" max="5" width="10.765625" customWidth="1"/>
    <col min="6" max="9" width="9.84375" customWidth="1"/>
    <col min="11" max="11" width="11.15234375" customWidth="1"/>
    <col min="14" max="14" width="10.3828125" customWidth="1"/>
  </cols>
  <sheetData>
    <row r="1" spans="1:18" ht="27" customHeight="1" x14ac:dyDescent="0.4">
      <c r="K1" s="49" t="s">
        <v>0</v>
      </c>
      <c r="L1" s="49"/>
      <c r="M1" s="49"/>
      <c r="N1" s="49" t="s">
        <v>1</v>
      </c>
      <c r="O1" s="49"/>
      <c r="P1" s="49"/>
    </row>
    <row r="2" spans="1:18" ht="61.75" x14ac:dyDescent="0.4">
      <c r="A2" s="50" t="s">
        <v>2</v>
      </c>
      <c r="B2" s="51" t="s">
        <v>3</v>
      </c>
      <c r="C2" s="51" t="s">
        <v>4</v>
      </c>
      <c r="D2" s="51" t="s">
        <v>5</v>
      </c>
      <c r="E2" s="50" t="s">
        <v>6</v>
      </c>
      <c r="F2" s="50" t="s">
        <v>7</v>
      </c>
      <c r="G2" s="52" t="s">
        <v>8</v>
      </c>
      <c r="H2" s="50" t="s">
        <v>9</v>
      </c>
      <c r="I2" s="52" t="s">
        <v>10</v>
      </c>
      <c r="J2" s="53" t="s">
        <v>14</v>
      </c>
      <c r="K2" s="4" t="s">
        <v>11</v>
      </c>
      <c r="L2" s="4" t="s">
        <v>12</v>
      </c>
      <c r="M2" s="5" t="s">
        <v>13</v>
      </c>
      <c r="N2" s="6" t="s">
        <v>11</v>
      </c>
      <c r="O2" s="6" t="s">
        <v>15</v>
      </c>
      <c r="P2" s="7" t="s">
        <v>13</v>
      </c>
      <c r="Q2" s="48"/>
    </row>
    <row r="3" spans="1:18" ht="12.45" x14ac:dyDescent="0.3">
      <c r="A3" s="9">
        <v>1</v>
      </c>
      <c r="B3" s="10" t="s">
        <v>17</v>
      </c>
      <c r="C3" s="10" t="s">
        <v>18</v>
      </c>
      <c r="D3" s="10" t="s">
        <v>19</v>
      </c>
      <c r="E3" s="9">
        <v>0</v>
      </c>
      <c r="F3" s="9">
        <v>0</v>
      </c>
      <c r="G3" s="9">
        <f t="shared" ref="G3:G52" si="0">E3+F3</f>
        <v>0</v>
      </c>
      <c r="H3" s="9">
        <v>84.9</v>
      </c>
      <c r="I3" s="9">
        <v>10</v>
      </c>
      <c r="J3" s="10"/>
      <c r="K3" s="9">
        <v>0.30599999999999999</v>
      </c>
      <c r="L3" s="11">
        <v>97.98</v>
      </c>
      <c r="M3" s="9">
        <v>338.02</v>
      </c>
      <c r="N3" s="9">
        <v>0.46</v>
      </c>
      <c r="O3" s="9">
        <v>97.85</v>
      </c>
      <c r="P3" s="9">
        <v>238.601</v>
      </c>
      <c r="Q3" s="10"/>
    </row>
    <row r="4" spans="1:18" ht="12.45" x14ac:dyDescent="0.3">
      <c r="A4" s="9">
        <v>2</v>
      </c>
      <c r="B4" s="10" t="s">
        <v>20</v>
      </c>
      <c r="C4" s="10" t="s">
        <v>21</v>
      </c>
      <c r="D4" s="10" t="s">
        <v>22</v>
      </c>
      <c r="E4" s="9">
        <v>0</v>
      </c>
      <c r="F4" s="9">
        <v>0</v>
      </c>
      <c r="G4" s="9">
        <f t="shared" si="0"/>
        <v>0</v>
      </c>
      <c r="H4" s="9">
        <v>53.3</v>
      </c>
      <c r="I4" s="9">
        <v>6</v>
      </c>
      <c r="K4" s="9">
        <v>0.30599999999999999</v>
      </c>
      <c r="L4" s="9">
        <v>98.71</v>
      </c>
      <c r="M4" s="9">
        <v>214.05779999999999</v>
      </c>
      <c r="N4" s="9">
        <v>0.46</v>
      </c>
      <c r="O4" s="9">
        <v>98.63</v>
      </c>
      <c r="P4" s="9">
        <v>151.60910000000001</v>
      </c>
    </row>
    <row r="5" spans="1:18" ht="12.45" x14ac:dyDescent="0.3">
      <c r="A5" s="9">
        <v>3</v>
      </c>
      <c r="B5" s="10" t="s">
        <v>23</v>
      </c>
      <c r="C5" s="10" t="s">
        <v>24</v>
      </c>
      <c r="D5" s="10" t="s">
        <v>25</v>
      </c>
      <c r="E5" s="9">
        <v>0</v>
      </c>
      <c r="F5" s="9">
        <v>1</v>
      </c>
      <c r="G5" s="9">
        <f t="shared" si="0"/>
        <v>1</v>
      </c>
      <c r="H5" s="9">
        <v>28.22</v>
      </c>
      <c r="I5" s="9">
        <v>9</v>
      </c>
      <c r="J5" s="9">
        <v>6</v>
      </c>
      <c r="K5" s="9">
        <v>0.30599999999999999</v>
      </c>
      <c r="L5" s="47">
        <v>99.16</v>
      </c>
      <c r="M5" s="9">
        <v>139.7576</v>
      </c>
      <c r="N5" s="9">
        <v>0.46</v>
      </c>
      <c r="O5" s="47">
        <v>99</v>
      </c>
      <c r="P5" s="9">
        <v>108.8916</v>
      </c>
    </row>
    <row r="6" spans="1:18" ht="12.45" x14ac:dyDescent="0.3">
      <c r="A6" s="9">
        <v>4</v>
      </c>
      <c r="B6" s="10" t="s">
        <v>26</v>
      </c>
      <c r="C6" s="10" t="s">
        <v>27</v>
      </c>
      <c r="D6" s="10" t="s">
        <v>28</v>
      </c>
      <c r="E6" s="9">
        <v>0</v>
      </c>
      <c r="F6" s="9">
        <v>0</v>
      </c>
      <c r="G6" s="9">
        <f t="shared" si="0"/>
        <v>0</v>
      </c>
      <c r="H6" s="9">
        <v>87.42</v>
      </c>
      <c r="I6" s="9">
        <v>7</v>
      </c>
      <c r="K6" s="9">
        <v>0.30599999999999999</v>
      </c>
      <c r="L6" s="9">
        <v>98.67</v>
      </c>
      <c r="M6" s="9">
        <v>221.1541</v>
      </c>
      <c r="N6" s="9">
        <v>0.46</v>
      </c>
      <c r="O6" s="9">
        <v>98.63</v>
      </c>
      <c r="P6" s="9">
        <v>155.35769999999999</v>
      </c>
    </row>
    <row r="7" spans="1:18" ht="12.45" x14ac:dyDescent="0.3">
      <c r="A7" s="9">
        <v>5</v>
      </c>
      <c r="B7" s="10" t="s">
        <v>29</v>
      </c>
      <c r="C7" s="10" t="s">
        <v>30</v>
      </c>
      <c r="D7" s="10" t="s">
        <v>31</v>
      </c>
      <c r="E7" s="9">
        <v>1</v>
      </c>
      <c r="F7" s="9">
        <v>0</v>
      </c>
      <c r="G7" s="9">
        <f t="shared" si="0"/>
        <v>1</v>
      </c>
      <c r="H7" s="9">
        <v>64.3</v>
      </c>
      <c r="I7" s="9">
        <v>10</v>
      </c>
      <c r="J7" s="9">
        <v>8</v>
      </c>
      <c r="K7" s="9">
        <v>0.30599999999999999</v>
      </c>
      <c r="L7" s="9">
        <v>98.45</v>
      </c>
      <c r="M7" s="9">
        <v>263.21510000000001</v>
      </c>
      <c r="N7" s="9">
        <v>0.46</v>
      </c>
      <c r="O7" s="9">
        <v>98.28</v>
      </c>
      <c r="P7" s="9">
        <v>196.68209999999999</v>
      </c>
    </row>
    <row r="8" spans="1:18" ht="12.45" x14ac:dyDescent="0.3">
      <c r="A8" s="9">
        <v>6</v>
      </c>
      <c r="B8" s="10" t="s">
        <v>32</v>
      </c>
      <c r="C8" s="10" t="s">
        <v>33</v>
      </c>
      <c r="D8" s="10" t="s">
        <v>34</v>
      </c>
      <c r="E8" s="9">
        <v>0</v>
      </c>
      <c r="F8" s="9">
        <v>0</v>
      </c>
      <c r="G8" s="9">
        <f t="shared" si="0"/>
        <v>0</v>
      </c>
      <c r="H8" s="9">
        <v>31.3</v>
      </c>
      <c r="I8" s="9">
        <v>6</v>
      </c>
      <c r="K8" s="9">
        <v>0.30599999999999999</v>
      </c>
      <c r="L8" s="9">
        <v>99.16</v>
      </c>
      <c r="M8" s="9">
        <v>139.73670000000001</v>
      </c>
      <c r="N8" s="9">
        <v>0.46</v>
      </c>
      <c r="O8" s="9">
        <v>99.08</v>
      </c>
      <c r="P8" s="9">
        <v>102.3467</v>
      </c>
    </row>
    <row r="9" spans="1:18" ht="12.45" x14ac:dyDescent="0.3">
      <c r="A9" s="9">
        <v>7</v>
      </c>
      <c r="B9" s="10" t="s">
        <v>35</v>
      </c>
      <c r="C9" s="10" t="s">
        <v>36</v>
      </c>
      <c r="D9" s="10" t="s">
        <v>37</v>
      </c>
      <c r="E9" s="9">
        <v>0</v>
      </c>
      <c r="F9" s="9">
        <v>1</v>
      </c>
      <c r="G9" s="9">
        <f t="shared" si="0"/>
        <v>1</v>
      </c>
      <c r="H9" s="9">
        <v>51.4</v>
      </c>
      <c r="I9" s="9">
        <v>9</v>
      </c>
      <c r="J9" s="9">
        <v>8</v>
      </c>
      <c r="K9" s="9">
        <v>0.30599999999999999</v>
      </c>
      <c r="L9" s="9">
        <v>98.64</v>
      </c>
      <c r="M9" s="9">
        <v>227.6242</v>
      </c>
      <c r="N9" s="9">
        <v>0.46</v>
      </c>
      <c r="O9" s="9">
        <v>98.54</v>
      </c>
      <c r="P9" s="9">
        <v>163.51130000000001</v>
      </c>
    </row>
    <row r="10" spans="1:18" ht="12.45" x14ac:dyDescent="0.3">
      <c r="A10" s="9">
        <v>8</v>
      </c>
      <c r="B10" s="10" t="s">
        <v>38</v>
      </c>
      <c r="C10" s="10" t="s">
        <v>39</v>
      </c>
      <c r="D10" s="10" t="s">
        <v>40</v>
      </c>
      <c r="E10" s="9">
        <v>0</v>
      </c>
      <c r="F10" s="9">
        <v>0</v>
      </c>
      <c r="G10" s="9">
        <f t="shared" si="0"/>
        <v>0</v>
      </c>
      <c r="H10" s="9">
        <v>64.7</v>
      </c>
      <c r="I10" s="9">
        <v>10</v>
      </c>
      <c r="K10" s="9">
        <v>0.30599999999999999</v>
      </c>
      <c r="L10" s="9">
        <v>98.93</v>
      </c>
      <c r="M10" s="9">
        <v>176.8408</v>
      </c>
      <c r="N10" s="9">
        <v>0.46</v>
      </c>
      <c r="O10" s="9">
        <v>98.9</v>
      </c>
      <c r="P10" s="9">
        <v>125.98860000000001</v>
      </c>
    </row>
    <row r="11" spans="1:18" ht="12.45" x14ac:dyDescent="0.3">
      <c r="A11" s="9">
        <v>9</v>
      </c>
      <c r="B11" s="10" t="s">
        <v>41</v>
      </c>
      <c r="C11" s="10" t="s">
        <v>42</v>
      </c>
      <c r="D11" s="10" t="s">
        <v>43</v>
      </c>
      <c r="E11" s="9">
        <v>0</v>
      </c>
      <c r="F11" s="9">
        <v>2</v>
      </c>
      <c r="G11" s="9">
        <f t="shared" si="0"/>
        <v>2</v>
      </c>
      <c r="H11" s="9">
        <v>36.200000000000003</v>
      </c>
      <c r="I11" s="9">
        <v>8</v>
      </c>
      <c r="J11" s="9">
        <v>8</v>
      </c>
      <c r="K11" s="9">
        <v>0.30599999999999999</v>
      </c>
      <c r="L11" s="9">
        <v>99</v>
      </c>
      <c r="M11" s="9">
        <v>166.9813</v>
      </c>
      <c r="N11" s="9">
        <v>0.46</v>
      </c>
      <c r="O11" s="9">
        <v>98.9</v>
      </c>
      <c r="P11" s="9">
        <v>123.1587</v>
      </c>
      <c r="R11" s="9"/>
    </row>
    <row r="12" spans="1:18" ht="12.45" x14ac:dyDescent="0.3">
      <c r="A12" s="9">
        <v>10</v>
      </c>
      <c r="B12" s="10" t="s">
        <v>45</v>
      </c>
      <c r="C12" s="10" t="s">
        <v>46</v>
      </c>
      <c r="D12" s="10" t="s">
        <v>47</v>
      </c>
      <c r="E12" s="9">
        <v>1</v>
      </c>
      <c r="F12" s="9">
        <v>0</v>
      </c>
      <c r="G12" s="9">
        <f t="shared" si="0"/>
        <v>1</v>
      </c>
      <c r="H12" s="9">
        <v>91</v>
      </c>
      <c r="I12" s="9">
        <v>11</v>
      </c>
      <c r="J12" s="9">
        <v>3</v>
      </c>
      <c r="K12" s="9">
        <v>0.30599999999999999</v>
      </c>
      <c r="L12" s="9">
        <v>97.83</v>
      </c>
      <c r="M12" s="9">
        <v>366.18060000000003</v>
      </c>
      <c r="N12" s="9">
        <v>0.46</v>
      </c>
      <c r="O12" s="9">
        <v>97.67</v>
      </c>
      <c r="P12" s="9">
        <v>261.00729999999999</v>
      </c>
    </row>
    <row r="13" spans="1:18" ht="12.45" x14ac:dyDescent="0.3">
      <c r="A13" s="9">
        <v>11</v>
      </c>
      <c r="B13" s="10" t="s">
        <v>48</v>
      </c>
      <c r="C13" s="10" t="s">
        <v>49</v>
      </c>
      <c r="D13" s="10" t="s">
        <v>50</v>
      </c>
      <c r="E13" s="9">
        <v>0</v>
      </c>
      <c r="F13" s="9">
        <v>1</v>
      </c>
      <c r="G13" s="9">
        <f t="shared" si="0"/>
        <v>1</v>
      </c>
      <c r="H13" s="9">
        <v>58</v>
      </c>
      <c r="I13" s="9">
        <v>11</v>
      </c>
      <c r="J13" s="9">
        <v>6</v>
      </c>
      <c r="K13" s="9">
        <v>0.30599999999999999</v>
      </c>
      <c r="L13" s="9">
        <v>98.46</v>
      </c>
      <c r="M13" s="9">
        <v>255.80699999999999</v>
      </c>
      <c r="N13" s="9">
        <v>0.46</v>
      </c>
      <c r="O13" s="9">
        <v>98.3</v>
      </c>
      <c r="P13" s="9">
        <v>187.6053</v>
      </c>
    </row>
    <row r="14" spans="1:18" ht="12.45" x14ac:dyDescent="0.3">
      <c r="A14" s="9">
        <v>12</v>
      </c>
      <c r="B14" s="10" t="s">
        <v>51</v>
      </c>
      <c r="C14" s="10" t="s">
        <v>52</v>
      </c>
      <c r="D14" s="10" t="s">
        <v>53</v>
      </c>
      <c r="E14" s="9">
        <v>0</v>
      </c>
      <c r="F14" s="9">
        <v>0</v>
      </c>
      <c r="G14" s="9">
        <f t="shared" si="0"/>
        <v>0</v>
      </c>
      <c r="H14" s="9">
        <v>64</v>
      </c>
      <c r="I14" s="9">
        <v>5</v>
      </c>
      <c r="K14" s="9">
        <v>0.30599999999999999</v>
      </c>
      <c r="L14" s="9">
        <v>98.56</v>
      </c>
      <c r="M14" s="9">
        <v>245.0111</v>
      </c>
      <c r="N14" s="9">
        <v>0.46</v>
      </c>
      <c r="O14" s="9">
        <v>98.47</v>
      </c>
      <c r="P14" s="9">
        <v>169.6139</v>
      </c>
    </row>
    <row r="15" spans="1:18" ht="12.45" x14ac:dyDescent="0.3">
      <c r="A15" s="9">
        <v>13</v>
      </c>
      <c r="B15" s="10" t="s">
        <v>54</v>
      </c>
      <c r="C15" s="10" t="s">
        <v>55</v>
      </c>
      <c r="D15" s="10" t="s">
        <v>56</v>
      </c>
      <c r="E15" s="9">
        <v>0</v>
      </c>
      <c r="F15" s="9">
        <v>0</v>
      </c>
      <c r="G15" s="9">
        <f t="shared" si="0"/>
        <v>0</v>
      </c>
      <c r="H15" s="9">
        <v>37.700000000000003</v>
      </c>
      <c r="I15" s="9">
        <v>8</v>
      </c>
      <c r="K15" s="9">
        <v>0.30599999999999999</v>
      </c>
      <c r="L15" s="9">
        <v>98.97</v>
      </c>
      <c r="M15" s="9">
        <v>175.83430000000001</v>
      </c>
      <c r="N15" s="9">
        <v>0.46</v>
      </c>
      <c r="O15" s="9">
        <v>98.83</v>
      </c>
      <c r="P15" s="9">
        <v>127.6806</v>
      </c>
    </row>
    <row r="16" spans="1:18" ht="12.45" x14ac:dyDescent="0.3">
      <c r="A16" s="9">
        <v>14</v>
      </c>
      <c r="B16" s="10" t="s">
        <v>57</v>
      </c>
      <c r="C16" s="10" t="s">
        <v>58</v>
      </c>
      <c r="D16" s="10" t="s">
        <v>59</v>
      </c>
      <c r="E16" s="9">
        <v>0</v>
      </c>
      <c r="F16" s="9">
        <v>0</v>
      </c>
      <c r="G16" s="9">
        <f t="shared" si="0"/>
        <v>0</v>
      </c>
      <c r="H16" s="9">
        <v>84.3</v>
      </c>
      <c r="I16" s="9">
        <v>6</v>
      </c>
      <c r="K16" s="9">
        <v>0.30599999999999999</v>
      </c>
      <c r="L16" s="9">
        <v>98.04</v>
      </c>
      <c r="M16" s="9">
        <v>317.49459999999999</v>
      </c>
      <c r="N16" s="9">
        <v>0.46</v>
      </c>
      <c r="O16" s="9">
        <v>98.03</v>
      </c>
      <c r="P16" s="9">
        <v>219.62719999999999</v>
      </c>
    </row>
    <row r="17" spans="1:18" ht="12.45" x14ac:dyDescent="0.3">
      <c r="A17" s="9">
        <v>15</v>
      </c>
      <c r="B17" s="10" t="s">
        <v>60</v>
      </c>
      <c r="C17" s="10" t="s">
        <v>61</v>
      </c>
      <c r="D17" s="10" t="s">
        <v>62</v>
      </c>
      <c r="E17" s="9">
        <v>1</v>
      </c>
      <c r="F17" s="9">
        <v>0</v>
      </c>
      <c r="G17" s="9">
        <f t="shared" si="0"/>
        <v>1</v>
      </c>
      <c r="H17" s="9">
        <v>87.7</v>
      </c>
      <c r="I17" s="9">
        <v>13</v>
      </c>
      <c r="J17" s="9">
        <v>6</v>
      </c>
      <c r="K17" s="9">
        <v>0.30599999999999999</v>
      </c>
      <c r="L17" s="9">
        <v>97.84</v>
      </c>
      <c r="M17" s="9">
        <v>367.87259999999998</v>
      </c>
      <c r="N17" s="9">
        <v>0.46</v>
      </c>
      <c r="O17" s="9">
        <v>97.86</v>
      </c>
      <c r="P17" s="9">
        <v>237.24010000000001</v>
      </c>
    </row>
    <row r="18" spans="1:18" ht="12.45" x14ac:dyDescent="0.3">
      <c r="A18" s="9">
        <v>16</v>
      </c>
      <c r="B18" s="10" t="s">
        <v>63</v>
      </c>
      <c r="C18" s="10" t="s">
        <v>64</v>
      </c>
      <c r="D18" s="10" t="s">
        <v>65</v>
      </c>
      <c r="E18" s="9">
        <v>0</v>
      </c>
      <c r="F18" s="9">
        <v>1</v>
      </c>
      <c r="G18" s="9">
        <f t="shared" si="0"/>
        <v>1</v>
      </c>
      <c r="H18" s="9">
        <v>63.6</v>
      </c>
      <c r="I18" s="9">
        <v>15</v>
      </c>
      <c r="J18" s="9">
        <v>6</v>
      </c>
      <c r="K18" s="9">
        <v>0.30599999999999999</v>
      </c>
      <c r="L18" s="9">
        <v>98.19</v>
      </c>
      <c r="M18" s="9">
        <v>302.4171</v>
      </c>
      <c r="N18" s="9">
        <v>0.46</v>
      </c>
      <c r="O18" s="9">
        <v>98.02</v>
      </c>
      <c r="P18" s="9">
        <v>222.37350000000001</v>
      </c>
    </row>
    <row r="19" spans="1:18" ht="12.45" x14ac:dyDescent="0.3">
      <c r="A19" s="9">
        <v>17</v>
      </c>
      <c r="B19" s="10" t="s">
        <v>66</v>
      </c>
      <c r="C19" s="10" t="s">
        <v>67</v>
      </c>
      <c r="D19" s="10" t="s">
        <v>68</v>
      </c>
      <c r="E19" s="9">
        <v>0</v>
      </c>
      <c r="F19" s="9">
        <v>0</v>
      </c>
      <c r="G19" s="9">
        <f t="shared" si="0"/>
        <v>0</v>
      </c>
      <c r="H19" s="9">
        <v>105.4</v>
      </c>
      <c r="I19" s="9">
        <v>14</v>
      </c>
      <c r="K19" s="9">
        <v>0.30599999999999999</v>
      </c>
      <c r="L19" s="9">
        <v>98.02</v>
      </c>
      <c r="M19" s="9">
        <v>336.4135</v>
      </c>
      <c r="N19" s="9">
        <v>0.46</v>
      </c>
      <c r="O19" s="9">
        <v>97.86</v>
      </c>
      <c r="P19" s="9">
        <v>237.24010000000001</v>
      </c>
    </row>
    <row r="20" spans="1:18" ht="12.45" x14ac:dyDescent="0.3">
      <c r="A20" s="9">
        <v>18</v>
      </c>
      <c r="B20" s="10" t="s">
        <v>69</v>
      </c>
      <c r="C20" s="10" t="s">
        <v>70</v>
      </c>
      <c r="D20" s="10" t="s">
        <v>71</v>
      </c>
      <c r="E20" s="9">
        <v>0</v>
      </c>
      <c r="F20" s="9">
        <v>0</v>
      </c>
      <c r="G20" s="9">
        <f t="shared" si="0"/>
        <v>0</v>
      </c>
      <c r="H20" s="9">
        <v>62</v>
      </c>
      <c r="I20" s="9">
        <v>9</v>
      </c>
      <c r="K20" s="9">
        <v>0.30599999999999999</v>
      </c>
      <c r="L20" s="9">
        <v>98.43</v>
      </c>
      <c r="M20" s="9">
        <v>262.76049999999998</v>
      </c>
      <c r="N20" s="9">
        <v>0.46</v>
      </c>
      <c r="O20" s="9">
        <v>98.3</v>
      </c>
      <c r="P20" s="9">
        <v>186.89500000000001</v>
      </c>
    </row>
    <row r="21" spans="1:18" ht="12.45" x14ac:dyDescent="0.3">
      <c r="A21" s="9">
        <v>19</v>
      </c>
      <c r="B21" s="10" t="s">
        <v>72</v>
      </c>
      <c r="C21" s="10" t="s">
        <v>73</v>
      </c>
      <c r="D21" s="10" t="s">
        <v>74</v>
      </c>
      <c r="E21" s="9">
        <v>1</v>
      </c>
      <c r="F21" s="9">
        <v>0</v>
      </c>
      <c r="G21" s="9">
        <f t="shared" si="0"/>
        <v>1</v>
      </c>
      <c r="H21" s="9">
        <v>80.7</v>
      </c>
      <c r="I21" s="9">
        <v>13</v>
      </c>
      <c r="J21" s="9">
        <v>6</v>
      </c>
      <c r="K21" s="9">
        <v>0.30599999999999999</v>
      </c>
      <c r="L21" s="9">
        <v>97.97</v>
      </c>
      <c r="M21" s="9">
        <v>337.56079999999997</v>
      </c>
      <c r="N21" s="9">
        <v>0.46</v>
      </c>
      <c r="O21" s="9">
        <v>97.84</v>
      </c>
      <c r="P21" s="9">
        <v>244.22300000000001</v>
      </c>
      <c r="R21" s="9"/>
    </row>
    <row r="22" spans="1:18" ht="12.45" x14ac:dyDescent="0.3">
      <c r="A22" s="9">
        <v>20</v>
      </c>
      <c r="B22" s="10" t="s">
        <v>76</v>
      </c>
      <c r="C22" s="10" t="s">
        <v>77</v>
      </c>
      <c r="D22" s="10" t="s">
        <v>78</v>
      </c>
      <c r="E22" s="9">
        <v>0</v>
      </c>
      <c r="F22" s="9">
        <v>2</v>
      </c>
      <c r="G22" s="9">
        <f t="shared" si="0"/>
        <v>2</v>
      </c>
      <c r="H22" s="9">
        <v>46.3</v>
      </c>
      <c r="I22" s="9">
        <v>14</v>
      </c>
      <c r="J22" s="9">
        <v>9</v>
      </c>
      <c r="K22" s="9">
        <v>0.30599999999999999</v>
      </c>
      <c r="L22" s="9">
        <v>98.79</v>
      </c>
      <c r="M22" s="9">
        <v>198.56399999999999</v>
      </c>
      <c r="N22" s="9">
        <v>0.46</v>
      </c>
      <c r="O22" s="9">
        <v>98.64</v>
      </c>
      <c r="P22" s="9">
        <v>154.77459999999999</v>
      </c>
    </row>
    <row r="23" spans="1:18" ht="12.45" x14ac:dyDescent="0.3">
      <c r="A23" s="9">
        <v>21</v>
      </c>
      <c r="B23" s="10" t="s">
        <v>79</v>
      </c>
      <c r="C23" s="10" t="s">
        <v>80</v>
      </c>
      <c r="D23" s="10" t="s">
        <v>81</v>
      </c>
      <c r="E23" s="9">
        <v>1</v>
      </c>
      <c r="F23" s="9">
        <v>0</v>
      </c>
      <c r="G23" s="9">
        <f t="shared" si="0"/>
        <v>1</v>
      </c>
      <c r="H23" s="9">
        <v>72.400000000000006</v>
      </c>
      <c r="I23" s="9">
        <v>13</v>
      </c>
      <c r="J23" s="9">
        <v>6</v>
      </c>
      <c r="K23" s="9">
        <v>0.30599999999999999</v>
      </c>
      <c r="L23" s="9">
        <v>98.16</v>
      </c>
      <c r="M23" s="9">
        <v>309.6585</v>
      </c>
      <c r="N23" s="9">
        <v>0.46</v>
      </c>
      <c r="O23" s="9">
        <v>98.01</v>
      </c>
      <c r="P23" s="9">
        <v>227.3775</v>
      </c>
    </row>
    <row r="24" spans="1:18" ht="12.45" x14ac:dyDescent="0.3">
      <c r="A24" s="9">
        <v>22</v>
      </c>
      <c r="B24" s="10" t="s">
        <v>82</v>
      </c>
      <c r="C24" s="10" t="s">
        <v>83</v>
      </c>
      <c r="D24" s="10" t="s">
        <v>84</v>
      </c>
      <c r="E24" s="9">
        <v>0</v>
      </c>
      <c r="F24" s="9">
        <v>0</v>
      </c>
      <c r="G24" s="9">
        <f t="shared" si="0"/>
        <v>0</v>
      </c>
      <c r="H24" s="9">
        <v>48</v>
      </c>
      <c r="I24" s="9">
        <v>8</v>
      </c>
      <c r="K24" s="9">
        <v>0.30599999999999999</v>
      </c>
      <c r="L24" s="9">
        <v>98.74</v>
      </c>
      <c r="M24" s="9">
        <v>206.8032</v>
      </c>
      <c r="N24" s="9">
        <v>0.46</v>
      </c>
      <c r="O24" s="9">
        <v>98.64</v>
      </c>
      <c r="P24" s="9">
        <v>152.3528</v>
      </c>
    </row>
    <row r="25" spans="1:18" ht="12.45" x14ac:dyDescent="0.3">
      <c r="A25" s="9">
        <v>23</v>
      </c>
      <c r="B25" s="10" t="s">
        <v>85</v>
      </c>
      <c r="C25" s="10" t="s">
        <v>86</v>
      </c>
      <c r="D25" s="10" t="s">
        <v>87</v>
      </c>
      <c r="E25" s="9">
        <v>0</v>
      </c>
      <c r="F25" s="9">
        <v>0</v>
      </c>
      <c r="G25" s="9">
        <f t="shared" si="0"/>
        <v>0</v>
      </c>
      <c r="H25" s="9">
        <v>54.5</v>
      </c>
      <c r="I25" s="9">
        <v>9</v>
      </c>
      <c r="K25" s="9">
        <v>0.30599999999999999</v>
      </c>
      <c r="L25" s="9">
        <v>98.6</v>
      </c>
      <c r="M25" s="9">
        <v>234.0633</v>
      </c>
      <c r="N25" s="9">
        <v>0.46</v>
      </c>
      <c r="O25" s="9">
        <v>98.47</v>
      </c>
      <c r="P25" s="9">
        <v>171.77600000000001</v>
      </c>
    </row>
    <row r="26" spans="1:18" ht="12.45" x14ac:dyDescent="0.3">
      <c r="A26" s="9">
        <v>24</v>
      </c>
      <c r="B26" s="10" t="s">
        <v>88</v>
      </c>
      <c r="C26" s="10" t="s">
        <v>89</v>
      </c>
      <c r="D26" s="10" t="s">
        <v>90</v>
      </c>
      <c r="E26" s="9">
        <v>1</v>
      </c>
      <c r="F26" s="9">
        <v>0</v>
      </c>
      <c r="G26" s="9">
        <f t="shared" si="0"/>
        <v>1</v>
      </c>
      <c r="H26" s="9">
        <v>41.8</v>
      </c>
      <c r="I26" s="9">
        <v>8</v>
      </c>
      <c r="J26" s="9">
        <v>6</v>
      </c>
      <c r="K26" s="9">
        <v>0.30599999999999999</v>
      </c>
      <c r="L26" s="9">
        <v>98.91</v>
      </c>
      <c r="M26" s="9">
        <v>182.3717</v>
      </c>
      <c r="N26" s="9">
        <v>0.46</v>
      </c>
      <c r="O26" s="9">
        <v>98.79</v>
      </c>
      <c r="P26" s="9">
        <v>134.32259999999999</v>
      </c>
    </row>
    <row r="27" spans="1:18" ht="12.45" x14ac:dyDescent="0.3">
      <c r="A27" s="9">
        <v>25</v>
      </c>
      <c r="B27" s="10" t="s">
        <v>91</v>
      </c>
      <c r="C27" s="10" t="s">
        <v>92</v>
      </c>
      <c r="D27" s="10" t="s">
        <v>93</v>
      </c>
      <c r="E27" s="9">
        <v>0</v>
      </c>
      <c r="F27" s="9">
        <v>1</v>
      </c>
      <c r="G27" s="9">
        <f t="shared" si="0"/>
        <v>1</v>
      </c>
      <c r="H27" s="9">
        <v>37</v>
      </c>
      <c r="I27" s="9">
        <v>8</v>
      </c>
      <c r="J27" s="9">
        <v>7</v>
      </c>
      <c r="K27" s="9">
        <v>0.30599999999999999</v>
      </c>
      <c r="L27" s="9">
        <v>98.98</v>
      </c>
      <c r="M27" s="9">
        <v>169.42189999999999</v>
      </c>
      <c r="N27" s="9">
        <v>0.46</v>
      </c>
      <c r="O27" s="9">
        <v>98.89</v>
      </c>
      <c r="P27" s="9">
        <v>125.5005</v>
      </c>
    </row>
    <row r="28" spans="1:18" ht="12.45" x14ac:dyDescent="0.3">
      <c r="A28" s="9">
        <v>26</v>
      </c>
      <c r="B28" s="10" t="s">
        <v>94</v>
      </c>
      <c r="C28" s="10" t="s">
        <v>95</v>
      </c>
      <c r="D28" s="10" t="s">
        <v>96</v>
      </c>
      <c r="E28" s="9">
        <v>1</v>
      </c>
      <c r="F28" s="9">
        <v>0</v>
      </c>
      <c r="G28" s="9">
        <f t="shared" si="0"/>
        <v>1</v>
      </c>
      <c r="H28" s="9">
        <v>52.3</v>
      </c>
      <c r="I28" s="9">
        <v>11</v>
      </c>
      <c r="J28" s="9">
        <v>5</v>
      </c>
      <c r="K28" s="9">
        <v>0.30599999999999999</v>
      </c>
      <c r="L28" s="9">
        <v>98.56</v>
      </c>
      <c r="M28" s="9">
        <v>240.18170000000001</v>
      </c>
      <c r="N28" s="9">
        <v>0.46</v>
      </c>
      <c r="O28" s="9">
        <v>98.44</v>
      </c>
      <c r="P28" s="9">
        <v>175.886</v>
      </c>
    </row>
    <row r="29" spans="1:18" ht="12.45" x14ac:dyDescent="0.3">
      <c r="A29" s="9">
        <v>27</v>
      </c>
      <c r="B29" s="10" t="s">
        <v>97</v>
      </c>
      <c r="C29" s="10" t="s">
        <v>98</v>
      </c>
      <c r="D29" s="10" t="s">
        <v>99</v>
      </c>
      <c r="E29" s="9">
        <v>0</v>
      </c>
      <c r="F29" s="9">
        <v>0</v>
      </c>
      <c r="G29" s="9">
        <f t="shared" si="0"/>
        <v>0</v>
      </c>
      <c r="H29" s="9">
        <v>29.4</v>
      </c>
      <c r="I29" s="9">
        <v>6</v>
      </c>
      <c r="K29" s="9">
        <v>0.30599999999999999</v>
      </c>
      <c r="L29" s="9">
        <v>99.2</v>
      </c>
      <c r="M29" s="9">
        <v>135.0652</v>
      </c>
      <c r="N29" s="9">
        <v>0.46</v>
      </c>
      <c r="O29" s="9">
        <v>99.09</v>
      </c>
      <c r="P29" s="9">
        <v>99.376099999999994</v>
      </c>
    </row>
    <row r="30" spans="1:18" ht="12.45" x14ac:dyDescent="0.3">
      <c r="A30" s="9">
        <v>28</v>
      </c>
      <c r="B30" s="10" t="s">
        <v>100</v>
      </c>
      <c r="C30" s="10" t="s">
        <v>101</v>
      </c>
      <c r="D30" s="10" t="s">
        <v>102</v>
      </c>
      <c r="E30" s="9">
        <v>0</v>
      </c>
      <c r="F30" s="9">
        <v>0</v>
      </c>
      <c r="G30" s="9">
        <f t="shared" si="0"/>
        <v>0</v>
      </c>
      <c r="H30" s="9">
        <v>57.5</v>
      </c>
      <c r="I30" s="9">
        <v>8</v>
      </c>
      <c r="K30" s="9">
        <v>0.30599999999999999</v>
      </c>
      <c r="L30" s="9">
        <v>98.56</v>
      </c>
      <c r="M30" s="9">
        <v>239.21039999999999</v>
      </c>
      <c r="N30" s="9">
        <v>0.46</v>
      </c>
      <c r="O30" s="9">
        <v>98.44</v>
      </c>
      <c r="P30" s="9">
        <v>171.88239999999999</v>
      </c>
    </row>
    <row r="31" spans="1:18" ht="12.45" x14ac:dyDescent="0.3">
      <c r="A31" s="9">
        <v>29</v>
      </c>
      <c r="B31" s="10" t="s">
        <v>103</v>
      </c>
      <c r="C31" s="10" t="s">
        <v>104</v>
      </c>
      <c r="D31" s="10" t="s">
        <v>105</v>
      </c>
      <c r="E31" s="9">
        <v>0</v>
      </c>
      <c r="F31" s="9">
        <v>2</v>
      </c>
      <c r="G31" s="9">
        <f t="shared" si="0"/>
        <v>2</v>
      </c>
      <c r="H31" s="9">
        <v>57.7</v>
      </c>
      <c r="I31" s="9">
        <v>13</v>
      </c>
      <c r="J31" s="9">
        <v>12</v>
      </c>
      <c r="K31" s="9">
        <v>0.30599999999999999</v>
      </c>
      <c r="L31" s="9">
        <v>98.45</v>
      </c>
      <c r="M31" s="9">
        <v>266.6884</v>
      </c>
      <c r="N31" s="9">
        <v>0.46</v>
      </c>
      <c r="O31" s="9">
        <v>98.25</v>
      </c>
      <c r="P31" s="9">
        <v>198.42410000000001</v>
      </c>
      <c r="R31" s="9"/>
    </row>
    <row r="32" spans="1:18" ht="12.45" x14ac:dyDescent="0.3">
      <c r="A32" s="9">
        <v>30</v>
      </c>
      <c r="B32" s="10" t="s">
        <v>107</v>
      </c>
      <c r="C32" s="10" t="s">
        <v>108</v>
      </c>
      <c r="D32" s="10" t="s">
        <v>109</v>
      </c>
      <c r="E32" s="9">
        <v>1</v>
      </c>
      <c r="F32" s="9">
        <v>0</v>
      </c>
      <c r="G32" s="9">
        <f t="shared" si="0"/>
        <v>1</v>
      </c>
      <c r="H32" s="9">
        <v>44.7</v>
      </c>
      <c r="I32" s="9">
        <v>12</v>
      </c>
      <c r="J32" s="9">
        <v>6</v>
      </c>
      <c r="K32" s="9">
        <v>0.30599999999999999</v>
      </c>
      <c r="L32" s="9">
        <v>98.68</v>
      </c>
      <c r="M32" s="9">
        <v>222.9727</v>
      </c>
      <c r="N32" s="9">
        <v>0.46</v>
      </c>
      <c r="O32" s="9">
        <v>98.55</v>
      </c>
      <c r="P32" s="9">
        <v>165.7363</v>
      </c>
    </row>
    <row r="33" spans="1:18" ht="12.45" x14ac:dyDescent="0.3">
      <c r="A33" s="9">
        <v>31</v>
      </c>
      <c r="B33" s="10" t="s">
        <v>110</v>
      </c>
      <c r="C33" s="10" t="s">
        <v>111</v>
      </c>
      <c r="D33" s="10" t="s">
        <v>112</v>
      </c>
      <c r="E33" s="9">
        <v>0</v>
      </c>
      <c r="F33" s="9">
        <v>0</v>
      </c>
      <c r="G33" s="9">
        <f t="shared" si="0"/>
        <v>0</v>
      </c>
      <c r="H33" s="9">
        <v>37.1</v>
      </c>
      <c r="I33" s="9">
        <v>8</v>
      </c>
      <c r="K33" s="9">
        <v>0.30599999999999999</v>
      </c>
      <c r="L33" s="9">
        <v>98.97</v>
      </c>
      <c r="M33" s="9">
        <v>171.94040000000001</v>
      </c>
      <c r="N33" s="9">
        <v>0.46</v>
      </c>
      <c r="O33" s="9">
        <v>98.83</v>
      </c>
      <c r="P33" s="9">
        <v>126.6854</v>
      </c>
    </row>
    <row r="34" spans="1:18" ht="12.45" x14ac:dyDescent="0.3">
      <c r="A34" s="9">
        <v>32</v>
      </c>
      <c r="B34" s="10" t="s">
        <v>113</v>
      </c>
      <c r="C34" s="10" t="s">
        <v>114</v>
      </c>
      <c r="D34" s="10" t="s">
        <v>115</v>
      </c>
      <c r="E34" s="9">
        <v>1</v>
      </c>
      <c r="F34" s="9">
        <v>0</v>
      </c>
      <c r="G34" s="9">
        <f t="shared" si="0"/>
        <v>1</v>
      </c>
      <c r="H34" s="9">
        <v>59.1</v>
      </c>
      <c r="I34" s="9">
        <v>10</v>
      </c>
      <c r="J34" s="9">
        <v>6</v>
      </c>
      <c r="K34" s="9">
        <v>0.30599999999999999</v>
      </c>
      <c r="L34" s="9">
        <v>98.51</v>
      </c>
      <c r="M34" s="9">
        <v>252.6635</v>
      </c>
      <c r="N34" s="9">
        <v>0.46</v>
      </c>
      <c r="O34" s="9">
        <v>98.36</v>
      </c>
      <c r="P34" s="9">
        <v>184.83879999999999</v>
      </c>
    </row>
    <row r="35" spans="1:18" ht="12.45" x14ac:dyDescent="0.3">
      <c r="A35" s="9">
        <v>33</v>
      </c>
      <c r="B35" s="10" t="s">
        <v>116</v>
      </c>
      <c r="C35" s="10" t="s">
        <v>117</v>
      </c>
      <c r="D35" s="10" t="s">
        <v>118</v>
      </c>
      <c r="E35" s="9">
        <v>0</v>
      </c>
      <c r="F35" s="9">
        <v>0</v>
      </c>
      <c r="G35" s="9">
        <f t="shared" si="0"/>
        <v>0</v>
      </c>
      <c r="H35" s="9">
        <v>71.5</v>
      </c>
      <c r="I35" s="9">
        <v>9</v>
      </c>
      <c r="K35" s="9">
        <v>0.30599999999999999</v>
      </c>
      <c r="L35" s="9">
        <v>98.26</v>
      </c>
      <c r="M35" s="9">
        <v>294.29509999999999</v>
      </c>
      <c r="N35" s="9">
        <v>0.46</v>
      </c>
      <c r="O35" s="9">
        <v>98.12</v>
      </c>
      <c r="P35" s="9">
        <v>207.95699999999999</v>
      </c>
    </row>
    <row r="36" spans="1:18" ht="12.45" x14ac:dyDescent="0.3">
      <c r="A36" s="9">
        <v>34</v>
      </c>
      <c r="B36" s="10" t="s">
        <v>119</v>
      </c>
      <c r="C36" s="10" t="s">
        <v>120</v>
      </c>
      <c r="D36" s="10" t="s">
        <v>121</v>
      </c>
      <c r="E36" s="9">
        <v>0</v>
      </c>
      <c r="F36" s="9">
        <v>0</v>
      </c>
      <c r="G36" s="9">
        <f t="shared" si="0"/>
        <v>0</v>
      </c>
      <c r="H36" s="9">
        <v>85.6</v>
      </c>
      <c r="I36" s="9">
        <v>17</v>
      </c>
      <c r="K36" s="9">
        <v>0.30599999999999999</v>
      </c>
      <c r="L36" s="9">
        <v>99.19</v>
      </c>
      <c r="M36" s="9">
        <v>132.94730000000001</v>
      </c>
      <c r="N36" s="9">
        <v>0.46</v>
      </c>
      <c r="O36" s="9">
        <v>99.09</v>
      </c>
      <c r="P36" s="9">
        <v>100.7423</v>
      </c>
    </row>
    <row r="37" spans="1:18" ht="12.45" x14ac:dyDescent="0.3">
      <c r="A37" s="9">
        <v>35</v>
      </c>
      <c r="B37" s="10" t="s">
        <v>122</v>
      </c>
      <c r="C37" s="10" t="s">
        <v>123</v>
      </c>
      <c r="D37" s="10" t="s">
        <v>124</v>
      </c>
      <c r="E37" s="9">
        <v>0</v>
      </c>
      <c r="F37" s="9">
        <v>1</v>
      </c>
      <c r="G37" s="9">
        <f t="shared" si="0"/>
        <v>1</v>
      </c>
      <c r="H37" s="9">
        <v>44.9</v>
      </c>
      <c r="I37" s="9">
        <v>8</v>
      </c>
      <c r="J37" s="9">
        <v>6</v>
      </c>
      <c r="K37" s="9">
        <v>0.30599999999999999</v>
      </c>
      <c r="L37" s="9">
        <v>98.84</v>
      </c>
      <c r="M37" s="9">
        <v>197.71709999999999</v>
      </c>
      <c r="N37" s="9">
        <v>0.46</v>
      </c>
      <c r="O37" s="9">
        <v>98.72</v>
      </c>
      <c r="P37" s="9">
        <v>145.30549999999999</v>
      </c>
    </row>
    <row r="38" spans="1:18" ht="12.45" x14ac:dyDescent="0.3">
      <c r="A38" s="9">
        <v>36</v>
      </c>
      <c r="B38" s="10" t="s">
        <v>125</v>
      </c>
      <c r="C38" s="10" t="s">
        <v>126</v>
      </c>
      <c r="D38" s="10" t="s">
        <v>127</v>
      </c>
      <c r="E38" s="9">
        <v>0</v>
      </c>
      <c r="F38" s="9">
        <v>0</v>
      </c>
      <c r="G38" s="9">
        <f t="shared" si="0"/>
        <v>0</v>
      </c>
      <c r="H38" s="9">
        <v>40.6</v>
      </c>
      <c r="I38" s="9">
        <v>5</v>
      </c>
      <c r="K38" s="9">
        <v>0.30599999999999999</v>
      </c>
      <c r="L38" s="9">
        <v>98.97</v>
      </c>
      <c r="M38" s="9">
        <v>168.4325</v>
      </c>
      <c r="N38" s="9">
        <v>0.46</v>
      </c>
      <c r="O38" s="9">
        <v>98.92</v>
      </c>
      <c r="P38" s="9">
        <v>118.9919</v>
      </c>
    </row>
    <row r="39" spans="1:18" ht="12.45" x14ac:dyDescent="0.3">
      <c r="A39" s="9">
        <v>37</v>
      </c>
      <c r="B39" s="10" t="s">
        <v>128</v>
      </c>
      <c r="C39" s="10" t="s">
        <v>129</v>
      </c>
      <c r="D39" s="10" t="s">
        <v>130</v>
      </c>
      <c r="E39" s="9">
        <v>0</v>
      </c>
      <c r="F39" s="9">
        <v>1</v>
      </c>
      <c r="G39" s="9">
        <f t="shared" si="0"/>
        <v>1</v>
      </c>
      <c r="H39" s="9">
        <v>62.5</v>
      </c>
      <c r="I39" s="9">
        <v>7</v>
      </c>
      <c r="J39" s="9">
        <v>2</v>
      </c>
      <c r="K39" s="9">
        <v>0.30599999999999999</v>
      </c>
      <c r="L39" s="9">
        <v>98.5</v>
      </c>
      <c r="M39" s="9">
        <v>250.94929999999999</v>
      </c>
      <c r="N39" s="9">
        <v>0.46</v>
      </c>
      <c r="O39" s="9">
        <v>98.39</v>
      </c>
      <c r="P39" s="9">
        <v>178.5609</v>
      </c>
    </row>
    <row r="40" spans="1:18" ht="12.45" x14ac:dyDescent="0.3">
      <c r="A40" s="9">
        <v>38</v>
      </c>
      <c r="B40" s="10" t="s">
        <v>131</v>
      </c>
      <c r="C40" s="10" t="s">
        <v>132</v>
      </c>
      <c r="D40" s="10" t="s">
        <v>133</v>
      </c>
      <c r="E40" s="9">
        <v>0</v>
      </c>
      <c r="F40" s="9">
        <v>0</v>
      </c>
      <c r="G40" s="9">
        <f t="shared" si="0"/>
        <v>0</v>
      </c>
      <c r="H40" s="9">
        <v>36</v>
      </c>
      <c r="I40" s="9">
        <v>6</v>
      </c>
      <c r="K40" s="9">
        <v>0.30599999999999999</v>
      </c>
      <c r="L40" s="9">
        <v>99.01</v>
      </c>
      <c r="M40" s="9">
        <v>155.6687</v>
      </c>
      <c r="N40" s="9">
        <v>0.46</v>
      </c>
      <c r="O40" s="9">
        <v>98.99</v>
      </c>
      <c r="P40" s="9">
        <v>114.54689999999999</v>
      </c>
    </row>
    <row r="41" spans="1:18" ht="12.45" x14ac:dyDescent="0.3">
      <c r="A41" s="9">
        <v>39</v>
      </c>
      <c r="B41" s="10" t="s">
        <v>134</v>
      </c>
      <c r="C41" s="10" t="s">
        <v>135</v>
      </c>
      <c r="D41" s="10" t="s">
        <v>136</v>
      </c>
      <c r="E41" s="9">
        <v>0</v>
      </c>
      <c r="F41" s="9">
        <v>1</v>
      </c>
      <c r="G41" s="9">
        <f t="shared" si="0"/>
        <v>1</v>
      </c>
      <c r="H41" s="9">
        <v>19.5</v>
      </c>
      <c r="I41" s="9">
        <v>5</v>
      </c>
      <c r="J41" s="9">
        <v>2</v>
      </c>
      <c r="K41" s="9">
        <v>0.30599999999999999</v>
      </c>
      <c r="L41" s="9">
        <v>99.44</v>
      </c>
      <c r="M41" s="9">
        <v>93.016099999999994</v>
      </c>
      <c r="N41" s="9">
        <v>0.46</v>
      </c>
      <c r="O41" s="9">
        <v>99.36</v>
      </c>
      <c r="P41" s="9">
        <v>72.276759999999996</v>
      </c>
    </row>
    <row r="42" spans="1:18" ht="12.45" x14ac:dyDescent="0.3">
      <c r="A42" s="9">
        <v>40</v>
      </c>
      <c r="B42" s="10" t="s">
        <v>137</v>
      </c>
      <c r="C42" s="10" t="s">
        <v>138</v>
      </c>
      <c r="D42" s="10" t="s">
        <v>139</v>
      </c>
      <c r="E42" s="9">
        <v>1</v>
      </c>
      <c r="F42" s="9">
        <v>0</v>
      </c>
      <c r="G42" s="9">
        <f t="shared" si="0"/>
        <v>1</v>
      </c>
      <c r="H42" s="9">
        <v>61.3</v>
      </c>
      <c r="I42" s="9">
        <v>10</v>
      </c>
      <c r="J42" s="9">
        <v>6</v>
      </c>
      <c r="K42" s="9">
        <v>0.30599999999999999</v>
      </c>
      <c r="L42" s="9">
        <v>98.44</v>
      </c>
      <c r="M42" s="9">
        <v>261.685</v>
      </c>
      <c r="N42" s="9">
        <v>0.46</v>
      </c>
      <c r="O42" s="9">
        <v>98.29</v>
      </c>
      <c r="P42" s="9">
        <v>191.62790000000001</v>
      </c>
    </row>
    <row r="43" spans="1:18" ht="12.45" x14ac:dyDescent="0.3">
      <c r="A43" s="9">
        <v>41</v>
      </c>
      <c r="B43" s="10" t="s">
        <v>140</v>
      </c>
      <c r="C43" s="10" t="s">
        <v>141</v>
      </c>
      <c r="D43" s="10" t="s">
        <v>142</v>
      </c>
      <c r="E43" s="9">
        <v>0</v>
      </c>
      <c r="F43" s="9">
        <v>0</v>
      </c>
      <c r="G43" s="9">
        <f t="shared" si="0"/>
        <v>0</v>
      </c>
      <c r="H43" s="9">
        <v>92.5</v>
      </c>
      <c r="I43" s="9">
        <v>8</v>
      </c>
      <c r="K43" s="9">
        <v>0.30599999999999999</v>
      </c>
      <c r="L43" s="9">
        <v>97.91</v>
      </c>
      <c r="M43" s="9">
        <v>353.66250000000002</v>
      </c>
      <c r="N43" s="9">
        <v>0.46</v>
      </c>
      <c r="O43" s="9">
        <v>97.77</v>
      </c>
      <c r="P43" s="9">
        <v>249.79259999999999</v>
      </c>
    </row>
    <row r="44" spans="1:18" ht="12.45" x14ac:dyDescent="0.3">
      <c r="A44" s="9">
        <v>42</v>
      </c>
      <c r="B44" s="10" t="s">
        <v>143</v>
      </c>
      <c r="C44" s="10" t="s">
        <v>144</v>
      </c>
      <c r="D44" s="10" t="s">
        <v>145</v>
      </c>
      <c r="E44" s="9">
        <v>0</v>
      </c>
      <c r="F44" s="9">
        <v>0</v>
      </c>
      <c r="G44" s="9">
        <f t="shared" si="0"/>
        <v>0</v>
      </c>
      <c r="H44" s="9">
        <v>46.4</v>
      </c>
      <c r="I44" s="9">
        <v>6</v>
      </c>
      <c r="K44" s="9">
        <v>0.30599999999999999</v>
      </c>
      <c r="L44" s="9">
        <v>98.85</v>
      </c>
      <c r="M44" s="9">
        <v>190.4016</v>
      </c>
      <c r="N44" s="9">
        <v>0.46</v>
      </c>
      <c r="O44" s="9">
        <v>98.76</v>
      </c>
      <c r="P44" s="9">
        <v>139.72210000000001</v>
      </c>
    </row>
    <row r="45" spans="1:18" ht="12.45" x14ac:dyDescent="0.3">
      <c r="A45" s="9">
        <v>43</v>
      </c>
      <c r="B45" s="10" t="s">
        <v>146</v>
      </c>
      <c r="C45" s="10" t="s">
        <v>147</v>
      </c>
      <c r="D45" s="10" t="s">
        <v>148</v>
      </c>
      <c r="E45" s="9">
        <v>1</v>
      </c>
      <c r="F45" s="9">
        <v>1</v>
      </c>
      <c r="G45" s="9">
        <f t="shared" si="0"/>
        <v>2</v>
      </c>
      <c r="H45" s="9">
        <v>30.1</v>
      </c>
      <c r="I45" s="9">
        <v>16</v>
      </c>
      <c r="J45" s="9">
        <v>13</v>
      </c>
      <c r="K45" s="9">
        <v>0.30599999999999999</v>
      </c>
      <c r="L45" s="9">
        <v>98.85</v>
      </c>
      <c r="M45" s="9">
        <v>190.6591</v>
      </c>
      <c r="N45" s="9">
        <v>0.46</v>
      </c>
      <c r="O45" s="9">
        <v>98.63</v>
      </c>
      <c r="P45" s="9">
        <v>157.5384</v>
      </c>
      <c r="R45" s="9"/>
    </row>
    <row r="46" spans="1:18" ht="12.45" x14ac:dyDescent="0.3">
      <c r="A46" s="9">
        <v>44</v>
      </c>
      <c r="B46" s="10" t="s">
        <v>150</v>
      </c>
      <c r="C46" s="10" t="s">
        <v>151</v>
      </c>
      <c r="D46" s="10" t="s">
        <v>152</v>
      </c>
      <c r="E46" s="9">
        <v>0</v>
      </c>
      <c r="F46" s="9">
        <v>0</v>
      </c>
      <c r="G46" s="9">
        <f t="shared" si="0"/>
        <v>0</v>
      </c>
      <c r="H46" s="9">
        <v>64</v>
      </c>
      <c r="I46" s="9">
        <v>8</v>
      </c>
      <c r="K46" s="9">
        <v>0.30599999999999999</v>
      </c>
      <c r="L46" s="9">
        <v>98.44</v>
      </c>
      <c r="M46" s="9">
        <v>259.90350000000001</v>
      </c>
      <c r="N46" s="9">
        <v>0.46</v>
      </c>
      <c r="O46" s="9">
        <v>98.33</v>
      </c>
      <c r="P46" s="9">
        <v>187.53280000000001</v>
      </c>
    </row>
    <row r="47" spans="1:18" ht="12.45" x14ac:dyDescent="0.3">
      <c r="A47" s="9">
        <v>45</v>
      </c>
      <c r="B47" s="10" t="s">
        <v>153</v>
      </c>
      <c r="C47" s="10" t="s">
        <v>154</v>
      </c>
      <c r="D47" s="10" t="s">
        <v>155</v>
      </c>
      <c r="E47" s="9">
        <v>0</v>
      </c>
      <c r="F47" s="9">
        <v>0</v>
      </c>
      <c r="G47" s="9">
        <f t="shared" si="0"/>
        <v>0</v>
      </c>
      <c r="H47" s="9">
        <v>81.400000000000006</v>
      </c>
      <c r="I47" s="9">
        <v>12</v>
      </c>
      <c r="K47" s="9">
        <v>0.30599999999999999</v>
      </c>
      <c r="L47" s="9">
        <v>97.97</v>
      </c>
      <c r="M47" s="9">
        <v>340.923</v>
      </c>
      <c r="N47" s="9">
        <v>0.46</v>
      </c>
      <c r="O47" s="9">
        <v>97.83</v>
      </c>
      <c r="P47" s="9">
        <v>248.7373</v>
      </c>
    </row>
    <row r="48" spans="1:18" ht="12.45" x14ac:dyDescent="0.3">
      <c r="A48" s="9">
        <v>46</v>
      </c>
      <c r="B48" s="10" t="s">
        <v>156</v>
      </c>
      <c r="C48" s="10" t="s">
        <v>157</v>
      </c>
      <c r="D48" s="10" t="s">
        <v>158</v>
      </c>
      <c r="E48" s="9">
        <v>0</v>
      </c>
      <c r="F48" s="9">
        <v>0</v>
      </c>
      <c r="G48" s="9">
        <f t="shared" si="0"/>
        <v>0</v>
      </c>
      <c r="H48" s="9">
        <v>93.6</v>
      </c>
      <c r="I48" s="9">
        <v>11</v>
      </c>
      <c r="K48" s="9">
        <v>0.30599999999999999</v>
      </c>
      <c r="L48" s="9">
        <v>97.78</v>
      </c>
      <c r="M48" s="9">
        <v>375.202</v>
      </c>
      <c r="N48" s="9">
        <v>0.46</v>
      </c>
      <c r="O48" s="9">
        <v>97.58</v>
      </c>
      <c r="P48" s="9">
        <v>269.4341</v>
      </c>
    </row>
    <row r="49" spans="1:16" ht="12.45" x14ac:dyDescent="0.3">
      <c r="A49" s="9">
        <v>47</v>
      </c>
      <c r="B49" s="10" t="s">
        <v>159</v>
      </c>
      <c r="C49" s="10" t="s">
        <v>160</v>
      </c>
      <c r="D49" s="10" t="s">
        <v>161</v>
      </c>
      <c r="E49" s="9">
        <v>0</v>
      </c>
      <c r="F49" s="9">
        <v>1</v>
      </c>
      <c r="G49" s="9">
        <f t="shared" si="0"/>
        <v>1</v>
      </c>
      <c r="H49" s="9">
        <v>54</v>
      </c>
      <c r="I49" s="9">
        <v>6</v>
      </c>
      <c r="J49" s="9">
        <v>7</v>
      </c>
      <c r="K49" s="9">
        <v>0.30599999999999999</v>
      </c>
      <c r="L49" s="9">
        <v>98.69</v>
      </c>
      <c r="M49" s="9">
        <v>215.90289999999999</v>
      </c>
      <c r="N49" s="9">
        <v>0.46</v>
      </c>
      <c r="O49" s="9">
        <v>98.63</v>
      </c>
      <c r="P49" s="9">
        <v>155.34719999999999</v>
      </c>
    </row>
    <row r="50" spans="1:16" ht="12.45" x14ac:dyDescent="0.3">
      <c r="A50" s="9">
        <v>48</v>
      </c>
      <c r="B50" s="10" t="s">
        <v>162</v>
      </c>
      <c r="C50" s="10" t="s">
        <v>163</v>
      </c>
      <c r="D50" s="10" t="s">
        <v>164</v>
      </c>
      <c r="E50" s="9">
        <v>0</v>
      </c>
      <c r="F50" s="9">
        <v>0</v>
      </c>
      <c r="G50" s="9">
        <f t="shared" si="0"/>
        <v>0</v>
      </c>
      <c r="H50" s="9">
        <v>43</v>
      </c>
      <c r="I50" s="9">
        <v>8</v>
      </c>
      <c r="K50" s="9">
        <v>0.30599999999999999</v>
      </c>
      <c r="L50" s="9">
        <v>98.86</v>
      </c>
      <c r="M50" s="9">
        <v>192.03</v>
      </c>
      <c r="N50" s="9">
        <v>0.46</v>
      </c>
      <c r="O50" s="9">
        <v>98.73</v>
      </c>
      <c r="P50" s="9">
        <v>140.1369</v>
      </c>
    </row>
    <row r="51" spans="1:16" ht="12.45" x14ac:dyDescent="0.3">
      <c r="A51" s="9">
        <v>49</v>
      </c>
      <c r="B51" s="10" t="s">
        <v>165</v>
      </c>
      <c r="C51" s="10" t="s">
        <v>166</v>
      </c>
      <c r="D51" s="10" t="s">
        <v>167</v>
      </c>
      <c r="E51" s="9">
        <v>0</v>
      </c>
      <c r="F51" s="9">
        <v>0</v>
      </c>
      <c r="G51" s="9">
        <f t="shared" si="0"/>
        <v>0</v>
      </c>
      <c r="H51" s="9">
        <v>66.3</v>
      </c>
      <c r="I51" s="9">
        <v>8</v>
      </c>
      <c r="K51" s="9">
        <v>0.30599999999999999</v>
      </c>
      <c r="L51" s="9">
        <v>98.39</v>
      </c>
      <c r="M51" s="9">
        <v>267.5729</v>
      </c>
      <c r="N51" s="9">
        <v>0.46</v>
      </c>
      <c r="O51" s="9">
        <v>98.28</v>
      </c>
      <c r="P51" s="9">
        <v>191.38419999999999</v>
      </c>
    </row>
    <row r="52" spans="1:16" ht="12.45" x14ac:dyDescent="0.3">
      <c r="A52" s="9">
        <v>50</v>
      </c>
      <c r="B52" s="10" t="s">
        <v>168</v>
      </c>
      <c r="C52" s="10" t="s">
        <v>169</v>
      </c>
      <c r="D52" s="10" t="s">
        <v>170</v>
      </c>
      <c r="E52" s="9">
        <v>1</v>
      </c>
      <c r="F52" s="9">
        <v>0</v>
      </c>
      <c r="G52" s="9">
        <f t="shared" si="0"/>
        <v>1</v>
      </c>
      <c r="H52" s="9">
        <v>43</v>
      </c>
      <c r="I52" s="9">
        <v>6</v>
      </c>
      <c r="J52" s="9">
        <v>5</v>
      </c>
      <c r="K52" s="9">
        <v>0.30599999999999999</v>
      </c>
      <c r="L52" s="9">
        <v>98.92</v>
      </c>
      <c r="M52" s="9">
        <v>177.23140000000001</v>
      </c>
      <c r="N52" s="9">
        <v>0.46</v>
      </c>
      <c r="O52" s="9">
        <v>98.83</v>
      </c>
      <c r="P52" s="9">
        <v>129.11009999999999</v>
      </c>
    </row>
  </sheetData>
  <mergeCells count="2">
    <mergeCell ref="N1:P1"/>
    <mergeCell ref="K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98.67</v>
      </c>
      <c r="C14" s="23">
        <v>98.63</v>
      </c>
      <c r="D14" s="23">
        <v>98.63</v>
      </c>
      <c r="E14" s="32">
        <f>AVERAGE(B14:D14)</f>
        <v>98.643333333333331</v>
      </c>
      <c r="F14" s="15"/>
      <c r="G14" s="28" t="s">
        <v>190</v>
      </c>
      <c r="H14" s="23">
        <v>98.53</v>
      </c>
      <c r="I14" s="23">
        <v>98.55</v>
      </c>
      <c r="J14" s="23">
        <v>98.54</v>
      </c>
      <c r="K14" s="32">
        <f t="shared" si="0"/>
        <v>98.54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227.81780000000001</v>
      </c>
      <c r="C18" s="39"/>
      <c r="D18" s="39" t="s">
        <v>193</v>
      </c>
      <c r="E18" s="40">
        <f>VAR(B18:B20)</f>
        <v>0.2381496100000087</v>
      </c>
      <c r="F18" s="15"/>
      <c r="G18" s="37" t="s">
        <v>192</v>
      </c>
      <c r="H18" s="38">
        <v>163.3032</v>
      </c>
      <c r="I18" s="39"/>
      <c r="J18" s="39" t="s">
        <v>193</v>
      </c>
      <c r="K18" s="40">
        <f>VAR(H18:H20)</f>
        <v>3.9032110000000765E-2</v>
      </c>
    </row>
    <row r="19" spans="1:11" ht="15.75" customHeight="1" x14ac:dyDescent="0.3">
      <c r="A19" s="41" t="s">
        <v>194</v>
      </c>
      <c r="B19" s="42">
        <v>227.06909999999999</v>
      </c>
      <c r="C19" s="15"/>
      <c r="D19" s="15"/>
      <c r="E19" s="30"/>
      <c r="F19" s="15"/>
      <c r="G19" s="41" t="s">
        <v>194</v>
      </c>
      <c r="H19" s="42">
        <v>163.53440000000001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227.98570000000001</v>
      </c>
      <c r="C20" s="27"/>
      <c r="D20" s="27"/>
      <c r="E20" s="36"/>
      <c r="G20" s="43" t="s">
        <v>195</v>
      </c>
      <c r="H20" s="44">
        <v>163.69630000000001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227.62419999999997</v>
      </c>
      <c r="C21" s="44"/>
      <c r="D21" s="27"/>
      <c r="E21" s="36"/>
      <c r="G21" s="43" t="s">
        <v>196</v>
      </c>
      <c r="H21" s="27">
        <f>AVERAGE(H18:H20)</f>
        <v>163.51130000000001</v>
      </c>
      <c r="I21" s="44"/>
      <c r="J21" s="27"/>
      <c r="K21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230468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98.93</v>
      </c>
      <c r="C14" s="23">
        <v>98.92</v>
      </c>
      <c r="D14" s="23">
        <v>98.93</v>
      </c>
      <c r="E14" s="32">
        <f>AVERAGE(B14,D14)</f>
        <v>98.93</v>
      </c>
      <c r="F14" s="15"/>
      <c r="G14" s="28" t="s">
        <v>190</v>
      </c>
      <c r="H14" s="23">
        <v>98.89</v>
      </c>
      <c r="I14" s="23">
        <v>98.9</v>
      </c>
      <c r="J14" s="23">
        <v>98.9</v>
      </c>
      <c r="K14" s="32">
        <f t="shared" si="0"/>
        <v>98.89666666666669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176.9958</v>
      </c>
      <c r="C18" s="39"/>
      <c r="D18" s="39" t="s">
        <v>193</v>
      </c>
      <c r="E18" s="40">
        <f>VAR(B18:B20)</f>
        <v>0.590144213333332</v>
      </c>
      <c r="F18" s="15"/>
      <c r="G18" s="37" t="s">
        <v>192</v>
      </c>
      <c r="H18" s="38">
        <v>125.9354</v>
      </c>
      <c r="I18" s="39"/>
      <c r="J18" s="39" t="s">
        <v>193</v>
      </c>
      <c r="K18" s="40">
        <f>VAR(H18:H20)</f>
        <v>3.6179633333332517E-3</v>
      </c>
    </row>
    <row r="19" spans="1:11" ht="15.75" customHeight="1" x14ac:dyDescent="0.3">
      <c r="A19" s="41" t="s">
        <v>194</v>
      </c>
      <c r="B19" s="42">
        <v>177.5198</v>
      </c>
      <c r="C19" s="15"/>
      <c r="D19" s="15"/>
      <c r="E19" s="30"/>
      <c r="F19" s="15"/>
      <c r="G19" s="41" t="s">
        <v>194</v>
      </c>
      <c r="H19" s="42">
        <v>125.97669999999999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176.00700000000001</v>
      </c>
      <c r="C20" s="27"/>
      <c r="D20" s="27"/>
      <c r="E20" s="36"/>
      <c r="G20" s="43" t="s">
        <v>195</v>
      </c>
      <c r="H20" s="44">
        <v>126.0539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176.84086666666667</v>
      </c>
      <c r="C21" s="44"/>
      <c r="D21" s="27"/>
      <c r="E21" s="36"/>
      <c r="G21" s="43" t="s">
        <v>196</v>
      </c>
      <c r="H21" s="27">
        <f>AVERAGE(H18:H20)</f>
        <v>125.98866666666667</v>
      </c>
      <c r="I21" s="44"/>
      <c r="J21" s="27"/>
      <c r="K21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4609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98.99</v>
      </c>
      <c r="C14" s="23">
        <v>99</v>
      </c>
      <c r="D14" s="23">
        <v>99</v>
      </c>
      <c r="E14" s="32">
        <f>AVERAGE(B14:D14)</f>
        <v>98.99666666666667</v>
      </c>
      <c r="F14" s="15"/>
      <c r="G14" s="28" t="s">
        <v>190</v>
      </c>
      <c r="H14" s="23">
        <v>98.9</v>
      </c>
      <c r="I14" s="23">
        <v>98.91</v>
      </c>
      <c r="J14" s="23">
        <v>98.88</v>
      </c>
      <c r="K14" s="32">
        <f t="shared" si="0"/>
        <v>98.896666666666661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166.97229999999999</v>
      </c>
      <c r="C18" s="39"/>
      <c r="D18" s="39" t="s">
        <v>193</v>
      </c>
      <c r="E18" s="40">
        <f>VAR(B18:B20)</f>
        <v>5.0641663333335772E-2</v>
      </c>
      <c r="F18" s="15"/>
      <c r="G18" s="37" t="s">
        <v>192</v>
      </c>
      <c r="H18" s="38">
        <v>122.9958</v>
      </c>
      <c r="I18" s="39"/>
      <c r="J18" s="39" t="s">
        <v>193</v>
      </c>
      <c r="K18" s="40">
        <f>VAR(H18:H20)</f>
        <v>2.0137929999999478E-2</v>
      </c>
    </row>
    <row r="19" spans="1:11" ht="15.75" customHeight="1" x14ac:dyDescent="0.3">
      <c r="A19" s="41" t="s">
        <v>194</v>
      </c>
      <c r="B19" s="42">
        <v>166.761</v>
      </c>
      <c r="C19" s="15"/>
      <c r="D19" s="15"/>
      <c r="E19" s="30"/>
      <c r="F19" s="15"/>
      <c r="G19" s="41" t="s">
        <v>194</v>
      </c>
      <c r="H19" s="42">
        <v>123.2248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167.21080000000001</v>
      </c>
      <c r="C20" s="27"/>
      <c r="D20" s="27"/>
      <c r="E20" s="36"/>
      <c r="G20" s="43" t="s">
        <v>195</v>
      </c>
      <c r="H20" s="44">
        <v>123.2555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166.98136666666667</v>
      </c>
      <c r="C21" s="44"/>
      <c r="D21" s="27"/>
      <c r="E21" s="36"/>
      <c r="G21" s="43" t="s">
        <v>196</v>
      </c>
      <c r="H21" s="27">
        <f>AVERAGE(H18:H20)</f>
        <v>123.1587</v>
      </c>
      <c r="I21" s="44"/>
      <c r="J21" s="27"/>
      <c r="K21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4609375" customWidth="1"/>
    <col min="7" max="7" width="37.7656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97.85</v>
      </c>
      <c r="C14" s="23">
        <v>97.85</v>
      </c>
      <c r="D14" s="23">
        <v>97.8</v>
      </c>
      <c r="E14" s="32">
        <f>AVERAGE(B14:D14)</f>
        <v>97.833333333333329</v>
      </c>
      <c r="F14" s="15"/>
      <c r="G14" s="28" t="s">
        <v>190</v>
      </c>
      <c r="H14" s="23">
        <v>97.68</v>
      </c>
      <c r="I14" s="23">
        <v>97.67</v>
      </c>
      <c r="J14" s="23">
        <v>97.67</v>
      </c>
      <c r="K14" s="32">
        <f t="shared" si="0"/>
        <v>97.673333333333346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369.45639999999997</v>
      </c>
      <c r="C18" s="39"/>
      <c r="D18" s="39" t="s">
        <v>193</v>
      </c>
      <c r="E18" s="40">
        <f>VAR(B18:B20)</f>
        <v>8.1511870033332947</v>
      </c>
      <c r="F18" s="15"/>
      <c r="G18" s="37" t="s">
        <v>192</v>
      </c>
      <c r="H18" s="38">
        <v>260.00580000000002</v>
      </c>
      <c r="I18" s="39"/>
      <c r="J18" s="39" t="s">
        <v>193</v>
      </c>
      <c r="K18" s="40">
        <f>VAR(H18:H20)</f>
        <v>0.8212080133333185</v>
      </c>
    </row>
    <row r="19" spans="1:11" ht="15.75" customHeight="1" x14ac:dyDescent="0.3">
      <c r="A19" s="41" t="s">
        <v>194</v>
      </c>
      <c r="B19" s="42">
        <v>364.86399999999998</v>
      </c>
      <c r="C19" s="15"/>
      <c r="D19" s="15"/>
      <c r="E19" s="30"/>
      <c r="F19" s="15"/>
      <c r="G19" s="41" t="s">
        <v>194</v>
      </c>
      <c r="H19" s="42">
        <v>261.24560000000002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364.22149999999999</v>
      </c>
      <c r="C20" s="27"/>
      <c r="D20" s="27"/>
      <c r="E20" s="36"/>
      <c r="G20" s="43" t="s">
        <v>195</v>
      </c>
      <c r="H20" s="44">
        <v>261.7706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366.18063333333333</v>
      </c>
      <c r="C21" s="44"/>
      <c r="D21" s="27"/>
      <c r="E21" s="36"/>
      <c r="G21" s="43" t="s">
        <v>196</v>
      </c>
      <c r="H21" s="27">
        <f>AVERAGE(H18:H20)</f>
        <v>261.00733333333341</v>
      </c>
      <c r="I21" s="44"/>
      <c r="J21" s="27"/>
      <c r="K21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1"/>
  <sheetViews>
    <sheetView workbookViewId="0">
      <selection activeCell="G22" sqref="G22"/>
    </sheetView>
  </sheetViews>
  <sheetFormatPr defaultColWidth="12.61328125" defaultRowHeight="15.75" customHeight="1" x14ac:dyDescent="0.3"/>
  <cols>
    <col min="1" max="1" width="37.84375" customWidth="1"/>
    <col min="7" max="7" width="38.230468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ht="14.15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ht="14.15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ht="15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ht="14.15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ht="14.15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98.45</v>
      </c>
      <c r="C14" s="23">
        <v>98.49</v>
      </c>
      <c r="D14" s="23">
        <v>98.45</v>
      </c>
      <c r="E14" s="32">
        <f>AVERAGE(B14:D14)</f>
        <v>98.463333333333324</v>
      </c>
      <c r="F14" s="15"/>
      <c r="G14" s="28" t="s">
        <v>190</v>
      </c>
      <c r="H14" s="23">
        <v>98.3</v>
      </c>
      <c r="I14" s="23">
        <v>98.3</v>
      </c>
      <c r="J14" s="23">
        <v>98.3</v>
      </c>
      <c r="K14" s="32">
        <f t="shared" si="0"/>
        <v>98.3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255.73429999999999</v>
      </c>
      <c r="C18" s="39"/>
      <c r="D18" s="39" t="s">
        <v>193</v>
      </c>
      <c r="E18" s="40">
        <f>VAR(B18:B20)</f>
        <v>0.60404658999999161</v>
      </c>
      <c r="F18" s="15"/>
      <c r="G18" s="37" t="s">
        <v>192</v>
      </c>
      <c r="H18" s="38">
        <v>187.8657</v>
      </c>
      <c r="I18" s="39"/>
      <c r="J18" s="39" t="s">
        <v>193</v>
      </c>
      <c r="K18" s="40">
        <f>VAR(H18:H20)</f>
        <v>5.3240893333335079E-2</v>
      </c>
    </row>
    <row r="19" spans="1:11" ht="15.75" customHeight="1" x14ac:dyDescent="0.3">
      <c r="A19" s="41" t="s">
        <v>194</v>
      </c>
      <c r="B19" s="42">
        <v>255.06870000000001</v>
      </c>
      <c r="C19" s="15"/>
      <c r="D19" s="15"/>
      <c r="E19" s="30"/>
      <c r="F19" s="15"/>
      <c r="G19" s="41" t="s">
        <v>194</v>
      </c>
      <c r="H19" s="42">
        <v>187.42609999999999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256.61799999999999</v>
      </c>
      <c r="C20" s="27"/>
      <c r="D20" s="27"/>
      <c r="E20" s="36"/>
      <c r="G20" s="43" t="s">
        <v>195</v>
      </c>
      <c r="H20" s="44">
        <v>187.52430000000001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255.80700000000002</v>
      </c>
      <c r="C21" s="44"/>
      <c r="D21" s="27"/>
      <c r="E21" s="36"/>
      <c r="G21" s="43" t="s">
        <v>196</v>
      </c>
      <c r="H21" s="27">
        <f>AVERAGE(H18:H20)</f>
        <v>187.60536666666667</v>
      </c>
      <c r="I21" s="44"/>
      <c r="J21" s="27"/>
      <c r="K21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.230468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98.56</v>
      </c>
      <c r="C14" s="23">
        <v>98.56</v>
      </c>
      <c r="D14" s="23">
        <v>98.57</v>
      </c>
      <c r="E14" s="32">
        <f t="shared" si="0"/>
        <v>98.563333333333333</v>
      </c>
      <c r="F14" s="15"/>
      <c r="G14" s="28" t="s">
        <v>190</v>
      </c>
      <c r="H14" s="23">
        <v>98.48</v>
      </c>
      <c r="I14" s="23">
        <v>98.47</v>
      </c>
      <c r="J14" s="23">
        <v>98.47</v>
      </c>
      <c r="K14" s="32">
        <f t="shared" si="1"/>
        <v>98.473333333333315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245.28880000000001</v>
      </c>
      <c r="C18" s="39"/>
      <c r="D18" s="39" t="s">
        <v>193</v>
      </c>
      <c r="E18" s="40">
        <f>VAR(B18:B20)</f>
        <v>0.43102289333333421</v>
      </c>
      <c r="F18" s="15"/>
      <c r="G18" s="37" t="s">
        <v>192</v>
      </c>
      <c r="H18" s="38">
        <v>169.68510000000001</v>
      </c>
      <c r="I18" s="39"/>
      <c r="J18" s="39" t="s">
        <v>193</v>
      </c>
      <c r="K18" s="40">
        <f>VAR(H18:H20)</f>
        <v>3.822043333333751E-3</v>
      </c>
    </row>
    <row r="19" spans="1:11" ht="15.75" customHeight="1" x14ac:dyDescent="0.3">
      <c r="A19" s="41" t="s">
        <v>194</v>
      </c>
      <c r="B19" s="42">
        <v>245.48320000000001</v>
      </c>
      <c r="C19" s="15"/>
      <c r="D19" s="15"/>
      <c r="E19" s="30"/>
      <c r="F19" s="15"/>
      <c r="G19" s="41" t="s">
        <v>194</v>
      </c>
      <c r="H19" s="42">
        <v>169.5735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244.26140000000001</v>
      </c>
      <c r="C20" s="27"/>
      <c r="D20" s="27"/>
      <c r="E20" s="36"/>
      <c r="G20" s="43" t="s">
        <v>195</v>
      </c>
      <c r="H20" s="44">
        <v>169.58320000000001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245.01113333333333</v>
      </c>
      <c r="C21" s="44"/>
      <c r="D21" s="27"/>
      <c r="E21" s="36"/>
      <c r="G21" s="43" t="s">
        <v>196</v>
      </c>
      <c r="H21" s="27">
        <f>AVERAGE(H18:H20)</f>
        <v>169.61393333333334</v>
      </c>
      <c r="I21" s="44"/>
      <c r="J21" s="27"/>
      <c r="K21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98.97</v>
      </c>
      <c r="C14" s="23">
        <v>98.96</v>
      </c>
      <c r="D14" s="31"/>
      <c r="E14" s="32">
        <f t="shared" si="0"/>
        <v>98.965000000000003</v>
      </c>
      <c r="F14" s="15"/>
      <c r="G14" s="28" t="s">
        <v>190</v>
      </c>
      <c r="H14" s="23">
        <v>98.83</v>
      </c>
      <c r="I14" s="23">
        <v>98.83</v>
      </c>
      <c r="J14" s="23">
        <v>98.83</v>
      </c>
      <c r="K14" s="32">
        <f t="shared" si="1"/>
        <v>98.83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176.26089999999999</v>
      </c>
      <c r="C18" s="39"/>
      <c r="D18" s="39" t="s">
        <v>193</v>
      </c>
      <c r="E18" s="40">
        <f>VAR(B18:B20)</f>
        <v>0.18458315999999453</v>
      </c>
      <c r="F18" s="15"/>
      <c r="G18" s="37" t="s">
        <v>192</v>
      </c>
      <c r="H18" s="38">
        <v>127.331</v>
      </c>
      <c r="I18" s="39"/>
      <c r="J18" s="39" t="s">
        <v>193</v>
      </c>
      <c r="K18" s="40">
        <f>VAR(H18:H20)</f>
        <v>9.1728173333331983E-2</v>
      </c>
    </row>
    <row r="19" spans="1:11" ht="15.75" customHeight="1" x14ac:dyDescent="0.3">
      <c r="A19" s="41" t="s">
        <v>194</v>
      </c>
      <c r="B19" s="42">
        <v>175.84030000000001</v>
      </c>
      <c r="C19" s="15"/>
      <c r="D19" s="15"/>
      <c r="E19" s="30"/>
      <c r="F19" s="15"/>
      <c r="G19" s="41" t="s">
        <v>194</v>
      </c>
      <c r="H19" s="42">
        <v>127.8608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175.40170000000001</v>
      </c>
      <c r="C20" s="27"/>
      <c r="D20" s="27"/>
      <c r="E20" s="36"/>
      <c r="G20" s="43" t="s">
        <v>195</v>
      </c>
      <c r="H20" s="44">
        <v>127.8502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175.83429999999998</v>
      </c>
      <c r="C21" s="44"/>
      <c r="D21" s="27"/>
      <c r="E21" s="36"/>
      <c r="G21" s="43" t="s">
        <v>196</v>
      </c>
      <c r="H21" s="27">
        <f>AVERAGE(H18:H20)</f>
        <v>127.68066666666668</v>
      </c>
      <c r="I21" s="44"/>
      <c r="J21" s="27"/>
      <c r="K21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23046875" customWidth="1"/>
    <col min="7" max="7" width="38.38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98.03</v>
      </c>
      <c r="C14" s="23">
        <v>98.05</v>
      </c>
      <c r="D14" s="23">
        <v>98.03</v>
      </c>
      <c r="E14" s="32">
        <f t="shared" si="0"/>
        <v>98.036666666666676</v>
      </c>
      <c r="F14" s="15"/>
      <c r="G14" s="28" t="s">
        <v>190</v>
      </c>
      <c r="H14" s="23">
        <v>98.03</v>
      </c>
      <c r="I14" s="23">
        <v>98.03</v>
      </c>
      <c r="J14" s="23">
        <v>98.03</v>
      </c>
      <c r="K14" s="32">
        <f t="shared" si="1"/>
        <v>98.030000000000015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316.91919999999999</v>
      </c>
      <c r="C18" s="39"/>
      <c r="D18" s="39" t="s">
        <v>193</v>
      </c>
      <c r="E18" s="40">
        <f>VAR(B18:B20)</f>
        <v>2.2125161200000143</v>
      </c>
      <c r="F18" s="15"/>
      <c r="G18" s="37" t="s">
        <v>192</v>
      </c>
      <c r="H18" s="38">
        <v>219.1371</v>
      </c>
      <c r="I18" s="39"/>
      <c r="J18" s="39" t="s">
        <v>193</v>
      </c>
      <c r="K18" s="40">
        <f>VAR(H18:H20)</f>
        <v>0.22134564333332932</v>
      </c>
    </row>
    <row r="19" spans="1:11" ht="15.75" customHeight="1" x14ac:dyDescent="0.3">
      <c r="A19" s="41" t="s">
        <v>194</v>
      </c>
      <c r="B19" s="42">
        <v>316.38080000000002</v>
      </c>
      <c r="C19" s="15"/>
      <c r="D19" s="15"/>
      <c r="E19" s="30"/>
      <c r="F19" s="15"/>
      <c r="G19" s="41" t="s">
        <v>194</v>
      </c>
      <c r="H19" s="42">
        <v>220.0752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319.18380000000002</v>
      </c>
      <c r="C20" s="27"/>
      <c r="D20" s="27"/>
      <c r="E20" s="36"/>
      <c r="G20" s="43" t="s">
        <v>195</v>
      </c>
      <c r="H20" s="44">
        <v>219.6695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317.49459999999999</v>
      </c>
      <c r="C21" s="44"/>
      <c r="D21" s="27"/>
      <c r="E21" s="36"/>
      <c r="G21" s="43" t="s">
        <v>196</v>
      </c>
      <c r="H21" s="27">
        <f>AVERAGE(H18:H20)</f>
        <v>219.62726666666666</v>
      </c>
      <c r="I21" s="44"/>
      <c r="J21" s="27"/>
      <c r="K21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5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97.85</v>
      </c>
      <c r="C14" s="23">
        <v>97.81</v>
      </c>
      <c r="D14" s="23">
        <v>97.85</v>
      </c>
      <c r="E14" s="32">
        <f t="shared" si="0"/>
        <v>97.836666666666659</v>
      </c>
      <c r="F14" s="15"/>
      <c r="G14" s="28" t="s">
        <v>190</v>
      </c>
      <c r="H14" s="31"/>
      <c r="I14" s="31"/>
      <c r="J14" s="31"/>
      <c r="K14" s="32" t="e">
        <f t="shared" si="1"/>
        <v>#DIV/0!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2">
        <f t="shared" si="0"/>
        <v>0.06</v>
      </c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366.44830000000002</v>
      </c>
      <c r="C18" s="39"/>
      <c r="D18" s="39" t="s">
        <v>193</v>
      </c>
      <c r="E18" s="40">
        <f>VAR(B18:B20)</f>
        <v>1.7243217033333511</v>
      </c>
      <c r="F18" s="15"/>
      <c r="G18" s="37" t="s">
        <v>192</v>
      </c>
      <c r="H18" s="38">
        <f>SUM(H3,H8)</f>
        <v>0</v>
      </c>
      <c r="I18" s="39"/>
      <c r="J18" s="39" t="s">
        <v>193</v>
      </c>
      <c r="K18" s="40">
        <f>VAR(H18:H20)</f>
        <v>0</v>
      </c>
    </row>
    <row r="19" spans="1:11" ht="15.75" customHeight="1" x14ac:dyDescent="0.3">
      <c r="A19" s="41" t="s">
        <v>194</v>
      </c>
      <c r="B19" s="42">
        <v>368.89640000000003</v>
      </c>
      <c r="C19" s="15"/>
      <c r="D19" s="15"/>
      <c r="E19" s="30"/>
      <c r="F19" s="15"/>
      <c r="G19" s="41" t="s">
        <v>194</v>
      </c>
      <c r="H19" s="42">
        <f>SUM(I3,I8)</f>
        <v>0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366.84890000000001</v>
      </c>
      <c r="C20" s="27"/>
      <c r="D20" s="27"/>
      <c r="E20" s="36"/>
      <c r="G20" s="43" t="s">
        <v>195</v>
      </c>
      <c r="H20" s="44">
        <f>SUM(J3,J8)</f>
        <v>0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AVERAGE(B19:B20)</f>
        <v>367.87265000000002</v>
      </c>
      <c r="C21" s="44"/>
      <c r="D21" s="27"/>
      <c r="E21" s="36"/>
      <c r="G21" s="43" t="s">
        <v>196</v>
      </c>
      <c r="H21" s="27"/>
      <c r="I21" s="44"/>
      <c r="J21" s="27"/>
      <c r="K21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6132812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98.15</v>
      </c>
      <c r="C14" s="23">
        <v>98.2</v>
      </c>
      <c r="D14" s="23">
        <v>98.21</v>
      </c>
      <c r="E14" s="32">
        <f t="shared" si="0"/>
        <v>98.186666666666667</v>
      </c>
      <c r="F14" s="15"/>
      <c r="G14" s="28" t="s">
        <v>190</v>
      </c>
      <c r="H14" s="31">
        <v>0.98019999999999996</v>
      </c>
      <c r="I14" s="31">
        <v>0.98019999999999996</v>
      </c>
      <c r="J14" s="31">
        <v>0.98029999999999995</v>
      </c>
      <c r="K14" s="32">
        <f t="shared" si="1"/>
        <v>0.98023333333333318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300.87049999999999</v>
      </c>
      <c r="C18" s="39"/>
      <c r="D18" s="39" t="s">
        <v>193</v>
      </c>
      <c r="E18" s="40">
        <f>VAR(B18:B20)</f>
        <v>2.0641174933333635</v>
      </c>
      <c r="F18" s="15"/>
      <c r="G18" s="37" t="s">
        <v>192</v>
      </c>
      <c r="H18" s="38">
        <v>222.2243</v>
      </c>
      <c r="I18" s="39"/>
      <c r="J18" s="39" t="s">
        <v>193</v>
      </c>
      <c r="K18" s="40">
        <f>VAR(H18:H20)</f>
        <v>7.6507643333335026E-2</v>
      </c>
    </row>
    <row r="19" spans="1:11" ht="15.75" customHeight="1" x14ac:dyDescent="0.3">
      <c r="A19" s="41" t="s">
        <v>194</v>
      </c>
      <c r="B19" s="42">
        <v>302.67090000000002</v>
      </c>
      <c r="C19" s="15"/>
      <c r="D19" s="15"/>
      <c r="E19" s="30"/>
      <c r="F19" s="15"/>
      <c r="G19" s="41" t="s">
        <v>194</v>
      </c>
      <c r="H19" s="42">
        <v>222.20359999999999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303.71010000000001</v>
      </c>
      <c r="C20" s="27"/>
      <c r="D20" s="27"/>
      <c r="E20" s="36"/>
      <c r="G20" s="43" t="s">
        <v>195</v>
      </c>
      <c r="H20" s="44">
        <v>222.6927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302.41716666666667</v>
      </c>
      <c r="C21" s="44"/>
      <c r="D21" s="27"/>
      <c r="E21" s="36"/>
      <c r="G21" s="43" t="s">
        <v>196</v>
      </c>
      <c r="H21" s="27">
        <f>AVERAGE(H18:H20)</f>
        <v>222.37353333333331</v>
      </c>
      <c r="I21" s="44"/>
      <c r="J21" s="27"/>
      <c r="K21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7"/>
  <sheetViews>
    <sheetView topLeftCell="A34" workbookViewId="0"/>
  </sheetViews>
  <sheetFormatPr defaultColWidth="12.61328125" defaultRowHeight="15.75" customHeight="1" x14ac:dyDescent="0.3"/>
  <sheetData>
    <row r="1" spans="1:23" ht="15.75" customHeight="1" x14ac:dyDescent="0.4">
      <c r="J1" s="45" t="s">
        <v>0</v>
      </c>
      <c r="K1" s="46"/>
      <c r="L1" s="46"/>
      <c r="M1" s="46"/>
      <c r="N1" s="45" t="s">
        <v>1</v>
      </c>
      <c r="O1" s="46"/>
      <c r="P1" s="46"/>
      <c r="Q1" s="46"/>
    </row>
    <row r="2" spans="1:23" ht="15.75" customHeight="1" x14ac:dyDescent="0.4">
      <c r="A2" s="1" t="s">
        <v>2</v>
      </c>
      <c r="B2" s="2" t="s">
        <v>3</v>
      </c>
      <c r="C2" s="2" t="s">
        <v>4</v>
      </c>
      <c r="D2" s="2" t="s">
        <v>5</v>
      </c>
      <c r="E2" s="1" t="s">
        <v>6</v>
      </c>
      <c r="F2" s="1" t="s">
        <v>7</v>
      </c>
      <c r="G2" s="3" t="s">
        <v>8</v>
      </c>
      <c r="H2" s="1" t="s">
        <v>9</v>
      </c>
      <c r="I2" s="3" t="s">
        <v>10</v>
      </c>
      <c r="J2" s="4" t="s">
        <v>11</v>
      </c>
      <c r="K2" s="4" t="s">
        <v>12</v>
      </c>
      <c r="L2" s="5" t="s">
        <v>13</v>
      </c>
      <c r="M2" s="5" t="s">
        <v>14</v>
      </c>
      <c r="N2" s="6" t="s">
        <v>11</v>
      </c>
      <c r="O2" s="6" t="s">
        <v>15</v>
      </c>
      <c r="P2" s="7" t="s">
        <v>13</v>
      </c>
      <c r="Q2" s="8" t="s">
        <v>16</v>
      </c>
      <c r="S2" s="9" t="s">
        <v>171</v>
      </c>
      <c r="T2" s="9" t="s">
        <v>172</v>
      </c>
      <c r="U2" s="9" t="s">
        <v>173</v>
      </c>
      <c r="V2" s="9" t="s">
        <v>174</v>
      </c>
      <c r="W2" s="12" t="s">
        <v>175</v>
      </c>
    </row>
    <row r="3" spans="1:23" ht="15.75" customHeight="1" x14ac:dyDescent="0.3">
      <c r="A3" s="9">
        <v>1</v>
      </c>
      <c r="B3" s="10" t="s">
        <v>17</v>
      </c>
      <c r="C3" s="10" t="s">
        <v>18</v>
      </c>
      <c r="D3" s="10" t="s">
        <v>19</v>
      </c>
      <c r="E3" s="9">
        <v>0</v>
      </c>
      <c r="F3" s="9">
        <v>0</v>
      </c>
      <c r="G3" s="9">
        <f t="shared" ref="G3:G28" si="0">E3+F3</f>
        <v>0</v>
      </c>
      <c r="H3" s="9">
        <v>84.9</v>
      </c>
      <c r="I3" s="9">
        <v>10</v>
      </c>
      <c r="J3" s="9">
        <v>0.30599999999999999</v>
      </c>
      <c r="K3" s="11">
        <v>97.98</v>
      </c>
      <c r="L3" s="9">
        <v>338.02</v>
      </c>
      <c r="M3" s="10"/>
      <c r="N3" s="9">
        <v>0.46</v>
      </c>
      <c r="O3" s="9">
        <v>97.85</v>
      </c>
      <c r="P3" s="9">
        <v>238.601</v>
      </c>
      <c r="Q3" s="10"/>
    </row>
    <row r="4" spans="1:23" ht="15.75" customHeight="1" x14ac:dyDescent="0.3">
      <c r="A4" s="9">
        <v>2</v>
      </c>
      <c r="B4" s="10" t="s">
        <v>20</v>
      </c>
      <c r="C4" s="10" t="s">
        <v>21</v>
      </c>
      <c r="D4" s="10" t="s">
        <v>22</v>
      </c>
      <c r="E4" s="9">
        <v>0</v>
      </c>
      <c r="F4" s="9">
        <v>0</v>
      </c>
      <c r="G4" s="9">
        <f t="shared" si="0"/>
        <v>0</v>
      </c>
      <c r="H4" s="9">
        <v>53.3</v>
      </c>
      <c r="I4" s="9">
        <v>6</v>
      </c>
      <c r="J4" s="9">
        <v>0.30599999999999999</v>
      </c>
      <c r="K4" s="9">
        <v>98.71</v>
      </c>
      <c r="L4" s="9">
        <v>214.05779999999999</v>
      </c>
      <c r="N4" s="9">
        <v>0.46</v>
      </c>
      <c r="O4" s="9">
        <v>98.63</v>
      </c>
      <c r="P4" s="9">
        <v>151.60910000000001</v>
      </c>
    </row>
    <row r="5" spans="1:23" ht="15.75" customHeight="1" x14ac:dyDescent="0.3">
      <c r="A5" s="9">
        <v>4</v>
      </c>
      <c r="B5" s="10" t="s">
        <v>26</v>
      </c>
      <c r="C5" s="10" t="s">
        <v>27</v>
      </c>
      <c r="D5" s="10" t="s">
        <v>28</v>
      </c>
      <c r="E5" s="9">
        <v>0</v>
      </c>
      <c r="F5" s="9">
        <v>0</v>
      </c>
      <c r="G5" s="9">
        <f t="shared" si="0"/>
        <v>0</v>
      </c>
      <c r="H5" s="9">
        <v>87.42</v>
      </c>
      <c r="I5" s="9">
        <v>7</v>
      </c>
      <c r="J5" s="9">
        <v>0.30599999999999999</v>
      </c>
      <c r="K5" s="9">
        <v>98.67</v>
      </c>
      <c r="L5" s="9">
        <v>221.1541</v>
      </c>
      <c r="N5" s="9">
        <v>0.46</v>
      </c>
      <c r="O5" s="9">
        <v>98.63</v>
      </c>
      <c r="P5" s="9">
        <v>155.35769999999999</v>
      </c>
    </row>
    <row r="6" spans="1:23" ht="15.75" customHeight="1" x14ac:dyDescent="0.3">
      <c r="A6" s="9">
        <v>6</v>
      </c>
      <c r="B6" s="10" t="s">
        <v>32</v>
      </c>
      <c r="C6" s="10" t="s">
        <v>33</v>
      </c>
      <c r="D6" s="10" t="s">
        <v>34</v>
      </c>
      <c r="E6" s="9">
        <v>0</v>
      </c>
      <c r="F6" s="9">
        <v>0</v>
      </c>
      <c r="G6" s="9">
        <f t="shared" si="0"/>
        <v>0</v>
      </c>
      <c r="H6" s="9">
        <v>31.3</v>
      </c>
      <c r="I6" s="9">
        <v>6</v>
      </c>
      <c r="J6" s="9">
        <v>0.30599999999999999</v>
      </c>
      <c r="K6" s="9">
        <v>99.16</v>
      </c>
      <c r="L6" s="9">
        <v>139.73670000000001</v>
      </c>
      <c r="N6" s="9">
        <v>0.46</v>
      </c>
      <c r="O6" s="9">
        <v>99.08</v>
      </c>
      <c r="P6" s="9">
        <v>102.3467</v>
      </c>
    </row>
    <row r="7" spans="1:23" ht="15.75" customHeight="1" x14ac:dyDescent="0.3">
      <c r="A7" s="9">
        <v>8</v>
      </c>
      <c r="B7" s="10" t="s">
        <v>38</v>
      </c>
      <c r="C7" s="10" t="s">
        <v>39</v>
      </c>
      <c r="D7" s="10" t="s">
        <v>40</v>
      </c>
      <c r="E7" s="9">
        <v>0</v>
      </c>
      <c r="F7" s="9">
        <v>0</v>
      </c>
      <c r="G7" s="9">
        <f t="shared" si="0"/>
        <v>0</v>
      </c>
      <c r="H7" s="9">
        <v>64.7</v>
      </c>
      <c r="I7" s="9">
        <v>10</v>
      </c>
      <c r="J7" s="9">
        <v>0.30599999999999999</v>
      </c>
      <c r="K7" s="9">
        <v>98.93</v>
      </c>
      <c r="L7" s="9">
        <v>176.8408</v>
      </c>
      <c r="N7" s="9">
        <v>0.46</v>
      </c>
      <c r="O7" s="9">
        <v>98.9</v>
      </c>
      <c r="P7" s="9">
        <v>125.98860000000001</v>
      </c>
    </row>
    <row r="8" spans="1:23" ht="15.75" customHeight="1" x14ac:dyDescent="0.3">
      <c r="A8" s="9">
        <v>12</v>
      </c>
      <c r="B8" s="10" t="s">
        <v>51</v>
      </c>
      <c r="C8" s="10" t="s">
        <v>52</v>
      </c>
      <c r="D8" s="10" t="s">
        <v>53</v>
      </c>
      <c r="E8" s="9">
        <v>0</v>
      </c>
      <c r="F8" s="9">
        <v>0</v>
      </c>
      <c r="G8" s="9">
        <f t="shared" si="0"/>
        <v>0</v>
      </c>
      <c r="H8" s="9">
        <v>64</v>
      </c>
      <c r="I8" s="9">
        <v>5</v>
      </c>
      <c r="J8" s="9">
        <v>0.30599999999999999</v>
      </c>
      <c r="K8" s="9">
        <v>98.56</v>
      </c>
      <c r="L8" s="9">
        <v>245.0111</v>
      </c>
      <c r="N8" s="9">
        <v>0.46</v>
      </c>
      <c r="O8" s="9">
        <v>98.47</v>
      </c>
      <c r="P8" s="9">
        <v>169.6139</v>
      </c>
    </row>
    <row r="9" spans="1:23" ht="15.75" customHeight="1" x14ac:dyDescent="0.3">
      <c r="A9" s="9">
        <v>13</v>
      </c>
      <c r="B9" s="10" t="s">
        <v>54</v>
      </c>
      <c r="C9" s="10" t="s">
        <v>55</v>
      </c>
      <c r="D9" s="10" t="s">
        <v>56</v>
      </c>
      <c r="E9" s="9">
        <v>0</v>
      </c>
      <c r="F9" s="9">
        <v>0</v>
      </c>
      <c r="G9" s="9">
        <f t="shared" si="0"/>
        <v>0</v>
      </c>
      <c r="H9" s="9">
        <v>37.700000000000003</v>
      </c>
      <c r="I9" s="9">
        <v>8</v>
      </c>
      <c r="J9" s="9">
        <v>0.30599999999999999</v>
      </c>
      <c r="K9" s="9">
        <v>98.97</v>
      </c>
      <c r="L9" s="9">
        <v>175.83430000000001</v>
      </c>
      <c r="N9" s="9">
        <v>0.46</v>
      </c>
      <c r="O9" s="9">
        <v>98.83</v>
      </c>
      <c r="P9" s="9">
        <v>127.6806</v>
      </c>
    </row>
    <row r="10" spans="1:23" ht="15.75" customHeight="1" x14ac:dyDescent="0.3">
      <c r="A10" s="9">
        <v>14</v>
      </c>
      <c r="B10" s="10" t="s">
        <v>57</v>
      </c>
      <c r="C10" s="10" t="s">
        <v>58</v>
      </c>
      <c r="D10" s="10" t="s">
        <v>59</v>
      </c>
      <c r="E10" s="9">
        <v>0</v>
      </c>
      <c r="F10" s="9">
        <v>0</v>
      </c>
      <c r="G10" s="9">
        <f t="shared" si="0"/>
        <v>0</v>
      </c>
      <c r="H10" s="9">
        <v>84.3</v>
      </c>
      <c r="I10" s="9">
        <v>6</v>
      </c>
      <c r="J10" s="9">
        <v>0.30599999999999999</v>
      </c>
      <c r="K10" s="9">
        <v>98.04</v>
      </c>
      <c r="L10" s="9">
        <v>317.49459999999999</v>
      </c>
      <c r="N10" s="9">
        <v>0.46</v>
      </c>
      <c r="O10" s="9">
        <v>98.03</v>
      </c>
      <c r="P10" s="9">
        <v>219.62719999999999</v>
      </c>
    </row>
    <row r="11" spans="1:23" ht="15.75" customHeight="1" x14ac:dyDescent="0.3">
      <c r="A11" s="9">
        <v>17</v>
      </c>
      <c r="B11" s="10" t="s">
        <v>66</v>
      </c>
      <c r="C11" s="10" t="s">
        <v>67</v>
      </c>
      <c r="D11" s="10" t="s">
        <v>68</v>
      </c>
      <c r="E11" s="9">
        <v>0</v>
      </c>
      <c r="F11" s="9">
        <v>0</v>
      </c>
      <c r="G11" s="9">
        <f t="shared" si="0"/>
        <v>0</v>
      </c>
      <c r="H11" s="9">
        <v>105.4</v>
      </c>
      <c r="I11" s="9">
        <v>14</v>
      </c>
      <c r="J11" s="9">
        <v>0.30599999999999999</v>
      </c>
      <c r="K11" s="9">
        <v>98.02</v>
      </c>
      <c r="L11" s="9">
        <v>336.4135</v>
      </c>
      <c r="N11" s="9">
        <v>0.46</v>
      </c>
      <c r="O11" s="9">
        <v>97.86</v>
      </c>
      <c r="P11" s="9">
        <v>237.24010000000001</v>
      </c>
      <c r="R11" s="9" t="s">
        <v>44</v>
      </c>
    </row>
    <row r="12" spans="1:23" ht="15.75" customHeight="1" x14ac:dyDescent="0.3">
      <c r="A12" s="9">
        <v>18</v>
      </c>
      <c r="B12" s="10" t="s">
        <v>69</v>
      </c>
      <c r="C12" s="10" t="s">
        <v>70</v>
      </c>
      <c r="D12" s="10" t="s">
        <v>71</v>
      </c>
      <c r="E12" s="9">
        <v>0</v>
      </c>
      <c r="F12" s="9">
        <v>0</v>
      </c>
      <c r="G12" s="9">
        <f t="shared" si="0"/>
        <v>0</v>
      </c>
      <c r="H12" s="9">
        <v>62</v>
      </c>
      <c r="I12" s="9">
        <v>9</v>
      </c>
      <c r="J12" s="9">
        <v>0.30599999999999999</v>
      </c>
      <c r="K12" s="9">
        <v>98.43</v>
      </c>
      <c r="L12" s="9">
        <v>262.76049999999998</v>
      </c>
      <c r="N12" s="9">
        <v>0.46</v>
      </c>
      <c r="O12" s="9">
        <v>98.3</v>
      </c>
      <c r="P12" s="9">
        <v>186.89500000000001</v>
      </c>
    </row>
    <row r="13" spans="1:23" ht="15.75" customHeight="1" x14ac:dyDescent="0.3">
      <c r="A13" s="9">
        <v>22</v>
      </c>
      <c r="B13" s="10" t="s">
        <v>82</v>
      </c>
      <c r="C13" s="10" t="s">
        <v>83</v>
      </c>
      <c r="D13" s="10" t="s">
        <v>84</v>
      </c>
      <c r="E13" s="9">
        <v>0</v>
      </c>
      <c r="F13" s="9">
        <v>0</v>
      </c>
      <c r="G13" s="9">
        <f t="shared" si="0"/>
        <v>0</v>
      </c>
      <c r="H13" s="9">
        <v>48</v>
      </c>
      <c r="I13" s="9">
        <v>8</v>
      </c>
      <c r="J13" s="9">
        <v>0.30599999999999999</v>
      </c>
      <c r="K13" s="9">
        <v>98.74</v>
      </c>
      <c r="L13" s="9">
        <v>206.8032</v>
      </c>
      <c r="N13" s="9">
        <v>0.46</v>
      </c>
      <c r="O13" s="9">
        <v>98.64</v>
      </c>
      <c r="P13" s="9">
        <v>152.3528</v>
      </c>
    </row>
    <row r="14" spans="1:23" ht="15.75" customHeight="1" x14ac:dyDescent="0.3">
      <c r="A14" s="9">
        <v>23</v>
      </c>
      <c r="B14" s="10" t="s">
        <v>85</v>
      </c>
      <c r="C14" s="10" t="s">
        <v>86</v>
      </c>
      <c r="D14" s="10" t="s">
        <v>87</v>
      </c>
      <c r="E14" s="9">
        <v>0</v>
      </c>
      <c r="F14" s="9">
        <v>0</v>
      </c>
      <c r="G14" s="9">
        <f t="shared" si="0"/>
        <v>0</v>
      </c>
      <c r="H14" s="9">
        <v>54.5</v>
      </c>
      <c r="I14" s="9">
        <v>9</v>
      </c>
      <c r="J14" s="9">
        <v>0.30599999999999999</v>
      </c>
      <c r="K14" s="9">
        <v>98.6</v>
      </c>
      <c r="L14" s="9">
        <v>234.0633</v>
      </c>
      <c r="N14" s="9">
        <v>0.46</v>
      </c>
      <c r="O14" s="9">
        <v>98.47</v>
      </c>
      <c r="P14" s="9">
        <v>171.77600000000001</v>
      </c>
    </row>
    <row r="15" spans="1:23" ht="15.75" customHeight="1" x14ac:dyDescent="0.3">
      <c r="A15" s="9">
        <v>27</v>
      </c>
      <c r="B15" s="10" t="s">
        <v>97</v>
      </c>
      <c r="C15" s="10" t="s">
        <v>98</v>
      </c>
      <c r="D15" s="10" t="s">
        <v>99</v>
      </c>
      <c r="E15" s="9">
        <v>0</v>
      </c>
      <c r="F15" s="9">
        <v>0</v>
      </c>
      <c r="G15" s="9">
        <f t="shared" si="0"/>
        <v>0</v>
      </c>
      <c r="H15" s="9">
        <v>29.4</v>
      </c>
      <c r="I15" s="9">
        <v>6</v>
      </c>
      <c r="J15" s="9">
        <v>0.30599999999999999</v>
      </c>
      <c r="K15" s="9">
        <v>99.2</v>
      </c>
      <c r="L15" s="9">
        <v>135.0652</v>
      </c>
      <c r="N15" s="9">
        <v>0.46</v>
      </c>
      <c r="O15" s="9">
        <v>99.09</v>
      </c>
      <c r="P15" s="9">
        <v>99.376099999999994</v>
      </c>
    </row>
    <row r="16" spans="1:23" ht="15.75" customHeight="1" x14ac:dyDescent="0.3">
      <c r="A16" s="9">
        <v>28</v>
      </c>
      <c r="B16" s="10" t="s">
        <v>100</v>
      </c>
      <c r="C16" s="10" t="s">
        <v>101</v>
      </c>
      <c r="D16" s="10" t="s">
        <v>102</v>
      </c>
      <c r="E16" s="9">
        <v>0</v>
      </c>
      <c r="F16" s="9">
        <v>0</v>
      </c>
      <c r="G16" s="9">
        <f t="shared" si="0"/>
        <v>0</v>
      </c>
      <c r="H16" s="9">
        <v>57.5</v>
      </c>
      <c r="I16" s="9">
        <v>8</v>
      </c>
      <c r="J16" s="9">
        <v>0.30599999999999999</v>
      </c>
      <c r="K16" s="9">
        <v>98.56</v>
      </c>
      <c r="L16" s="9">
        <v>239.21039999999999</v>
      </c>
      <c r="N16" s="9">
        <v>0.46</v>
      </c>
      <c r="O16" s="9">
        <v>98.44</v>
      </c>
      <c r="P16" s="9">
        <v>171.88239999999999</v>
      </c>
    </row>
    <row r="17" spans="1:22" ht="15.75" customHeight="1" x14ac:dyDescent="0.3">
      <c r="A17" s="9">
        <v>31</v>
      </c>
      <c r="B17" s="10" t="s">
        <v>110</v>
      </c>
      <c r="C17" s="10" t="s">
        <v>111</v>
      </c>
      <c r="D17" s="10" t="s">
        <v>112</v>
      </c>
      <c r="E17" s="9">
        <v>0</v>
      </c>
      <c r="F17" s="9">
        <v>0</v>
      </c>
      <c r="G17" s="9">
        <f t="shared" si="0"/>
        <v>0</v>
      </c>
      <c r="H17" s="9">
        <v>37.1</v>
      </c>
      <c r="I17" s="9">
        <v>8</v>
      </c>
      <c r="J17" s="9">
        <v>0.30599999999999999</v>
      </c>
      <c r="K17" s="9">
        <v>98.97</v>
      </c>
      <c r="L17" s="9">
        <v>171.94040000000001</v>
      </c>
      <c r="N17" s="9">
        <v>0.46</v>
      </c>
      <c r="O17" s="9">
        <v>98.83</v>
      </c>
      <c r="P17" s="9">
        <v>126.6854</v>
      </c>
    </row>
    <row r="18" spans="1:22" ht="15.75" customHeight="1" x14ac:dyDescent="0.3">
      <c r="A18" s="9">
        <v>33</v>
      </c>
      <c r="B18" s="10" t="s">
        <v>116</v>
      </c>
      <c r="C18" s="10" t="s">
        <v>117</v>
      </c>
      <c r="D18" s="10" t="s">
        <v>118</v>
      </c>
      <c r="E18" s="9">
        <v>0</v>
      </c>
      <c r="F18" s="9">
        <v>0</v>
      </c>
      <c r="G18" s="9">
        <f t="shared" si="0"/>
        <v>0</v>
      </c>
      <c r="H18" s="9">
        <v>71.5</v>
      </c>
      <c r="I18" s="9">
        <v>9</v>
      </c>
      <c r="J18" s="9">
        <v>0.30599999999999999</v>
      </c>
      <c r="K18" s="9">
        <v>98.26</v>
      </c>
      <c r="L18" s="9">
        <v>294.29509999999999</v>
      </c>
      <c r="N18" s="9">
        <v>0.46</v>
      </c>
      <c r="O18" s="9">
        <v>98.12</v>
      </c>
      <c r="P18" s="9">
        <v>207.95699999999999</v>
      </c>
    </row>
    <row r="19" spans="1:22" ht="15.75" customHeight="1" x14ac:dyDescent="0.3">
      <c r="A19" s="9">
        <v>34</v>
      </c>
      <c r="B19" s="10" t="s">
        <v>119</v>
      </c>
      <c r="C19" s="10" t="s">
        <v>120</v>
      </c>
      <c r="D19" s="10" t="s">
        <v>121</v>
      </c>
      <c r="E19" s="9">
        <v>0</v>
      </c>
      <c r="F19" s="9">
        <v>0</v>
      </c>
      <c r="G19" s="9">
        <f t="shared" si="0"/>
        <v>0</v>
      </c>
      <c r="H19" s="9">
        <v>85.6</v>
      </c>
      <c r="I19" s="9">
        <v>17</v>
      </c>
      <c r="J19" s="9">
        <v>0.30599999999999999</v>
      </c>
      <c r="K19" s="9">
        <v>99.19</v>
      </c>
      <c r="L19" s="9">
        <v>132.94730000000001</v>
      </c>
      <c r="N19" s="9">
        <v>0.46</v>
      </c>
      <c r="O19" s="9">
        <v>99.09</v>
      </c>
      <c r="P19" s="9">
        <v>100.7423</v>
      </c>
    </row>
    <row r="20" spans="1:22" ht="15.75" customHeight="1" x14ac:dyDescent="0.3">
      <c r="A20" s="9">
        <v>36</v>
      </c>
      <c r="B20" s="10" t="s">
        <v>125</v>
      </c>
      <c r="C20" s="10" t="s">
        <v>126</v>
      </c>
      <c r="D20" s="10" t="s">
        <v>127</v>
      </c>
      <c r="E20" s="9">
        <v>0</v>
      </c>
      <c r="F20" s="9">
        <v>0</v>
      </c>
      <c r="G20" s="9">
        <f t="shared" si="0"/>
        <v>0</v>
      </c>
      <c r="H20" s="9">
        <v>40.6</v>
      </c>
      <c r="I20" s="9">
        <v>5</v>
      </c>
      <c r="J20" s="9">
        <v>0.30599999999999999</v>
      </c>
      <c r="K20" s="9">
        <v>98.97</v>
      </c>
      <c r="L20" s="9">
        <v>168.4325</v>
      </c>
      <c r="N20" s="9">
        <v>0.46</v>
      </c>
      <c r="O20" s="9">
        <v>98.92</v>
      </c>
      <c r="P20" s="9">
        <v>118.9919</v>
      </c>
    </row>
    <row r="21" spans="1:22" ht="15.75" customHeight="1" x14ac:dyDescent="0.3">
      <c r="A21" s="9">
        <v>38</v>
      </c>
      <c r="B21" s="10" t="s">
        <v>131</v>
      </c>
      <c r="C21" s="10" t="s">
        <v>132</v>
      </c>
      <c r="D21" s="10" t="s">
        <v>133</v>
      </c>
      <c r="E21" s="9">
        <v>0</v>
      </c>
      <c r="F21" s="9">
        <v>0</v>
      </c>
      <c r="G21" s="9">
        <f t="shared" si="0"/>
        <v>0</v>
      </c>
      <c r="H21" s="9">
        <v>36</v>
      </c>
      <c r="I21" s="9">
        <v>6</v>
      </c>
      <c r="J21" s="9">
        <v>0.30599999999999999</v>
      </c>
      <c r="K21" s="9">
        <v>99.01</v>
      </c>
      <c r="L21" s="9">
        <v>155.6687</v>
      </c>
      <c r="N21" s="9">
        <v>0.46</v>
      </c>
      <c r="O21" s="9">
        <v>98.99</v>
      </c>
      <c r="P21" s="9">
        <v>114.54689999999999</v>
      </c>
      <c r="R21" s="9" t="s">
        <v>75</v>
      </c>
    </row>
    <row r="22" spans="1:22" ht="15.75" customHeight="1" x14ac:dyDescent="0.3">
      <c r="A22" s="9">
        <v>41</v>
      </c>
      <c r="B22" s="10" t="s">
        <v>140</v>
      </c>
      <c r="C22" s="10" t="s">
        <v>141</v>
      </c>
      <c r="D22" s="10" t="s">
        <v>142</v>
      </c>
      <c r="E22" s="9">
        <v>0</v>
      </c>
      <c r="F22" s="9">
        <v>0</v>
      </c>
      <c r="G22" s="9">
        <f t="shared" si="0"/>
        <v>0</v>
      </c>
      <c r="H22" s="9">
        <v>92.5</v>
      </c>
      <c r="I22" s="9">
        <v>8</v>
      </c>
      <c r="J22" s="9">
        <v>0.30599999999999999</v>
      </c>
      <c r="K22" s="9">
        <v>97.91</v>
      </c>
      <c r="L22" s="9">
        <v>353.66250000000002</v>
      </c>
      <c r="N22" s="9">
        <v>0.46</v>
      </c>
      <c r="O22" s="9">
        <v>97.77</v>
      </c>
      <c r="P22" s="9">
        <v>249.79259999999999</v>
      </c>
    </row>
    <row r="23" spans="1:22" ht="15.75" customHeight="1" x14ac:dyDescent="0.3">
      <c r="A23" s="9">
        <v>42</v>
      </c>
      <c r="B23" s="10" t="s">
        <v>143</v>
      </c>
      <c r="C23" s="10" t="s">
        <v>144</v>
      </c>
      <c r="D23" s="10" t="s">
        <v>145</v>
      </c>
      <c r="E23" s="9">
        <v>0</v>
      </c>
      <c r="F23" s="9">
        <v>0</v>
      </c>
      <c r="G23" s="9">
        <f t="shared" si="0"/>
        <v>0</v>
      </c>
      <c r="H23" s="9">
        <v>46.4</v>
      </c>
      <c r="I23" s="9">
        <v>6</v>
      </c>
      <c r="J23" s="9">
        <v>0.30599999999999999</v>
      </c>
      <c r="K23" s="9">
        <v>98.85</v>
      </c>
      <c r="L23" s="9">
        <v>190.4016</v>
      </c>
      <c r="N23" s="9">
        <v>0.46</v>
      </c>
      <c r="O23" s="9">
        <v>98.76</v>
      </c>
      <c r="P23" s="9">
        <v>139.72210000000001</v>
      </c>
    </row>
    <row r="24" spans="1:22" ht="15.75" customHeight="1" x14ac:dyDescent="0.3">
      <c r="A24" s="9">
        <v>44</v>
      </c>
      <c r="B24" s="10" t="s">
        <v>150</v>
      </c>
      <c r="C24" s="10" t="s">
        <v>151</v>
      </c>
      <c r="D24" s="10" t="s">
        <v>152</v>
      </c>
      <c r="E24" s="9">
        <v>0</v>
      </c>
      <c r="F24" s="9">
        <v>0</v>
      </c>
      <c r="G24" s="9">
        <f t="shared" si="0"/>
        <v>0</v>
      </c>
      <c r="H24" s="9">
        <v>64</v>
      </c>
      <c r="I24" s="9">
        <v>8</v>
      </c>
      <c r="J24" s="9">
        <v>0.30599999999999999</v>
      </c>
      <c r="K24" s="9">
        <v>98.44</v>
      </c>
      <c r="L24" s="9">
        <v>259.90350000000001</v>
      </c>
      <c r="N24" s="9">
        <v>0.46</v>
      </c>
      <c r="O24" s="9">
        <v>98.33</v>
      </c>
      <c r="P24" s="9">
        <v>187.53280000000001</v>
      </c>
    </row>
    <row r="25" spans="1:22" ht="15.75" customHeight="1" x14ac:dyDescent="0.3">
      <c r="A25" s="9">
        <v>45</v>
      </c>
      <c r="B25" s="10" t="s">
        <v>153</v>
      </c>
      <c r="C25" s="10" t="s">
        <v>154</v>
      </c>
      <c r="D25" s="10" t="s">
        <v>155</v>
      </c>
      <c r="E25" s="9">
        <v>0</v>
      </c>
      <c r="F25" s="9">
        <v>0</v>
      </c>
      <c r="G25" s="9">
        <f t="shared" si="0"/>
        <v>0</v>
      </c>
      <c r="H25" s="9">
        <v>81.400000000000006</v>
      </c>
      <c r="I25" s="9">
        <v>12</v>
      </c>
      <c r="J25" s="9">
        <v>0.30599999999999999</v>
      </c>
      <c r="K25" s="9">
        <v>97.97</v>
      </c>
      <c r="L25" s="9">
        <v>340.923</v>
      </c>
      <c r="N25" s="9">
        <v>0.46</v>
      </c>
      <c r="O25" s="9">
        <v>97.83</v>
      </c>
      <c r="P25" s="9">
        <v>248.7373</v>
      </c>
    </row>
    <row r="26" spans="1:22" ht="15.75" customHeight="1" x14ac:dyDescent="0.3">
      <c r="A26" s="9">
        <v>46</v>
      </c>
      <c r="B26" s="10" t="s">
        <v>156</v>
      </c>
      <c r="C26" s="10" t="s">
        <v>157</v>
      </c>
      <c r="D26" s="10" t="s">
        <v>158</v>
      </c>
      <c r="E26" s="9">
        <v>0</v>
      </c>
      <c r="F26" s="9">
        <v>0</v>
      </c>
      <c r="G26" s="9">
        <f t="shared" si="0"/>
        <v>0</v>
      </c>
      <c r="H26" s="9">
        <v>93.6</v>
      </c>
      <c r="I26" s="9">
        <v>11</v>
      </c>
      <c r="J26" s="9">
        <v>0.30599999999999999</v>
      </c>
      <c r="K26" s="9">
        <v>97.78</v>
      </c>
      <c r="L26" s="9">
        <v>375.202</v>
      </c>
      <c r="N26" s="9">
        <v>0.46</v>
      </c>
      <c r="O26" s="9">
        <v>97.58</v>
      </c>
      <c r="P26" s="9">
        <v>269.4341</v>
      </c>
    </row>
    <row r="27" spans="1:22" ht="15.75" customHeight="1" x14ac:dyDescent="0.3">
      <c r="A27" s="9">
        <v>48</v>
      </c>
      <c r="B27" s="10" t="s">
        <v>162</v>
      </c>
      <c r="C27" s="10" t="s">
        <v>163</v>
      </c>
      <c r="D27" s="10" t="s">
        <v>164</v>
      </c>
      <c r="E27" s="9">
        <v>0</v>
      </c>
      <c r="F27" s="9">
        <v>0</v>
      </c>
      <c r="G27" s="9">
        <f t="shared" si="0"/>
        <v>0</v>
      </c>
      <c r="H27" s="9">
        <v>43</v>
      </c>
      <c r="I27" s="9">
        <v>8</v>
      </c>
      <c r="J27" s="9">
        <v>0.30599999999999999</v>
      </c>
      <c r="K27" s="9">
        <v>98.86</v>
      </c>
      <c r="L27" s="9">
        <v>192.03</v>
      </c>
      <c r="N27" s="9">
        <v>0.46</v>
      </c>
      <c r="O27" s="9">
        <v>98.73</v>
      </c>
      <c r="P27" s="9">
        <v>140.1369</v>
      </c>
    </row>
    <row r="28" spans="1:22" ht="15.75" customHeight="1" x14ac:dyDescent="0.3">
      <c r="A28" s="9">
        <v>49</v>
      </c>
      <c r="B28" s="10" t="s">
        <v>165</v>
      </c>
      <c r="C28" s="10" t="s">
        <v>166</v>
      </c>
      <c r="D28" s="10" t="s">
        <v>167</v>
      </c>
      <c r="E28" s="9">
        <v>0</v>
      </c>
      <c r="F28" s="9">
        <v>0</v>
      </c>
      <c r="G28" s="9">
        <f t="shared" si="0"/>
        <v>0</v>
      </c>
      <c r="H28" s="9">
        <v>66.3</v>
      </c>
      <c r="I28" s="9">
        <v>8</v>
      </c>
      <c r="J28" s="9">
        <v>0.30599999999999999</v>
      </c>
      <c r="K28" s="9">
        <v>98.39</v>
      </c>
      <c r="L28" s="9">
        <v>267.5729</v>
      </c>
      <c r="N28" s="9">
        <v>0.46</v>
      </c>
      <c r="O28" s="9">
        <v>98.28</v>
      </c>
      <c r="P28" s="9">
        <v>191.38419999999999</v>
      </c>
      <c r="S28" s="9">
        <f>AVERAGE(L3:L28)</f>
        <v>236.36326923076922</v>
      </c>
      <c r="T28" s="9">
        <f>AVERAGE(K3:K28)</f>
        <v>98.583461538461535</v>
      </c>
      <c r="U28" s="9">
        <f t="shared" ref="U28:V28" si="1">AVERAGE(H3:H28)</f>
        <v>62.400769230769228</v>
      </c>
      <c r="V28" s="9">
        <f t="shared" si="1"/>
        <v>8.384615384615385</v>
      </c>
    </row>
    <row r="29" spans="1:22" ht="15.75" customHeight="1" x14ac:dyDescent="0.3">
      <c r="F29" s="13"/>
      <c r="G29" s="13"/>
      <c r="H29" s="13">
        <v>62.4</v>
      </c>
      <c r="I29" s="13">
        <v>8.4</v>
      </c>
      <c r="J29" s="13">
        <v>0.30599999999999999</v>
      </c>
      <c r="K29" s="13">
        <v>98.58</v>
      </c>
      <c r="L29" s="13">
        <v>236.36</v>
      </c>
      <c r="M29" s="13">
        <v>0</v>
      </c>
      <c r="N29" s="13">
        <v>0.46</v>
      </c>
      <c r="O29" s="13">
        <f t="shared" ref="O29:P29" si="2">AVERAGE(O3:O28)</f>
        <v>98.478846153846163</v>
      </c>
      <c r="P29" s="13">
        <f t="shared" si="2"/>
        <v>169.46195</v>
      </c>
    </row>
    <row r="30" spans="1:22" ht="12.45" x14ac:dyDescent="0.3">
      <c r="A30" s="9">
        <v>3</v>
      </c>
      <c r="B30" s="10" t="s">
        <v>23</v>
      </c>
      <c r="C30" s="10" t="s">
        <v>24</v>
      </c>
      <c r="D30" s="10" t="s">
        <v>25</v>
      </c>
      <c r="E30" s="9">
        <v>0</v>
      </c>
    </row>
    <row r="31" spans="1:22" ht="12.45" x14ac:dyDescent="0.3">
      <c r="A31" s="9">
        <v>5</v>
      </c>
      <c r="B31" s="10" t="s">
        <v>29</v>
      </c>
      <c r="C31" s="10" t="s">
        <v>30</v>
      </c>
      <c r="D31" s="10" t="s">
        <v>31</v>
      </c>
      <c r="E31" s="9">
        <v>1</v>
      </c>
      <c r="F31" s="9">
        <v>1</v>
      </c>
      <c r="G31" s="9">
        <f t="shared" ref="G31:G50" si="3">E30+F31</f>
        <v>1</v>
      </c>
      <c r="H31" s="9">
        <v>28.22</v>
      </c>
      <c r="I31" s="9">
        <v>9</v>
      </c>
      <c r="J31" s="9">
        <v>0.30599999999999999</v>
      </c>
      <c r="K31" s="9">
        <v>98.12</v>
      </c>
      <c r="L31" s="9">
        <v>141.59809999999999</v>
      </c>
      <c r="M31" s="9">
        <v>6</v>
      </c>
      <c r="N31" s="9">
        <v>0.46</v>
      </c>
      <c r="O31" s="14">
        <v>99</v>
      </c>
      <c r="P31" s="9">
        <v>108.8916</v>
      </c>
    </row>
    <row r="32" spans="1:22" ht="12.45" x14ac:dyDescent="0.3">
      <c r="A32" s="9">
        <v>7</v>
      </c>
      <c r="B32" s="10" t="s">
        <v>35</v>
      </c>
      <c r="C32" s="10" t="s">
        <v>36</v>
      </c>
      <c r="D32" s="10" t="s">
        <v>37</v>
      </c>
      <c r="E32" s="9">
        <v>0</v>
      </c>
      <c r="F32" s="9">
        <v>0</v>
      </c>
      <c r="G32" s="9">
        <f t="shared" si="3"/>
        <v>1</v>
      </c>
      <c r="H32" s="9">
        <v>64.3</v>
      </c>
      <c r="I32" s="9">
        <v>10</v>
      </c>
      <c r="J32" s="9">
        <v>0.30599999999999999</v>
      </c>
      <c r="K32" s="9">
        <v>98.45</v>
      </c>
      <c r="L32" s="9">
        <v>263.21510000000001</v>
      </c>
      <c r="M32" s="9">
        <v>8</v>
      </c>
      <c r="N32" s="9">
        <v>0.46</v>
      </c>
      <c r="O32" s="9">
        <v>98.28</v>
      </c>
      <c r="P32" s="9">
        <v>196.68209999999999</v>
      </c>
      <c r="R32" s="9" t="s">
        <v>106</v>
      </c>
    </row>
    <row r="33" spans="1:18" ht="12.45" x14ac:dyDescent="0.3">
      <c r="A33" s="9">
        <v>10</v>
      </c>
      <c r="B33" s="10" t="s">
        <v>45</v>
      </c>
      <c r="C33" s="10" t="s">
        <v>46</v>
      </c>
      <c r="D33" s="10" t="s">
        <v>47</v>
      </c>
      <c r="E33" s="9">
        <v>1</v>
      </c>
      <c r="F33" s="9">
        <v>1</v>
      </c>
      <c r="G33" s="9">
        <f t="shared" si="3"/>
        <v>1</v>
      </c>
      <c r="H33" s="9">
        <v>51.4</v>
      </c>
      <c r="I33" s="9">
        <v>9</v>
      </c>
      <c r="J33" s="9">
        <v>0.30599999999999999</v>
      </c>
      <c r="K33" s="9">
        <v>98.64</v>
      </c>
      <c r="L33" s="9">
        <v>227.6242</v>
      </c>
      <c r="M33" s="9">
        <v>8</v>
      </c>
      <c r="N33" s="9">
        <v>0.46</v>
      </c>
      <c r="O33" s="9">
        <v>98.54</v>
      </c>
      <c r="P33" s="9">
        <v>163.51130000000001</v>
      </c>
    </row>
    <row r="34" spans="1:18" ht="12.45" x14ac:dyDescent="0.3">
      <c r="A34" s="9">
        <v>11</v>
      </c>
      <c r="B34" s="10" t="s">
        <v>48</v>
      </c>
      <c r="C34" s="10" t="s">
        <v>49</v>
      </c>
      <c r="D34" s="10" t="s">
        <v>50</v>
      </c>
      <c r="E34" s="9">
        <v>0</v>
      </c>
      <c r="F34" s="9">
        <v>0</v>
      </c>
      <c r="G34" s="9">
        <f t="shared" si="3"/>
        <v>1</v>
      </c>
      <c r="H34" s="9">
        <v>91</v>
      </c>
      <c r="I34" s="9">
        <v>11</v>
      </c>
      <c r="J34" s="9">
        <v>0.30599999999999999</v>
      </c>
      <c r="K34" s="9">
        <v>97.83</v>
      </c>
      <c r="L34" s="9">
        <v>366.18060000000003</v>
      </c>
      <c r="M34" s="9">
        <v>3</v>
      </c>
      <c r="N34" s="9">
        <v>0.46</v>
      </c>
      <c r="O34" s="9">
        <v>97.67</v>
      </c>
      <c r="P34" s="9">
        <v>261.00729999999999</v>
      </c>
    </row>
    <row r="35" spans="1:18" ht="12.45" x14ac:dyDescent="0.3">
      <c r="A35" s="9">
        <v>15</v>
      </c>
      <c r="B35" s="10" t="s">
        <v>60</v>
      </c>
      <c r="C35" s="10" t="s">
        <v>61</v>
      </c>
      <c r="D35" s="10" t="s">
        <v>62</v>
      </c>
      <c r="E35" s="9">
        <v>1</v>
      </c>
      <c r="F35" s="9">
        <v>1</v>
      </c>
      <c r="G35" s="9">
        <f t="shared" si="3"/>
        <v>1</v>
      </c>
      <c r="H35" s="9">
        <v>58</v>
      </c>
      <c r="I35" s="9">
        <v>11</v>
      </c>
      <c r="J35" s="9">
        <v>0.30599999999999999</v>
      </c>
      <c r="K35" s="9">
        <v>98.46</v>
      </c>
      <c r="L35" s="9">
        <v>255.80699999999999</v>
      </c>
      <c r="M35" s="9">
        <v>6</v>
      </c>
      <c r="N35" s="9">
        <v>0.46</v>
      </c>
      <c r="O35" s="9">
        <v>98.3</v>
      </c>
      <c r="P35" s="9">
        <v>187.6053</v>
      </c>
    </row>
    <row r="36" spans="1:18" ht="12.45" x14ac:dyDescent="0.3">
      <c r="A36" s="9">
        <v>16</v>
      </c>
      <c r="B36" s="10" t="s">
        <v>63</v>
      </c>
      <c r="C36" s="10" t="s">
        <v>64</v>
      </c>
      <c r="D36" s="10" t="s">
        <v>65</v>
      </c>
      <c r="E36" s="9">
        <v>0</v>
      </c>
      <c r="F36" s="9">
        <v>0</v>
      </c>
      <c r="G36" s="9">
        <f t="shared" si="3"/>
        <v>1</v>
      </c>
      <c r="H36" s="9">
        <v>87.7</v>
      </c>
      <c r="I36" s="9">
        <v>13</v>
      </c>
      <c r="J36" s="9">
        <v>0.30599999999999999</v>
      </c>
      <c r="K36" s="9">
        <v>97.84</v>
      </c>
      <c r="L36" s="9">
        <v>367.87259999999998</v>
      </c>
      <c r="M36" s="9">
        <v>6</v>
      </c>
      <c r="N36" s="9">
        <v>0.46</v>
      </c>
      <c r="O36" s="9">
        <v>97.86</v>
      </c>
      <c r="P36" s="9">
        <v>237.24010000000001</v>
      </c>
    </row>
    <row r="37" spans="1:18" ht="12.45" x14ac:dyDescent="0.3">
      <c r="A37" s="9">
        <v>19</v>
      </c>
      <c r="B37" s="10" t="s">
        <v>72</v>
      </c>
      <c r="C37" s="10" t="s">
        <v>73</v>
      </c>
      <c r="D37" s="10" t="s">
        <v>74</v>
      </c>
      <c r="E37" s="9">
        <v>1</v>
      </c>
      <c r="F37" s="9">
        <v>1</v>
      </c>
      <c r="G37" s="9">
        <f t="shared" si="3"/>
        <v>1</v>
      </c>
      <c r="H37" s="9">
        <v>63.6</v>
      </c>
      <c r="I37" s="9">
        <v>15</v>
      </c>
      <c r="J37" s="9">
        <v>0.30599999999999999</v>
      </c>
      <c r="K37" s="9">
        <v>98.19</v>
      </c>
      <c r="L37" s="9">
        <v>302.4171</v>
      </c>
      <c r="M37" s="9">
        <v>6</v>
      </c>
      <c r="N37" s="9">
        <v>0.46</v>
      </c>
      <c r="O37" s="9">
        <v>98.02</v>
      </c>
      <c r="P37" s="9">
        <v>222.37350000000001</v>
      </c>
    </row>
    <row r="38" spans="1:18" ht="12.45" x14ac:dyDescent="0.3">
      <c r="A38" s="9">
        <v>21</v>
      </c>
      <c r="B38" s="10" t="s">
        <v>79</v>
      </c>
      <c r="C38" s="10" t="s">
        <v>80</v>
      </c>
      <c r="D38" s="10" t="s">
        <v>81</v>
      </c>
      <c r="E38" s="9">
        <v>1</v>
      </c>
      <c r="F38" s="9">
        <v>0</v>
      </c>
      <c r="G38" s="9">
        <f t="shared" si="3"/>
        <v>1</v>
      </c>
      <c r="H38" s="9">
        <v>80.7</v>
      </c>
      <c r="I38" s="9">
        <v>13</v>
      </c>
      <c r="J38" s="9">
        <v>0.30599999999999999</v>
      </c>
      <c r="K38" s="9">
        <v>97.97</v>
      </c>
      <c r="L38" s="9">
        <v>337.56079999999997</v>
      </c>
      <c r="M38" s="9">
        <v>6</v>
      </c>
      <c r="N38" s="9">
        <v>0.46</v>
      </c>
      <c r="O38" s="9">
        <v>97.84</v>
      </c>
      <c r="P38" s="9">
        <v>244.22300000000001</v>
      </c>
    </row>
    <row r="39" spans="1:18" ht="12.45" x14ac:dyDescent="0.3">
      <c r="A39" s="9">
        <v>24</v>
      </c>
      <c r="B39" s="10" t="s">
        <v>88</v>
      </c>
      <c r="C39" s="10" t="s">
        <v>89</v>
      </c>
      <c r="D39" s="10" t="s">
        <v>90</v>
      </c>
      <c r="E39" s="9">
        <v>1</v>
      </c>
      <c r="F39" s="9">
        <v>0</v>
      </c>
      <c r="G39" s="9">
        <f t="shared" si="3"/>
        <v>1</v>
      </c>
      <c r="H39" s="9">
        <v>72.400000000000006</v>
      </c>
      <c r="I39" s="9">
        <v>13</v>
      </c>
      <c r="J39" s="9">
        <v>0.30599999999999999</v>
      </c>
      <c r="K39" s="9">
        <v>98.16</v>
      </c>
      <c r="L39" s="9">
        <v>309.6585</v>
      </c>
      <c r="M39" s="9">
        <v>6</v>
      </c>
      <c r="N39" s="9">
        <v>0.46</v>
      </c>
      <c r="O39" s="9">
        <v>98.01</v>
      </c>
      <c r="P39" s="9">
        <v>227.3775</v>
      </c>
    </row>
    <row r="40" spans="1:18" ht="12.45" x14ac:dyDescent="0.3">
      <c r="A40" s="9">
        <v>25</v>
      </c>
      <c r="B40" s="10" t="s">
        <v>91</v>
      </c>
      <c r="C40" s="10" t="s">
        <v>92</v>
      </c>
      <c r="D40" s="10" t="s">
        <v>93</v>
      </c>
      <c r="E40" s="9">
        <v>0</v>
      </c>
      <c r="F40" s="9">
        <v>0</v>
      </c>
      <c r="G40" s="9">
        <f t="shared" si="3"/>
        <v>1</v>
      </c>
      <c r="H40" s="9">
        <v>41.8</v>
      </c>
      <c r="I40" s="9">
        <v>8</v>
      </c>
      <c r="J40" s="9">
        <v>0.30599999999999999</v>
      </c>
      <c r="K40" s="9">
        <v>98.91</v>
      </c>
      <c r="L40" s="9">
        <v>182.3717</v>
      </c>
      <c r="M40" s="9">
        <v>6</v>
      </c>
      <c r="N40" s="9">
        <v>0.46</v>
      </c>
      <c r="O40" s="9">
        <v>98.79</v>
      </c>
      <c r="P40" s="9">
        <v>134.32259999999999</v>
      </c>
    </row>
    <row r="41" spans="1:18" ht="12.45" x14ac:dyDescent="0.3">
      <c r="A41" s="9">
        <v>26</v>
      </c>
      <c r="B41" s="10" t="s">
        <v>94</v>
      </c>
      <c r="C41" s="10" t="s">
        <v>95</v>
      </c>
      <c r="D41" s="10" t="s">
        <v>96</v>
      </c>
      <c r="E41" s="9">
        <v>1</v>
      </c>
      <c r="F41" s="9">
        <v>1</v>
      </c>
      <c r="G41" s="9">
        <f t="shared" si="3"/>
        <v>1</v>
      </c>
      <c r="H41" s="9">
        <v>37</v>
      </c>
      <c r="I41" s="9">
        <v>8</v>
      </c>
      <c r="J41" s="9">
        <v>0.30599999999999999</v>
      </c>
      <c r="K41" s="9">
        <v>98.98</v>
      </c>
      <c r="L41" s="9">
        <v>169.42189999999999</v>
      </c>
      <c r="M41" s="9">
        <v>7</v>
      </c>
      <c r="N41" s="9">
        <v>0.46</v>
      </c>
      <c r="O41" s="9">
        <v>98.89</v>
      </c>
      <c r="P41" s="9">
        <v>125.5005</v>
      </c>
    </row>
    <row r="42" spans="1:18" ht="12.45" x14ac:dyDescent="0.3">
      <c r="A42" s="9">
        <v>30</v>
      </c>
      <c r="B42" s="10" t="s">
        <v>107</v>
      </c>
      <c r="C42" s="10" t="s">
        <v>108</v>
      </c>
      <c r="D42" s="10" t="s">
        <v>109</v>
      </c>
      <c r="E42" s="9">
        <v>1</v>
      </c>
      <c r="F42" s="9">
        <v>0</v>
      </c>
      <c r="G42" s="9">
        <f t="shared" si="3"/>
        <v>1</v>
      </c>
      <c r="H42" s="9">
        <v>52.3</v>
      </c>
      <c r="I42" s="9">
        <v>11</v>
      </c>
      <c r="J42" s="9">
        <v>0.30599999999999999</v>
      </c>
      <c r="K42" s="9">
        <v>98.56</v>
      </c>
      <c r="L42" s="9">
        <v>240.18170000000001</v>
      </c>
      <c r="M42" s="9">
        <v>5</v>
      </c>
      <c r="N42" s="9">
        <v>0.46</v>
      </c>
      <c r="O42" s="9">
        <v>98.44</v>
      </c>
      <c r="P42" s="9">
        <v>175.886</v>
      </c>
    </row>
    <row r="43" spans="1:18" ht="12.45" x14ac:dyDescent="0.3">
      <c r="A43" s="9">
        <v>32</v>
      </c>
      <c r="B43" s="10" t="s">
        <v>113</v>
      </c>
      <c r="C43" s="10" t="s">
        <v>114</v>
      </c>
      <c r="D43" s="10" t="s">
        <v>115</v>
      </c>
      <c r="E43" s="9">
        <v>1</v>
      </c>
      <c r="F43" s="9">
        <v>0</v>
      </c>
      <c r="G43" s="9">
        <f t="shared" si="3"/>
        <v>1</v>
      </c>
      <c r="H43" s="9">
        <v>44.7</v>
      </c>
      <c r="I43" s="9">
        <v>12</v>
      </c>
      <c r="J43" s="9">
        <v>0.30599999999999999</v>
      </c>
      <c r="K43" s="9">
        <v>98.68</v>
      </c>
      <c r="L43" s="9">
        <v>222.9727</v>
      </c>
      <c r="M43" s="9">
        <v>6</v>
      </c>
      <c r="N43" s="9">
        <v>0.46</v>
      </c>
      <c r="O43" s="9">
        <v>98.55</v>
      </c>
      <c r="P43" s="9">
        <v>165.7363</v>
      </c>
    </row>
    <row r="44" spans="1:18" ht="12.45" x14ac:dyDescent="0.3">
      <c r="A44" s="9">
        <v>35</v>
      </c>
      <c r="B44" s="10" t="s">
        <v>122</v>
      </c>
      <c r="C44" s="10" t="s">
        <v>123</v>
      </c>
      <c r="D44" s="10" t="s">
        <v>124</v>
      </c>
      <c r="E44" s="9">
        <v>0</v>
      </c>
      <c r="F44" s="9">
        <v>0</v>
      </c>
      <c r="G44" s="9">
        <f t="shared" si="3"/>
        <v>1</v>
      </c>
      <c r="H44" s="9">
        <v>59.1</v>
      </c>
      <c r="I44" s="9">
        <v>10</v>
      </c>
      <c r="J44" s="9">
        <v>0.30599999999999999</v>
      </c>
      <c r="K44" s="9">
        <v>98.51</v>
      </c>
      <c r="L44" s="9">
        <v>252.6635</v>
      </c>
      <c r="M44" s="9">
        <v>6</v>
      </c>
      <c r="N44" s="9">
        <v>0.46</v>
      </c>
      <c r="O44" s="9">
        <v>98.36</v>
      </c>
      <c r="P44" s="9">
        <v>184.83879999999999</v>
      </c>
    </row>
    <row r="45" spans="1:18" ht="12.45" x14ac:dyDescent="0.3">
      <c r="A45" s="9">
        <v>37</v>
      </c>
      <c r="B45" s="10" t="s">
        <v>128</v>
      </c>
      <c r="C45" s="10" t="s">
        <v>129</v>
      </c>
      <c r="D45" s="10" t="s">
        <v>130</v>
      </c>
      <c r="E45" s="9">
        <v>0</v>
      </c>
      <c r="F45" s="9">
        <v>1</v>
      </c>
      <c r="G45" s="9">
        <f t="shared" si="3"/>
        <v>1</v>
      </c>
      <c r="H45" s="9">
        <v>44.9</v>
      </c>
      <c r="I45" s="9">
        <v>8</v>
      </c>
      <c r="J45" s="9">
        <v>0.30599999999999999</v>
      </c>
      <c r="K45" s="9">
        <v>98.84</v>
      </c>
      <c r="L45" s="9">
        <v>197.71709999999999</v>
      </c>
      <c r="M45" s="9">
        <v>6</v>
      </c>
      <c r="N45" s="9">
        <v>0.46</v>
      </c>
      <c r="O45" s="9">
        <v>98.72</v>
      </c>
      <c r="P45" s="9">
        <v>145.30549999999999</v>
      </c>
    </row>
    <row r="46" spans="1:18" ht="12.45" x14ac:dyDescent="0.3">
      <c r="A46" s="9">
        <v>39</v>
      </c>
      <c r="B46" s="10" t="s">
        <v>134</v>
      </c>
      <c r="C46" s="10" t="s">
        <v>135</v>
      </c>
      <c r="D46" s="10" t="s">
        <v>136</v>
      </c>
      <c r="E46" s="9">
        <v>0</v>
      </c>
      <c r="F46" s="9">
        <v>1</v>
      </c>
      <c r="G46" s="9">
        <f t="shared" si="3"/>
        <v>1</v>
      </c>
      <c r="H46" s="9">
        <v>62.5</v>
      </c>
      <c r="I46" s="9">
        <v>7</v>
      </c>
      <c r="J46" s="9">
        <v>0.30599999999999999</v>
      </c>
      <c r="K46" s="9">
        <v>98.5</v>
      </c>
      <c r="L46" s="9">
        <v>250.94929999999999</v>
      </c>
      <c r="M46" s="9">
        <v>2</v>
      </c>
      <c r="N46" s="9">
        <v>0.46</v>
      </c>
      <c r="O46" s="9">
        <v>98.39</v>
      </c>
      <c r="P46" s="9">
        <v>178.5609</v>
      </c>
      <c r="R46" s="9" t="s">
        <v>149</v>
      </c>
    </row>
    <row r="47" spans="1:18" ht="12.45" x14ac:dyDescent="0.3">
      <c r="A47" s="9">
        <v>40</v>
      </c>
      <c r="B47" s="10" t="s">
        <v>137</v>
      </c>
      <c r="C47" s="10" t="s">
        <v>138</v>
      </c>
      <c r="D47" s="10" t="s">
        <v>139</v>
      </c>
      <c r="E47" s="9">
        <v>1</v>
      </c>
      <c r="F47" s="9">
        <v>1</v>
      </c>
      <c r="G47" s="9">
        <f t="shared" si="3"/>
        <v>1</v>
      </c>
      <c r="H47" s="9">
        <v>19.5</v>
      </c>
      <c r="I47" s="9">
        <v>5</v>
      </c>
      <c r="J47" s="9">
        <v>0.30599999999999999</v>
      </c>
      <c r="K47" s="9">
        <v>99.44</v>
      </c>
      <c r="L47" s="9">
        <v>93.016099999999994</v>
      </c>
      <c r="M47" s="9">
        <v>2</v>
      </c>
      <c r="N47" s="9">
        <v>0.46</v>
      </c>
      <c r="O47" s="9">
        <v>99.36</v>
      </c>
      <c r="P47" s="9">
        <v>72.276759999999996</v>
      </c>
    </row>
    <row r="48" spans="1:18" ht="12.45" x14ac:dyDescent="0.3">
      <c r="A48" s="9">
        <v>47</v>
      </c>
      <c r="B48" s="10" t="s">
        <v>159</v>
      </c>
      <c r="C48" s="10" t="s">
        <v>160</v>
      </c>
      <c r="D48" s="10" t="s">
        <v>161</v>
      </c>
      <c r="E48" s="9">
        <v>0</v>
      </c>
      <c r="F48" s="9">
        <v>0</v>
      </c>
      <c r="G48" s="9">
        <f t="shared" si="3"/>
        <v>1</v>
      </c>
      <c r="H48" s="9">
        <v>61.3</v>
      </c>
      <c r="I48" s="9">
        <v>10</v>
      </c>
      <c r="J48" s="9">
        <v>0.30599999999999999</v>
      </c>
      <c r="K48" s="9">
        <v>98.44</v>
      </c>
      <c r="L48" s="9">
        <v>261.685</v>
      </c>
      <c r="M48" s="9">
        <v>6</v>
      </c>
      <c r="N48" s="9">
        <v>0.46</v>
      </c>
      <c r="O48" s="9">
        <v>98.29</v>
      </c>
      <c r="P48" s="9">
        <v>191.62790000000001</v>
      </c>
    </row>
    <row r="49" spans="1:23" ht="12.45" x14ac:dyDescent="0.3">
      <c r="A49" s="9">
        <v>50</v>
      </c>
      <c r="B49" s="10" t="s">
        <v>168</v>
      </c>
      <c r="C49" s="10" t="s">
        <v>169</v>
      </c>
      <c r="D49" s="10" t="s">
        <v>170</v>
      </c>
      <c r="E49" s="9">
        <v>1</v>
      </c>
      <c r="F49" s="9">
        <v>1</v>
      </c>
      <c r="G49" s="9">
        <f t="shared" si="3"/>
        <v>1</v>
      </c>
      <c r="H49" s="9">
        <v>54</v>
      </c>
      <c r="I49" s="9">
        <v>6</v>
      </c>
      <c r="J49" s="9">
        <v>0.30599999999999999</v>
      </c>
      <c r="K49" s="9">
        <v>98.69</v>
      </c>
      <c r="L49" s="9">
        <v>215.90289999999999</v>
      </c>
      <c r="M49" s="9">
        <v>7</v>
      </c>
      <c r="N49" s="9">
        <v>0.46</v>
      </c>
      <c r="O49" s="9">
        <v>98.63</v>
      </c>
      <c r="P49" s="9">
        <v>155.34719999999999</v>
      </c>
      <c r="S49" s="9">
        <f>AVERAGE(L31:L50)</f>
        <v>241.80236499999995</v>
      </c>
      <c r="T49" s="9">
        <f>AVERAGE(K31:K50)</f>
        <v>98.506500000000003</v>
      </c>
      <c r="U49" s="9">
        <f t="shared" ref="U49:V49" si="4">AVERAGE(H31:H50)</f>
        <v>55.870999999999995</v>
      </c>
      <c r="V49" s="9">
        <f t="shared" si="4"/>
        <v>9.75</v>
      </c>
      <c r="W49" s="9">
        <f>AVERAGE(M31:M50)</f>
        <v>5.65</v>
      </c>
    </row>
    <row r="50" spans="1:23" ht="12.45" x14ac:dyDescent="0.3">
      <c r="F50" s="9">
        <v>0</v>
      </c>
      <c r="G50" s="9">
        <f t="shared" si="3"/>
        <v>1</v>
      </c>
      <c r="H50" s="9">
        <v>43</v>
      </c>
      <c r="I50" s="9">
        <v>6</v>
      </c>
      <c r="J50" s="9">
        <v>0.30599999999999999</v>
      </c>
      <c r="K50" s="9">
        <v>98.92</v>
      </c>
      <c r="L50" s="9">
        <v>177.23140000000001</v>
      </c>
      <c r="M50" s="9">
        <v>5</v>
      </c>
      <c r="N50" s="9">
        <v>0.46</v>
      </c>
      <c r="O50" s="9">
        <v>98.83</v>
      </c>
      <c r="P50" s="9">
        <v>129.11009999999999</v>
      </c>
    </row>
    <row r="51" spans="1:23" ht="12.45" x14ac:dyDescent="0.3">
      <c r="A51" s="9">
        <v>9</v>
      </c>
      <c r="B51" s="10" t="s">
        <v>41</v>
      </c>
      <c r="C51" s="10" t="s">
        <v>42</v>
      </c>
      <c r="D51" s="10" t="s">
        <v>43</v>
      </c>
      <c r="E51" s="9">
        <v>0</v>
      </c>
      <c r="G51" s="13">
        <v>1</v>
      </c>
      <c r="H51" s="13">
        <v>55.9</v>
      </c>
      <c r="I51" s="13">
        <v>9.75</v>
      </c>
      <c r="J51" s="13">
        <v>0.30599999999999999</v>
      </c>
      <c r="K51" s="13">
        <v>98.5</v>
      </c>
      <c r="L51" s="13">
        <v>241.8</v>
      </c>
      <c r="M51" s="13">
        <v>5.65</v>
      </c>
      <c r="N51" s="13"/>
      <c r="O51" s="13">
        <f t="shared" ref="O51:P51" si="5">AVERAGE(O31:O50)</f>
        <v>98.438500000000005</v>
      </c>
      <c r="P51" s="13">
        <f t="shared" si="5"/>
        <v>175.37121299999998</v>
      </c>
    </row>
    <row r="52" spans="1:23" ht="12.45" x14ac:dyDescent="0.3">
      <c r="A52" s="9">
        <v>20</v>
      </c>
      <c r="B52" s="10" t="s">
        <v>76</v>
      </c>
      <c r="C52" s="10" t="s">
        <v>77</v>
      </c>
      <c r="D52" s="10" t="s">
        <v>78</v>
      </c>
      <c r="E52" s="9">
        <v>0</v>
      </c>
    </row>
    <row r="53" spans="1:23" ht="12.45" x14ac:dyDescent="0.3">
      <c r="A53" s="9">
        <v>29</v>
      </c>
      <c r="B53" s="10" t="s">
        <v>103</v>
      </c>
      <c r="C53" s="10" t="s">
        <v>104</v>
      </c>
      <c r="D53" s="10" t="s">
        <v>105</v>
      </c>
      <c r="E53" s="9">
        <v>0</v>
      </c>
      <c r="F53" s="9">
        <v>2</v>
      </c>
      <c r="G53" s="9">
        <f t="shared" ref="G53:G56" si="6">E51+F53</f>
        <v>2</v>
      </c>
      <c r="H53" s="9">
        <v>36.200000000000003</v>
      </c>
      <c r="I53" s="9">
        <v>8</v>
      </c>
      <c r="J53" s="9">
        <v>0.30599999999999999</v>
      </c>
      <c r="K53" s="9">
        <v>99</v>
      </c>
      <c r="L53" s="9">
        <v>166.9813</v>
      </c>
      <c r="M53" s="9">
        <v>8</v>
      </c>
      <c r="N53" s="9">
        <v>0.46</v>
      </c>
      <c r="O53" s="9">
        <v>98.9</v>
      </c>
      <c r="P53" s="9">
        <v>123.1587</v>
      </c>
    </row>
    <row r="54" spans="1:23" ht="12.45" x14ac:dyDescent="0.3">
      <c r="A54" s="9">
        <v>43</v>
      </c>
      <c r="B54" s="10" t="s">
        <v>146</v>
      </c>
      <c r="C54" s="10" t="s">
        <v>147</v>
      </c>
      <c r="D54" s="10" t="s">
        <v>148</v>
      </c>
      <c r="E54" s="9">
        <v>1</v>
      </c>
      <c r="F54" s="9">
        <v>2</v>
      </c>
      <c r="G54" s="9">
        <f t="shared" si="6"/>
        <v>2</v>
      </c>
      <c r="H54" s="9">
        <v>46.3</v>
      </c>
      <c r="I54" s="9">
        <v>14</v>
      </c>
      <c r="J54" s="9">
        <v>0.30599999999999999</v>
      </c>
      <c r="K54" s="9">
        <v>98.79</v>
      </c>
      <c r="L54" s="9">
        <v>198.56399999999999</v>
      </c>
      <c r="M54" s="9">
        <v>9</v>
      </c>
      <c r="N54" s="9">
        <v>0.46</v>
      </c>
      <c r="O54" s="9">
        <v>98.64</v>
      </c>
      <c r="P54" s="9">
        <v>154.77459999999999</v>
      </c>
      <c r="S54" s="9">
        <f>AVERAGE(L53:L56)</f>
        <v>205.72319999999999</v>
      </c>
      <c r="T54" s="9">
        <f>AVERAGE(K53:K56)</f>
        <v>98.772500000000008</v>
      </c>
      <c r="U54" s="9">
        <f t="shared" ref="U54:V54" si="7">AVERAGE(H53:H56)</f>
        <v>42.574999999999996</v>
      </c>
      <c r="V54" s="9">
        <f t="shared" si="7"/>
        <v>12.75</v>
      </c>
      <c r="W54" s="9">
        <f>AVERAGE(M53:M56)</f>
        <v>10.5</v>
      </c>
    </row>
    <row r="55" spans="1:23" ht="12.45" x14ac:dyDescent="0.3">
      <c r="F55" s="9">
        <v>2</v>
      </c>
      <c r="G55" s="9">
        <f t="shared" si="6"/>
        <v>2</v>
      </c>
      <c r="H55" s="9">
        <v>57.7</v>
      </c>
      <c r="I55" s="9">
        <v>13</v>
      </c>
      <c r="J55" s="9">
        <v>0.30599999999999999</v>
      </c>
      <c r="K55" s="9">
        <v>98.45</v>
      </c>
      <c r="L55" s="9">
        <v>266.6884</v>
      </c>
      <c r="M55" s="9">
        <v>12</v>
      </c>
      <c r="N55" s="9">
        <v>0.46</v>
      </c>
      <c r="O55" s="9">
        <v>98.25</v>
      </c>
      <c r="P55" s="9">
        <v>198.42410000000001</v>
      </c>
    </row>
    <row r="56" spans="1:23" ht="12.45" x14ac:dyDescent="0.3">
      <c r="F56" s="9">
        <v>1</v>
      </c>
      <c r="G56" s="9">
        <f t="shared" si="6"/>
        <v>2</v>
      </c>
      <c r="H56" s="9">
        <v>30.1</v>
      </c>
      <c r="I56" s="9">
        <v>16</v>
      </c>
      <c r="J56" s="9">
        <v>0.30599999999999999</v>
      </c>
      <c r="K56" s="9">
        <v>98.85</v>
      </c>
      <c r="L56" s="9">
        <v>190.6591</v>
      </c>
      <c r="M56" s="9">
        <v>13</v>
      </c>
      <c r="N56" s="9">
        <v>0.46</v>
      </c>
      <c r="O56" s="9">
        <v>98.63</v>
      </c>
      <c r="P56" s="9">
        <v>157.5384</v>
      </c>
    </row>
    <row r="57" spans="1:23" ht="12.45" x14ac:dyDescent="0.3">
      <c r="G57" s="13">
        <v>2</v>
      </c>
      <c r="H57" s="13"/>
      <c r="I57" s="13"/>
      <c r="J57" s="13">
        <v>0.30599999999999999</v>
      </c>
      <c r="K57" s="13">
        <v>98.77</v>
      </c>
      <c r="L57" s="13">
        <v>205.7</v>
      </c>
      <c r="M57" s="13">
        <v>10.5</v>
      </c>
      <c r="N57" s="13"/>
      <c r="O57" s="13">
        <f t="shared" ref="O57:P57" si="8">AVERAGE(O53:O56)</f>
        <v>98.605000000000004</v>
      </c>
      <c r="P57" s="13">
        <f t="shared" si="8"/>
        <v>158.47395</v>
      </c>
    </row>
  </sheetData>
  <mergeCells count="2">
    <mergeCell ref="J1:M1"/>
    <mergeCell ref="N1:Q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98.03</v>
      </c>
      <c r="C14" s="23">
        <v>98.03</v>
      </c>
      <c r="D14" s="23">
        <v>98.01</v>
      </c>
      <c r="E14" s="32">
        <f t="shared" si="0"/>
        <v>98.023333333333326</v>
      </c>
      <c r="F14" s="15"/>
      <c r="G14" s="28" t="s">
        <v>190</v>
      </c>
      <c r="H14" s="31">
        <v>0.97860000000000003</v>
      </c>
      <c r="I14" s="31">
        <v>0.97860000000000003</v>
      </c>
      <c r="J14" s="31">
        <v>0.97860000000000003</v>
      </c>
      <c r="K14" s="32">
        <f t="shared" si="1"/>
        <v>0.97860000000000003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336.0849</v>
      </c>
      <c r="C18" s="39"/>
      <c r="D18" s="39" t="s">
        <v>193</v>
      </c>
      <c r="E18" s="40">
        <f>VAR(B18:B20)</f>
        <v>0.19067690999999429</v>
      </c>
      <c r="F18" s="15"/>
      <c r="G18" s="37" t="s">
        <v>192</v>
      </c>
      <c r="H18" s="38">
        <v>237.13319999999999</v>
      </c>
      <c r="I18" s="39"/>
      <c r="J18" s="39" t="s">
        <v>193</v>
      </c>
      <c r="K18" s="40">
        <f>VAR(H18:H20)</f>
        <v>8.5817033333345557E-3</v>
      </c>
    </row>
    <row r="19" spans="1:11" ht="15.75" customHeight="1" x14ac:dyDescent="0.3">
      <c r="A19" s="41" t="s">
        <v>194</v>
      </c>
      <c r="B19" s="42">
        <v>336.90899999999999</v>
      </c>
      <c r="C19" s="15"/>
      <c r="D19" s="15"/>
      <c r="E19" s="30"/>
      <c r="F19" s="15"/>
      <c r="G19" s="41" t="s">
        <v>194</v>
      </c>
      <c r="H19" s="42">
        <v>237.29310000000001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336.2466</v>
      </c>
      <c r="C20" s="27"/>
      <c r="D20" s="27"/>
      <c r="E20" s="36"/>
      <c r="G20" s="43" t="s">
        <v>195</v>
      </c>
      <c r="H20" s="44">
        <v>237.29419999999999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336.41349999999994</v>
      </c>
      <c r="C21" s="44"/>
      <c r="D21" s="27"/>
      <c r="E21" s="36"/>
      <c r="G21" s="43" t="s">
        <v>196</v>
      </c>
      <c r="H21" s="27">
        <f>AVERAGE(H18:H20)</f>
        <v>237.24016666666662</v>
      </c>
      <c r="I21" s="44"/>
      <c r="J21" s="27"/>
      <c r="K21" s="3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98.41</v>
      </c>
      <c r="C14" s="23">
        <v>98.45</v>
      </c>
      <c r="D14" s="23">
        <v>98.44</v>
      </c>
      <c r="E14" s="32">
        <f t="shared" si="0"/>
        <v>98.433333333333337</v>
      </c>
      <c r="F14" s="15"/>
      <c r="G14" s="28" t="s">
        <v>190</v>
      </c>
      <c r="H14" s="23">
        <v>98.31</v>
      </c>
      <c r="I14" s="23">
        <v>98.3</v>
      </c>
      <c r="J14" s="23">
        <v>98.3</v>
      </c>
      <c r="K14" s="32">
        <f t="shared" si="1"/>
        <v>98.303333333333342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263.13760000000002</v>
      </c>
      <c r="C18" s="39"/>
      <c r="D18" s="39" t="s">
        <v>193</v>
      </c>
      <c r="E18" s="40">
        <f>VAR(B18:B20)</f>
        <v>0.34994886999999114</v>
      </c>
      <c r="F18" s="15"/>
      <c r="G18" s="37" t="s">
        <v>192</v>
      </c>
      <c r="H18" s="38">
        <v>186.52789999999999</v>
      </c>
      <c r="I18" s="39"/>
      <c r="J18" s="39" t="s">
        <v>193</v>
      </c>
      <c r="K18" s="40">
        <f>VAR(H18:H20)</f>
        <v>0.20354052333333292</v>
      </c>
    </row>
    <row r="19" spans="1:11" ht="15.75" customHeight="1" x14ac:dyDescent="0.3">
      <c r="A19" s="41" t="s">
        <v>194</v>
      </c>
      <c r="B19" s="42">
        <v>263.0652</v>
      </c>
      <c r="C19" s="15"/>
      <c r="D19" s="15"/>
      <c r="E19" s="30"/>
      <c r="F19" s="15"/>
      <c r="G19" s="41" t="s">
        <v>194</v>
      </c>
      <c r="H19" s="42">
        <v>187.39869999999999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262.07870000000003</v>
      </c>
      <c r="C20" s="27"/>
      <c r="D20" s="27"/>
      <c r="E20" s="36"/>
      <c r="G20" s="43" t="s">
        <v>195</v>
      </c>
      <c r="H20" s="44">
        <v>186.7586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262.76050000000004</v>
      </c>
      <c r="C21" s="44"/>
      <c r="D21" s="27"/>
      <c r="E21" s="36"/>
      <c r="G21" s="43" t="s">
        <v>196</v>
      </c>
      <c r="H21" s="27">
        <f>AVERAGE(H18:H20)</f>
        <v>186.89506666666668</v>
      </c>
      <c r="I21" s="44"/>
      <c r="J21" s="27"/>
      <c r="K21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61328125" customWidth="1"/>
    <col min="7" max="7" width="37.7656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97.97</v>
      </c>
      <c r="C14" s="23">
        <v>97.97</v>
      </c>
      <c r="D14" s="23">
        <v>97.97</v>
      </c>
      <c r="E14" s="32">
        <f t="shared" si="0"/>
        <v>97.969999999999985</v>
      </c>
      <c r="F14" s="15"/>
      <c r="G14" s="28" t="s">
        <v>190</v>
      </c>
      <c r="H14" s="23">
        <v>97.84</v>
      </c>
      <c r="I14" s="23">
        <v>97.84</v>
      </c>
      <c r="J14" s="23">
        <v>97.84</v>
      </c>
      <c r="K14" s="32">
        <f t="shared" si="1"/>
        <v>97.839999999999989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44">
        <v>337.56079999999997</v>
      </c>
      <c r="C18" s="39"/>
      <c r="D18" s="39" t="s">
        <v>193</v>
      </c>
      <c r="E18" s="40">
        <f>VAR(B18:B20)</f>
        <v>0</v>
      </c>
      <c r="F18" s="15"/>
      <c r="G18" s="37" t="s">
        <v>192</v>
      </c>
      <c r="H18" s="38">
        <v>244.22300000000001</v>
      </c>
      <c r="I18" s="39"/>
      <c r="J18" s="39" t="s">
        <v>193</v>
      </c>
      <c r="K18" s="40">
        <f>VAR(H18:H20)</f>
        <v>1.2116903504194741E-27</v>
      </c>
    </row>
    <row r="19" spans="1:11" ht="15.75" customHeight="1" x14ac:dyDescent="0.3">
      <c r="A19" s="41" t="s">
        <v>194</v>
      </c>
      <c r="B19" s="44">
        <v>337.56079999999997</v>
      </c>
      <c r="C19" s="15"/>
      <c r="D19" s="15"/>
      <c r="E19" s="30"/>
      <c r="F19" s="15"/>
      <c r="G19" s="41" t="s">
        <v>194</v>
      </c>
      <c r="H19" s="38">
        <v>244.22300000000001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337.56079999999997</v>
      </c>
      <c r="C20" s="27"/>
      <c r="D20" s="27"/>
      <c r="E20" s="36"/>
      <c r="G20" s="43" t="s">
        <v>195</v>
      </c>
      <c r="H20" s="38">
        <v>244.22300000000001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337.56079999999997</v>
      </c>
      <c r="C21" s="44"/>
      <c r="D21" s="27"/>
      <c r="E21" s="36"/>
      <c r="G21" s="43" t="s">
        <v>196</v>
      </c>
      <c r="H21" s="38">
        <v>244.22300000000001</v>
      </c>
      <c r="I21" s="44"/>
      <c r="J21" s="27"/>
      <c r="K21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.613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98.79</v>
      </c>
      <c r="C14" s="23">
        <v>98.79</v>
      </c>
      <c r="D14" s="23">
        <v>98.79</v>
      </c>
      <c r="E14" s="32">
        <f t="shared" si="0"/>
        <v>98.79</v>
      </c>
      <c r="F14" s="15"/>
      <c r="G14" s="28" t="s">
        <v>190</v>
      </c>
      <c r="H14" s="31">
        <v>0.98640000000000005</v>
      </c>
      <c r="I14" s="31">
        <v>0.98640000000000005</v>
      </c>
      <c r="J14" s="31">
        <v>0.98640000000000005</v>
      </c>
      <c r="K14" s="32">
        <f t="shared" si="1"/>
        <v>0.98640000000000005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198.56399999999999</v>
      </c>
      <c r="C18" s="39"/>
      <c r="D18" s="39" t="s">
        <v>193</v>
      </c>
      <c r="E18" s="40">
        <f>VAR(B18:B20)</f>
        <v>0</v>
      </c>
      <c r="F18" s="15"/>
      <c r="G18" s="37" t="s">
        <v>192</v>
      </c>
      <c r="H18" s="38">
        <v>154.77459999999999</v>
      </c>
      <c r="I18" s="39"/>
      <c r="J18" s="39" t="s">
        <v>193</v>
      </c>
      <c r="K18" s="40">
        <f>VAR(H18:H20)</f>
        <v>0</v>
      </c>
    </row>
    <row r="19" spans="1:11" ht="15.75" customHeight="1" x14ac:dyDescent="0.3">
      <c r="A19" s="41" t="s">
        <v>194</v>
      </c>
      <c r="B19" s="42">
        <v>198.56399999999999</v>
      </c>
      <c r="C19" s="15"/>
      <c r="D19" s="15"/>
      <c r="E19" s="30"/>
      <c r="F19" s="15"/>
      <c r="G19" s="41" t="s">
        <v>194</v>
      </c>
      <c r="H19" s="42">
        <v>154.77459999999999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198.56399999999999</v>
      </c>
      <c r="C20" s="27"/>
      <c r="D20" s="27"/>
      <c r="E20" s="36"/>
      <c r="G20" s="43" t="s">
        <v>195</v>
      </c>
      <c r="H20" s="44">
        <v>154.77459999999999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198.56399999999999</v>
      </c>
      <c r="C21" s="44"/>
      <c r="D21" s="27"/>
      <c r="E21" s="36"/>
      <c r="G21" s="43" t="s">
        <v>196</v>
      </c>
      <c r="H21" s="27">
        <f>AVERAGE(H18:H20)</f>
        <v>154.77459999999999</v>
      </c>
      <c r="I21" s="44"/>
      <c r="J21" s="27"/>
      <c r="K21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460937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98.16</v>
      </c>
      <c r="C14" s="23">
        <v>98.16</v>
      </c>
      <c r="D14" s="23">
        <v>98.16</v>
      </c>
      <c r="E14" s="23">
        <v>98.16</v>
      </c>
      <c r="F14" s="15"/>
      <c r="G14" s="28" t="s">
        <v>190</v>
      </c>
      <c r="H14" s="31">
        <v>0.98009999999999997</v>
      </c>
      <c r="I14" s="31">
        <v>0.98009999999999997</v>
      </c>
      <c r="J14" s="31">
        <v>0.98009999999999997</v>
      </c>
      <c r="K14" s="32">
        <f t="shared" si="0"/>
        <v>0.98009999999999986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309.6585</v>
      </c>
      <c r="C18" s="39"/>
      <c r="D18" s="39" t="s">
        <v>193</v>
      </c>
      <c r="E18" s="40">
        <f>VAR(B18:B20)</f>
        <v>0</v>
      </c>
      <c r="F18" s="15"/>
      <c r="G18" s="37" t="s">
        <v>192</v>
      </c>
      <c r="H18" s="38">
        <v>226.96629999999999</v>
      </c>
      <c r="I18" s="39"/>
      <c r="J18" s="39" t="s">
        <v>193</v>
      </c>
      <c r="K18" s="40">
        <f>VAR(H18:H20)</f>
        <v>0.19912129000000608</v>
      </c>
    </row>
    <row r="19" spans="1:11" ht="15.75" customHeight="1" x14ac:dyDescent="0.3">
      <c r="A19" s="41" t="s">
        <v>194</v>
      </c>
      <c r="B19" s="42">
        <v>309.6585</v>
      </c>
      <c r="C19" s="15"/>
      <c r="D19" s="15"/>
      <c r="E19" s="30"/>
      <c r="F19" s="15"/>
      <c r="G19" s="41" t="s">
        <v>194</v>
      </c>
      <c r="H19" s="42">
        <v>227.3142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309.6585</v>
      </c>
      <c r="C20" s="27"/>
      <c r="D20" s="27"/>
      <c r="E20" s="36"/>
      <c r="G20" s="43" t="s">
        <v>195</v>
      </c>
      <c r="H20" s="44">
        <v>227.852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309.6585</v>
      </c>
      <c r="C21" s="44"/>
      <c r="D21" s="27"/>
      <c r="E21" s="36"/>
      <c r="G21" s="43" t="s">
        <v>196</v>
      </c>
      <c r="H21" s="27">
        <f>AVERAGE(H18:H20)</f>
        <v>227.37749999999997</v>
      </c>
      <c r="I21" s="44"/>
      <c r="J21" s="27"/>
      <c r="K21" s="3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765625" customWidth="1"/>
    <col min="7" max="7" width="38.38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98.74</v>
      </c>
      <c r="C14" s="23">
        <v>98.76</v>
      </c>
      <c r="D14" s="23">
        <v>98.73</v>
      </c>
      <c r="E14" s="32">
        <f t="shared" si="0"/>
        <v>98.743333333333339</v>
      </c>
      <c r="F14" s="15"/>
      <c r="G14" s="28" t="s">
        <v>190</v>
      </c>
      <c r="H14" s="23">
        <v>98.64</v>
      </c>
      <c r="I14" s="23">
        <v>98.64</v>
      </c>
      <c r="J14" s="23">
        <v>98.64</v>
      </c>
      <c r="K14" s="32">
        <f t="shared" si="1"/>
        <v>98.64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207.12719999999999</v>
      </c>
      <c r="C18" s="39"/>
      <c r="D18" s="39" t="s">
        <v>193</v>
      </c>
      <c r="E18" s="40">
        <f>VAR(B18:B20)</f>
        <v>0.24732435999998698</v>
      </c>
      <c r="F18" s="15"/>
      <c r="G18" s="37" t="s">
        <v>192</v>
      </c>
      <c r="H18" s="38">
        <v>152.85409999999999</v>
      </c>
      <c r="I18" s="39"/>
      <c r="J18" s="39" t="s">
        <v>193</v>
      </c>
      <c r="K18" s="40">
        <f>VAR(H18:H20)</f>
        <v>0.20129704333332854</v>
      </c>
    </row>
    <row r="19" spans="1:11" ht="15.75" customHeight="1" x14ac:dyDescent="0.3">
      <c r="A19" s="41" t="s">
        <v>194</v>
      </c>
      <c r="B19" s="42">
        <v>206.23060000000001</v>
      </c>
      <c r="C19" s="15"/>
      <c r="D19" s="15"/>
      <c r="E19" s="30"/>
      <c r="F19" s="15"/>
      <c r="G19" s="41" t="s">
        <v>194</v>
      </c>
      <c r="H19" s="42">
        <v>152.2157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207.05179999999999</v>
      </c>
      <c r="C20" s="27"/>
      <c r="D20" s="27"/>
      <c r="E20" s="36"/>
      <c r="G20" s="43" t="s">
        <v>195</v>
      </c>
      <c r="H20" s="44">
        <v>151.9888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206.80319999999998</v>
      </c>
      <c r="C21" s="44"/>
      <c r="D21" s="27"/>
      <c r="E21" s="36"/>
      <c r="G21" s="43" t="s">
        <v>196</v>
      </c>
      <c r="H21" s="27">
        <f>AVERAGE(H18:H20)</f>
        <v>152.35286666666664</v>
      </c>
      <c r="I21" s="44"/>
      <c r="J21" s="27"/>
      <c r="K21" s="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98.58</v>
      </c>
      <c r="C14" s="23">
        <v>98.62</v>
      </c>
      <c r="D14" s="23">
        <v>98.62</v>
      </c>
      <c r="E14" s="32">
        <f t="shared" si="0"/>
        <v>98.606666666666669</v>
      </c>
      <c r="F14" s="15"/>
      <c r="G14" s="28" t="s">
        <v>190</v>
      </c>
      <c r="H14" s="23">
        <v>98.47</v>
      </c>
      <c r="I14" s="23">
        <v>98.47</v>
      </c>
      <c r="J14" s="23">
        <v>98.47</v>
      </c>
      <c r="K14" s="32">
        <f t="shared" si="1"/>
        <v>98.469999999999985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233.73679999999999</v>
      </c>
      <c r="C18" s="39"/>
      <c r="D18" s="39" t="s">
        <v>193</v>
      </c>
      <c r="E18" s="40">
        <f>VAR(B18:B20)</f>
        <v>9.2709389999999781E-2</v>
      </c>
      <c r="F18" s="15"/>
      <c r="G18" s="37" t="s">
        <v>192</v>
      </c>
      <c r="H18" s="38">
        <v>172.0667</v>
      </c>
      <c r="I18" s="39"/>
      <c r="J18" s="39" t="s">
        <v>193</v>
      </c>
      <c r="K18" s="40">
        <f>VAR(H18:H20)</f>
        <v>8.2160923333336383E-2</v>
      </c>
    </row>
    <row r="19" spans="1:11" ht="15.75" customHeight="1" x14ac:dyDescent="0.3">
      <c r="A19" s="41" t="s">
        <v>194</v>
      </c>
      <c r="B19" s="42">
        <v>234.33949999999999</v>
      </c>
      <c r="C19" s="15"/>
      <c r="D19" s="15"/>
      <c r="E19" s="30"/>
      <c r="F19" s="15"/>
      <c r="G19" s="41" t="s">
        <v>194</v>
      </c>
      <c r="H19" s="42">
        <v>171.49359999999999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234.11359999999999</v>
      </c>
      <c r="C20" s="27"/>
      <c r="D20" s="27"/>
      <c r="E20" s="36"/>
      <c r="G20" s="43" t="s">
        <v>195</v>
      </c>
      <c r="H20" s="44">
        <v>171.7679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234.0633</v>
      </c>
      <c r="C21" s="44"/>
      <c r="D21" s="27"/>
      <c r="E21" s="36"/>
      <c r="G21" s="43" t="s">
        <v>196</v>
      </c>
      <c r="H21" s="27">
        <f>AVERAGE(H18:H20)</f>
        <v>171.77606666666665</v>
      </c>
      <c r="I21" s="44"/>
      <c r="J21" s="27"/>
      <c r="K21" s="3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76562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98.91</v>
      </c>
      <c r="C14" s="23">
        <v>98.91</v>
      </c>
      <c r="D14" s="23">
        <v>98.92</v>
      </c>
      <c r="E14" s="32">
        <f t="shared" si="0"/>
        <v>98.913333333333341</v>
      </c>
      <c r="F14" s="15"/>
      <c r="G14" s="28" t="s">
        <v>190</v>
      </c>
      <c r="H14" s="23">
        <v>98.77</v>
      </c>
      <c r="I14" s="23">
        <v>98.81</v>
      </c>
      <c r="J14" s="23">
        <v>98.8</v>
      </c>
      <c r="K14" s="32">
        <f t="shared" si="1"/>
        <v>98.793333333333337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182.83709999999999</v>
      </c>
      <c r="C18" s="39"/>
      <c r="D18" s="39" t="s">
        <v>193</v>
      </c>
      <c r="E18" s="40">
        <f>VAR(B18:B20)</f>
        <v>0.16256266333333114</v>
      </c>
      <c r="F18" s="15"/>
      <c r="G18" s="37" t="s">
        <v>192</v>
      </c>
      <c r="H18" s="38">
        <v>134.09129999999999</v>
      </c>
      <c r="I18" s="39"/>
      <c r="J18" s="39" t="s">
        <v>193</v>
      </c>
      <c r="K18" s="40">
        <f>VAR(H18:H20)</f>
        <v>4.3875003333336729E-2</v>
      </c>
    </row>
    <row r="19" spans="1:11" ht="15.75" customHeight="1" x14ac:dyDescent="0.3">
      <c r="A19" s="41" t="s">
        <v>194</v>
      </c>
      <c r="B19" s="42">
        <v>182.12729999999999</v>
      </c>
      <c r="C19" s="15"/>
      <c r="D19" s="15"/>
      <c r="E19" s="30"/>
      <c r="F19" s="15"/>
      <c r="G19" s="41" t="s">
        <v>194</v>
      </c>
      <c r="H19" s="42">
        <v>134.37729999999999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182.1508</v>
      </c>
      <c r="C20" s="27"/>
      <c r="D20" s="27"/>
      <c r="E20" s="36"/>
      <c r="G20" s="43" t="s">
        <v>195</v>
      </c>
      <c r="H20" s="44">
        <v>134.49940000000001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182.37173333333331</v>
      </c>
      <c r="C21" s="44"/>
      <c r="D21" s="27"/>
      <c r="E21" s="36"/>
      <c r="G21" s="43" t="s">
        <v>196</v>
      </c>
      <c r="H21" s="27">
        <f>AVERAGE(H18:H20)</f>
        <v>134.32266666666666</v>
      </c>
      <c r="I21" s="44"/>
      <c r="J21" s="27"/>
      <c r="K21" s="3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98.98</v>
      </c>
      <c r="C14" s="23">
        <v>99</v>
      </c>
      <c r="D14" s="23">
        <v>98.97</v>
      </c>
      <c r="E14" s="32">
        <f t="shared" si="0"/>
        <v>98.983333333333348</v>
      </c>
      <c r="F14" s="15"/>
      <c r="G14" s="28" t="s">
        <v>190</v>
      </c>
      <c r="H14" s="31">
        <v>0.98880000000000001</v>
      </c>
      <c r="I14" s="31">
        <v>0.9889</v>
      </c>
      <c r="J14" s="31">
        <v>0.9889</v>
      </c>
      <c r="K14" s="32">
        <f t="shared" si="1"/>
        <v>0.98886666666666667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170.3639</v>
      </c>
      <c r="C18" s="39"/>
      <c r="D18" s="39" t="s">
        <v>193</v>
      </c>
      <c r="E18" s="40">
        <f>VAR(B18:B20)</f>
        <v>2.3272076133333393</v>
      </c>
      <c r="F18" s="15"/>
      <c r="G18" s="37" t="s">
        <v>192</v>
      </c>
      <c r="H18" s="38">
        <v>125.5475</v>
      </c>
      <c r="I18" s="39"/>
      <c r="J18" s="39" t="s">
        <v>193</v>
      </c>
      <c r="K18" s="40">
        <f>VAR(H18:H20)</f>
        <v>1.6520533333336362E-3</v>
      </c>
    </row>
    <row r="19" spans="1:11" ht="15.75" customHeight="1" x14ac:dyDescent="0.3">
      <c r="A19" s="41" t="s">
        <v>194</v>
      </c>
      <c r="B19" s="42">
        <v>170.24010000000001</v>
      </c>
      <c r="C19" s="15"/>
      <c r="D19" s="15"/>
      <c r="E19" s="30"/>
      <c r="F19" s="15"/>
      <c r="G19" s="41" t="s">
        <v>194</v>
      </c>
      <c r="H19" s="42">
        <v>125.47709999999999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167.6619</v>
      </c>
      <c r="C20" s="27"/>
      <c r="D20" s="27"/>
      <c r="E20" s="36"/>
      <c r="G20" s="43" t="s">
        <v>195</v>
      </c>
      <c r="H20" s="44">
        <v>125.47709999999999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169.42196666666669</v>
      </c>
      <c r="C21" s="44"/>
      <c r="D21" s="27"/>
      <c r="E21" s="36"/>
      <c r="G21" s="43" t="s">
        <v>196</v>
      </c>
      <c r="H21" s="27">
        <f>AVERAGE(H18:H20)</f>
        <v>125.50056666666666</v>
      </c>
      <c r="I21" s="44"/>
      <c r="J21" s="27"/>
      <c r="K21" s="3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" customWidth="1"/>
    <col min="7" max="7" width="37.613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98.56</v>
      </c>
      <c r="C14" s="23">
        <v>98.56</v>
      </c>
      <c r="D14" s="23">
        <v>98.56</v>
      </c>
      <c r="E14" s="32">
        <f t="shared" si="0"/>
        <v>98.56</v>
      </c>
      <c r="F14" s="15"/>
      <c r="G14" s="28" t="s">
        <v>190</v>
      </c>
      <c r="H14" s="23">
        <v>98.39</v>
      </c>
      <c r="I14" s="23">
        <v>98.46</v>
      </c>
      <c r="J14" s="23">
        <v>98.46</v>
      </c>
      <c r="K14" s="32">
        <f t="shared" si="1"/>
        <v>98.436666666666667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241.4716</v>
      </c>
      <c r="C18" s="39"/>
      <c r="D18" s="39" t="s">
        <v>193</v>
      </c>
      <c r="E18" s="40">
        <f>VAR(B18:B20)</f>
        <v>2.6809206433333439</v>
      </c>
      <c r="F18" s="15"/>
      <c r="G18" s="37" t="s">
        <v>192</v>
      </c>
      <c r="H18" s="38">
        <v>178.46</v>
      </c>
      <c r="I18" s="39"/>
      <c r="J18" s="39" t="s">
        <v>193</v>
      </c>
      <c r="K18" s="40">
        <f>VAR(H18:H20)</f>
        <v>19.622433603333391</v>
      </c>
    </row>
    <row r="19" spans="1:11" ht="15.75" customHeight="1" x14ac:dyDescent="0.3">
      <c r="A19" s="41" t="s">
        <v>194</v>
      </c>
      <c r="B19" s="42">
        <v>240.73400000000001</v>
      </c>
      <c r="C19" s="15"/>
      <c r="D19" s="15"/>
      <c r="E19" s="30"/>
      <c r="F19" s="15"/>
      <c r="G19" s="41" t="s">
        <v>194</v>
      </c>
      <c r="H19" s="42">
        <v>170.77109999999999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238.33969999999999</v>
      </c>
      <c r="C20" s="27"/>
      <c r="D20" s="27"/>
      <c r="E20" s="36"/>
      <c r="G20" s="43" t="s">
        <v>195</v>
      </c>
      <c r="H20" s="44">
        <v>178.4271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240.18176666666668</v>
      </c>
      <c r="C21" s="44"/>
      <c r="D21" s="27"/>
      <c r="E21" s="36"/>
      <c r="G21" s="43" t="s">
        <v>196</v>
      </c>
      <c r="H21" s="27">
        <f>AVERAGE(H18:H20)</f>
        <v>175.88606666666666</v>
      </c>
      <c r="I21" s="44"/>
      <c r="J21" s="27"/>
      <c r="K2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3:H93"/>
  <sheetViews>
    <sheetView workbookViewId="0"/>
  </sheetViews>
  <sheetFormatPr defaultColWidth="12.61328125" defaultRowHeight="15.75" customHeight="1" x14ac:dyDescent="0.3"/>
  <sheetData>
    <row r="43" spans="1:8" ht="15.75" customHeight="1" x14ac:dyDescent="0.4">
      <c r="A43" s="2" t="s">
        <v>3</v>
      </c>
      <c r="B43" s="2"/>
      <c r="C43" s="2"/>
      <c r="D43" s="2" t="s">
        <v>4</v>
      </c>
      <c r="E43" s="2"/>
      <c r="F43" s="2"/>
      <c r="G43" s="2" t="s">
        <v>5</v>
      </c>
      <c r="H43" s="2"/>
    </row>
    <row r="44" spans="1:8" ht="15.75" customHeight="1" x14ac:dyDescent="0.3">
      <c r="A44" s="10">
        <v>2.1</v>
      </c>
      <c r="B44" s="10">
        <v>-20</v>
      </c>
      <c r="C44" s="10"/>
      <c r="D44" s="10">
        <v>-0.6</v>
      </c>
      <c r="E44" s="10">
        <v>-31.6</v>
      </c>
      <c r="F44" s="10"/>
      <c r="G44" s="10">
        <v>7.5</v>
      </c>
      <c r="H44" s="10">
        <v>9.4</v>
      </c>
    </row>
    <row r="45" spans="1:8" ht="15.75" customHeight="1" x14ac:dyDescent="0.3">
      <c r="A45" s="10">
        <v>-7</v>
      </c>
      <c r="B45" s="10">
        <v>8.3000000000000007</v>
      </c>
      <c r="C45" s="10"/>
      <c r="D45" s="10">
        <v>-4.2</v>
      </c>
      <c r="E45" s="10">
        <v>6.3</v>
      </c>
      <c r="F45" s="10"/>
      <c r="G45" s="10">
        <v>-7.4</v>
      </c>
      <c r="H45" s="10">
        <v>-11.6</v>
      </c>
    </row>
    <row r="46" spans="1:8" ht="15.75" customHeight="1" x14ac:dyDescent="0.3">
      <c r="A46" s="10">
        <v>-8.1</v>
      </c>
      <c r="B46" s="10">
        <v>-19.5</v>
      </c>
      <c r="C46" s="10"/>
      <c r="D46" s="10">
        <v>-1.8</v>
      </c>
      <c r="E46" s="10">
        <v>-13.9</v>
      </c>
      <c r="F46" s="10"/>
      <c r="G46" s="10">
        <v>-1.2</v>
      </c>
      <c r="H46" s="10">
        <v>-22.6</v>
      </c>
    </row>
    <row r="47" spans="1:8" ht="15.75" customHeight="1" x14ac:dyDescent="0.3">
      <c r="A47" s="10">
        <v>-9.6999999999999993</v>
      </c>
      <c r="B47" s="10">
        <v>4.5999999999999996</v>
      </c>
      <c r="C47" s="10"/>
      <c r="D47" s="10">
        <v>5.6</v>
      </c>
      <c r="E47" s="10">
        <v>-24.5</v>
      </c>
      <c r="F47" s="10"/>
      <c r="G47" s="10">
        <v>3.8</v>
      </c>
      <c r="H47" s="10">
        <v>-11.1</v>
      </c>
    </row>
    <row r="48" spans="1:8" ht="15.75" customHeight="1" x14ac:dyDescent="0.3">
      <c r="A48" s="10">
        <v>-11</v>
      </c>
      <c r="B48" s="10">
        <v>10</v>
      </c>
      <c r="C48" s="10"/>
      <c r="D48" s="10">
        <v>6.9</v>
      </c>
      <c r="E48" s="10">
        <v>-24.6</v>
      </c>
      <c r="F48" s="10"/>
      <c r="G48" s="10">
        <v>3</v>
      </c>
      <c r="H48" s="10">
        <v>-27</v>
      </c>
    </row>
    <row r="49" spans="1:8" ht="15.75" customHeight="1" x14ac:dyDescent="0.3">
      <c r="A49" s="10">
        <v>-0.7</v>
      </c>
      <c r="B49" s="10">
        <v>-22.3</v>
      </c>
      <c r="C49" s="10"/>
      <c r="D49" s="10">
        <v>-3.1</v>
      </c>
      <c r="E49" s="10">
        <v>-16.600000000000001</v>
      </c>
      <c r="F49" s="10"/>
      <c r="G49" s="10">
        <v>-9</v>
      </c>
      <c r="H49" s="10">
        <v>3.6</v>
      </c>
    </row>
    <row r="50" spans="1:8" ht="15.75" customHeight="1" x14ac:dyDescent="0.3">
      <c r="A50" s="10">
        <v>8.6</v>
      </c>
      <c r="B50" s="10">
        <v>6.4</v>
      </c>
      <c r="C50" s="10"/>
      <c r="D50" s="10">
        <v>-2.7</v>
      </c>
      <c r="E50" s="10">
        <v>-17.100000000000001</v>
      </c>
      <c r="F50" s="10"/>
      <c r="G50" s="10">
        <v>-8</v>
      </c>
      <c r="H50" s="10">
        <v>-24.7</v>
      </c>
    </row>
    <row r="51" spans="1:8" ht="15.75" customHeight="1" x14ac:dyDescent="0.3">
      <c r="A51" s="10">
        <v>-7.2</v>
      </c>
      <c r="B51" s="10">
        <v>5.7</v>
      </c>
      <c r="C51" s="10"/>
      <c r="D51" s="10">
        <v>3.5</v>
      </c>
      <c r="E51" s="10">
        <v>9.1999999999999993</v>
      </c>
      <c r="F51" s="10"/>
      <c r="G51" s="10">
        <v>-1.6</v>
      </c>
      <c r="H51" s="10">
        <v>-13.5</v>
      </c>
    </row>
    <row r="52" spans="1:8" ht="15.75" customHeight="1" x14ac:dyDescent="0.3">
      <c r="A52" s="10">
        <v>-6.2</v>
      </c>
      <c r="B52" s="10">
        <v>-17</v>
      </c>
      <c r="C52" s="10"/>
      <c r="D52" s="10">
        <v>-0.7</v>
      </c>
      <c r="E52" s="10">
        <v>-8.4</v>
      </c>
      <c r="F52" s="10"/>
      <c r="G52" s="10">
        <v>7.9</v>
      </c>
      <c r="H52" s="10">
        <v>2.5</v>
      </c>
    </row>
    <row r="53" spans="1:8" ht="15.75" customHeight="1" x14ac:dyDescent="0.3">
      <c r="A53" s="10">
        <v>-3.2</v>
      </c>
      <c r="B53" s="10">
        <v>8.8000000000000007</v>
      </c>
      <c r="C53" s="10"/>
      <c r="D53" s="10">
        <v>-7.7</v>
      </c>
      <c r="E53" s="10">
        <v>-13.7</v>
      </c>
      <c r="F53" s="10"/>
      <c r="G53" s="10">
        <v>6</v>
      </c>
      <c r="H53" s="10">
        <v>-1.9</v>
      </c>
    </row>
    <row r="54" spans="1:8" ht="15.75" customHeight="1" x14ac:dyDescent="0.3">
      <c r="A54" s="10">
        <v>-8.6</v>
      </c>
      <c r="B54" s="10">
        <v>6.1</v>
      </c>
      <c r="C54" s="10"/>
      <c r="D54" s="10">
        <v>1.5</v>
      </c>
      <c r="E54" s="10">
        <v>-11.9</v>
      </c>
      <c r="F54" s="10"/>
      <c r="G54" s="10">
        <v>0.4</v>
      </c>
      <c r="H54" s="10">
        <v>-28</v>
      </c>
    </row>
    <row r="55" spans="1:8" ht="15.75" customHeight="1" x14ac:dyDescent="0.3">
      <c r="A55" s="10">
        <v>4.0999999999999996</v>
      </c>
      <c r="B55" s="10">
        <v>-25</v>
      </c>
      <c r="C55" s="10"/>
      <c r="D55" s="10">
        <v>-2.2999999999999998</v>
      </c>
      <c r="E55" s="10">
        <v>9.5</v>
      </c>
      <c r="F55" s="10"/>
      <c r="G55" s="10">
        <v>5.3</v>
      </c>
      <c r="H55" s="10">
        <v>-8</v>
      </c>
    </row>
    <row r="56" spans="1:8" ht="15.75" customHeight="1" x14ac:dyDescent="0.3">
      <c r="A56" s="10">
        <v>0.9</v>
      </c>
      <c r="B56" s="10">
        <v>-12.5</v>
      </c>
      <c r="C56" s="10"/>
      <c r="D56" s="10">
        <v>0.7</v>
      </c>
      <c r="E56" s="10">
        <v>-28.1</v>
      </c>
      <c r="F56" s="10"/>
      <c r="G56" s="10">
        <v>6.1</v>
      </c>
      <c r="H56" s="10">
        <v>-25.5</v>
      </c>
    </row>
    <row r="57" spans="1:8" ht="15.75" customHeight="1" x14ac:dyDescent="0.3">
      <c r="A57" s="10">
        <v>5.3</v>
      </c>
      <c r="B57" s="10">
        <v>-3.2</v>
      </c>
      <c r="C57" s="10"/>
      <c r="D57" s="10">
        <v>-4.0999999999999996</v>
      </c>
      <c r="E57" s="10">
        <v>-31</v>
      </c>
      <c r="F57" s="10"/>
      <c r="G57" s="10">
        <v>9.8000000000000007</v>
      </c>
      <c r="H57" s="10">
        <v>2.5</v>
      </c>
    </row>
    <row r="58" spans="1:8" ht="15.75" customHeight="1" x14ac:dyDescent="0.3">
      <c r="A58" s="10">
        <v>-1.8</v>
      </c>
      <c r="B58" s="10">
        <v>9.4</v>
      </c>
      <c r="C58" s="10"/>
      <c r="D58" s="10">
        <v>7.2</v>
      </c>
      <c r="E58" s="10">
        <v>-11.5</v>
      </c>
      <c r="F58" s="10"/>
      <c r="G58" s="10">
        <v>0.6</v>
      </c>
      <c r="H58" s="10">
        <v>-15.1</v>
      </c>
    </row>
    <row r="59" spans="1:8" ht="15.75" customHeight="1" x14ac:dyDescent="0.3">
      <c r="A59" s="10">
        <v>1.6</v>
      </c>
      <c r="B59" s="10">
        <v>-10.4</v>
      </c>
      <c r="C59" s="10"/>
      <c r="D59" s="10">
        <v>-7</v>
      </c>
      <c r="E59" s="10">
        <v>-11.6</v>
      </c>
      <c r="F59" s="10"/>
      <c r="G59" s="10">
        <v>-11.8</v>
      </c>
      <c r="H59" s="10">
        <v>-28.9</v>
      </c>
    </row>
    <row r="60" spans="1:8" ht="15.75" customHeight="1" x14ac:dyDescent="0.3">
      <c r="A60" s="10">
        <v>8.1</v>
      </c>
      <c r="B60" s="10">
        <v>5.5</v>
      </c>
      <c r="C60" s="10"/>
      <c r="D60" s="10">
        <v>8.6</v>
      </c>
      <c r="E60" s="10">
        <v>-24.8</v>
      </c>
      <c r="F60" s="10"/>
      <c r="G60" s="10">
        <v>-0.43</v>
      </c>
      <c r="H60" s="10">
        <v>4.2</v>
      </c>
    </row>
    <row r="61" spans="1:8" ht="15.75" customHeight="1" x14ac:dyDescent="0.3">
      <c r="A61" s="10">
        <v>-8.3000000000000007</v>
      </c>
      <c r="B61" s="10">
        <v>-10.4</v>
      </c>
      <c r="C61" s="10"/>
      <c r="D61" s="10">
        <v>-7.7</v>
      </c>
      <c r="E61" s="10">
        <v>-6</v>
      </c>
      <c r="F61" s="10"/>
      <c r="G61" s="10">
        <v>-11.5</v>
      </c>
      <c r="H61" s="10">
        <v>-25.4</v>
      </c>
    </row>
    <row r="62" spans="1:8" ht="15.75" customHeight="1" x14ac:dyDescent="0.3">
      <c r="A62" s="10">
        <v>7.6</v>
      </c>
      <c r="B62" s="10">
        <v>-25.9</v>
      </c>
      <c r="C62" s="10"/>
      <c r="D62" s="10">
        <v>-10.7</v>
      </c>
      <c r="E62" s="10">
        <v>-15.3</v>
      </c>
      <c r="F62" s="10"/>
      <c r="G62" s="10">
        <v>-10.6</v>
      </c>
      <c r="H62" s="10">
        <v>4.5999999999999996</v>
      </c>
    </row>
    <row r="63" spans="1:8" ht="15.75" customHeight="1" x14ac:dyDescent="0.3">
      <c r="A63" s="10">
        <v>-9.1999999999999993</v>
      </c>
      <c r="B63" s="10">
        <v>-31.5</v>
      </c>
      <c r="C63" s="10"/>
      <c r="D63" s="10">
        <v>-7.7</v>
      </c>
      <c r="E63" s="10">
        <v>-20.9</v>
      </c>
      <c r="F63" s="10"/>
      <c r="G63" s="10">
        <v>4.8</v>
      </c>
      <c r="H63" s="10">
        <v>-19</v>
      </c>
    </row>
    <row r="64" spans="1:8" ht="15.75" customHeight="1" x14ac:dyDescent="0.3">
      <c r="A64" s="10">
        <v>-0.5</v>
      </c>
      <c r="B64" s="10">
        <v>-20.2</v>
      </c>
      <c r="C64" s="10"/>
      <c r="D64" s="10">
        <v>-7.3</v>
      </c>
      <c r="E64" s="10">
        <v>8.6999999999999993</v>
      </c>
      <c r="F64" s="10"/>
      <c r="G64" s="10">
        <v>-8.6</v>
      </c>
      <c r="H64" s="10">
        <v>-2.5</v>
      </c>
    </row>
    <row r="65" spans="1:8" ht="15.75" customHeight="1" x14ac:dyDescent="0.3">
      <c r="A65" s="10">
        <v>-4.3</v>
      </c>
      <c r="B65" s="10">
        <v>-27.3</v>
      </c>
      <c r="C65" s="10"/>
      <c r="D65" s="10">
        <v>9.4</v>
      </c>
      <c r="E65" s="10">
        <v>-28.6</v>
      </c>
      <c r="F65" s="10"/>
      <c r="G65" s="10">
        <v>8.8000000000000007</v>
      </c>
      <c r="H65" s="10">
        <v>-3.4</v>
      </c>
    </row>
    <row r="66" spans="1:8" ht="15.75" customHeight="1" x14ac:dyDescent="0.3">
      <c r="A66" s="10">
        <v>5.8</v>
      </c>
      <c r="B66" s="10">
        <v>-26.3</v>
      </c>
      <c r="C66" s="10"/>
      <c r="D66" s="10">
        <v>-1.1000000000000001</v>
      </c>
      <c r="E66" s="10">
        <v>-30.2</v>
      </c>
      <c r="F66" s="10"/>
      <c r="G66" s="10">
        <v>1.5</v>
      </c>
      <c r="H66" s="10">
        <v>-2.4</v>
      </c>
    </row>
    <row r="67" spans="1:8" ht="15.75" customHeight="1" x14ac:dyDescent="0.3">
      <c r="A67" s="10">
        <v>-8.4</v>
      </c>
      <c r="B67" s="10">
        <v>-4.4000000000000004</v>
      </c>
      <c r="C67" s="10"/>
      <c r="D67" s="10">
        <v>5.9</v>
      </c>
      <c r="E67" s="10">
        <v>-27.4</v>
      </c>
      <c r="F67" s="10"/>
      <c r="G67" s="10">
        <v>1.4</v>
      </c>
      <c r="H67" s="10">
        <v>-28.5</v>
      </c>
    </row>
    <row r="68" spans="1:8" ht="15.75" customHeight="1" x14ac:dyDescent="0.3">
      <c r="A68" s="10">
        <v>-0.8</v>
      </c>
      <c r="B68" s="10">
        <v>-13.7</v>
      </c>
      <c r="C68" s="10"/>
      <c r="D68" s="10">
        <v>2.5</v>
      </c>
      <c r="E68" s="10">
        <v>-9.6999999999999993</v>
      </c>
      <c r="F68" s="10"/>
      <c r="G68" s="10">
        <v>-3.7</v>
      </c>
      <c r="H68" s="10">
        <v>-24.8</v>
      </c>
    </row>
    <row r="69" spans="1:8" ht="15.75" customHeight="1" x14ac:dyDescent="0.3">
      <c r="A69" s="10">
        <v>1.7</v>
      </c>
      <c r="B69" s="10">
        <v>-9.3000000000000007</v>
      </c>
      <c r="C69" s="10"/>
      <c r="D69" s="10">
        <v>-11</v>
      </c>
      <c r="E69" s="10">
        <v>3.6</v>
      </c>
      <c r="F69" s="10"/>
      <c r="G69" s="10">
        <v>0.2</v>
      </c>
      <c r="H69" s="10">
        <v>-14</v>
      </c>
    </row>
    <row r="70" spans="1:8" ht="15.75" customHeight="1" x14ac:dyDescent="0.3">
      <c r="A70" s="10">
        <v>-7.2</v>
      </c>
      <c r="B70" s="10">
        <v>-27</v>
      </c>
      <c r="C70" s="10"/>
      <c r="D70" s="10">
        <v>6.5</v>
      </c>
      <c r="E70" s="10">
        <v>-29.3</v>
      </c>
      <c r="F70" s="10"/>
      <c r="G70" s="10">
        <v>-1.4</v>
      </c>
      <c r="H70" s="10">
        <v>-31.4</v>
      </c>
    </row>
    <row r="71" spans="1:8" ht="15.75" customHeight="1" x14ac:dyDescent="0.3">
      <c r="A71" s="10">
        <v>6</v>
      </c>
      <c r="B71" s="10">
        <v>7.4</v>
      </c>
      <c r="C71" s="10"/>
      <c r="D71" s="10">
        <v>-7.5</v>
      </c>
      <c r="E71" s="10">
        <v>8</v>
      </c>
      <c r="F71" s="10"/>
      <c r="G71" s="10">
        <v>-4.2</v>
      </c>
      <c r="H71" s="10">
        <v>-23.5</v>
      </c>
    </row>
    <row r="72" spans="1:8" ht="15.75" customHeight="1" x14ac:dyDescent="0.3">
      <c r="A72" s="10">
        <v>-1.1000000000000001</v>
      </c>
      <c r="B72" s="10">
        <v>-3.2</v>
      </c>
      <c r="C72" s="10"/>
      <c r="D72" s="10">
        <v>-8.9</v>
      </c>
      <c r="E72" s="10">
        <v>-21.8</v>
      </c>
      <c r="F72" s="10"/>
      <c r="G72" s="10">
        <v>8.3000000000000007</v>
      </c>
      <c r="H72" s="10">
        <v>-20.9</v>
      </c>
    </row>
    <row r="73" spans="1:8" ht="15.75" customHeight="1" x14ac:dyDescent="0.3">
      <c r="A73" s="10">
        <v>-4.2</v>
      </c>
      <c r="B73" s="10">
        <v>-3.2</v>
      </c>
      <c r="C73" s="10"/>
      <c r="D73" s="10">
        <v>-0.4</v>
      </c>
      <c r="E73" s="10">
        <v>-16.899999999999999</v>
      </c>
      <c r="F73" s="10"/>
      <c r="G73" s="10">
        <v>-11.6</v>
      </c>
      <c r="H73" s="10">
        <v>-15.6</v>
      </c>
    </row>
    <row r="74" spans="1:8" ht="15.75" customHeight="1" x14ac:dyDescent="0.3">
      <c r="A74" s="10">
        <v>10</v>
      </c>
      <c r="B74" s="10">
        <v>-25.2</v>
      </c>
      <c r="C74" s="10"/>
      <c r="D74" s="10">
        <v>-9.4</v>
      </c>
      <c r="E74" s="10">
        <v>-22.7</v>
      </c>
      <c r="F74" s="10"/>
      <c r="G74" s="10">
        <v>-2.8</v>
      </c>
      <c r="H74" s="10">
        <v>-17.2</v>
      </c>
    </row>
    <row r="75" spans="1:8" ht="15.75" customHeight="1" x14ac:dyDescent="0.3">
      <c r="A75" s="10">
        <v>-1.7</v>
      </c>
      <c r="B75" s="10">
        <v>3.3</v>
      </c>
      <c r="C75" s="10"/>
      <c r="D75" s="10">
        <v>-10.9</v>
      </c>
      <c r="E75" s="10">
        <v>-19.100000000000001</v>
      </c>
      <c r="F75" s="10"/>
      <c r="G75" s="10">
        <v>1</v>
      </c>
      <c r="H75" s="10">
        <v>-15.8</v>
      </c>
    </row>
    <row r="76" spans="1:8" ht="15.75" customHeight="1" x14ac:dyDescent="0.3">
      <c r="A76" s="10">
        <v>-0.2</v>
      </c>
      <c r="B76" s="10">
        <v>3.3</v>
      </c>
      <c r="C76" s="10"/>
      <c r="D76" s="10">
        <v>8.9</v>
      </c>
      <c r="E76" s="10">
        <v>-15.6</v>
      </c>
      <c r="F76" s="10"/>
      <c r="G76" s="10">
        <v>-0.3</v>
      </c>
      <c r="H76" s="10">
        <v>-9.5</v>
      </c>
    </row>
    <row r="77" spans="1:8" ht="15.75" customHeight="1" x14ac:dyDescent="0.3">
      <c r="A77" s="10">
        <v>8.5</v>
      </c>
      <c r="B77" s="10">
        <v>5.5</v>
      </c>
      <c r="C77" s="10"/>
      <c r="D77" s="10">
        <v>0.6</v>
      </c>
      <c r="E77" s="10">
        <v>3.1</v>
      </c>
      <c r="F77" s="10"/>
      <c r="G77" s="10">
        <v>-8.5</v>
      </c>
      <c r="H77" s="10">
        <v>7.3</v>
      </c>
    </row>
    <row r="78" spans="1:8" ht="15.75" customHeight="1" x14ac:dyDescent="0.3">
      <c r="A78" s="10">
        <v>4.5</v>
      </c>
      <c r="B78" s="10">
        <v>-6.7</v>
      </c>
      <c r="C78" s="10"/>
      <c r="D78" s="10">
        <v>5.6</v>
      </c>
      <c r="E78" s="10">
        <v>-11</v>
      </c>
      <c r="F78" s="10"/>
      <c r="G78" s="10">
        <v>-10.6</v>
      </c>
      <c r="H78" s="10">
        <v>-11.2</v>
      </c>
    </row>
    <row r="79" spans="1:8" ht="15.75" customHeight="1" x14ac:dyDescent="0.3">
      <c r="A79" s="10">
        <v>9.1999999999999993</v>
      </c>
      <c r="B79" s="10">
        <v>-25.9</v>
      </c>
      <c r="C79" s="10"/>
      <c r="D79" s="10">
        <v>5.0999999999999996</v>
      </c>
      <c r="E79" s="10">
        <v>-20.6</v>
      </c>
      <c r="F79" s="10"/>
      <c r="G79" s="10">
        <v>-5.9</v>
      </c>
      <c r="H79" s="10">
        <v>-1.3</v>
      </c>
    </row>
    <row r="80" spans="1:8" ht="15.75" customHeight="1" x14ac:dyDescent="0.3">
      <c r="A80" s="10">
        <v>-0.6</v>
      </c>
      <c r="B80" s="10">
        <v>4</v>
      </c>
      <c r="C80" s="10"/>
      <c r="D80" s="10">
        <v>-3.6</v>
      </c>
      <c r="E80" s="10">
        <v>-24.5</v>
      </c>
      <c r="F80" s="10"/>
      <c r="G80" s="10">
        <v>9.3000000000000007</v>
      </c>
      <c r="H80" s="10">
        <v>-7.8</v>
      </c>
    </row>
    <row r="81" spans="1:8" ht="15.75" customHeight="1" x14ac:dyDescent="0.3">
      <c r="A81" s="10">
        <v>-8.6</v>
      </c>
      <c r="B81" s="10">
        <v>-27.5</v>
      </c>
      <c r="C81" s="10"/>
      <c r="D81" s="10">
        <v>-5.6</v>
      </c>
      <c r="E81" s="10">
        <v>-27.2</v>
      </c>
      <c r="F81" s="10"/>
      <c r="G81" s="10">
        <v>-8.6999999999999993</v>
      </c>
      <c r="H81" s="10">
        <v>0.7</v>
      </c>
    </row>
    <row r="82" spans="1:8" ht="15.75" customHeight="1" x14ac:dyDescent="0.3">
      <c r="A82" s="10">
        <v>-4.3</v>
      </c>
      <c r="B82" s="10">
        <v>-10.6</v>
      </c>
      <c r="C82" s="10"/>
      <c r="D82" s="10">
        <v>-3.6</v>
      </c>
      <c r="E82" s="10">
        <v>-7.8</v>
      </c>
      <c r="F82" s="10"/>
      <c r="G82" s="10">
        <v>9</v>
      </c>
      <c r="H82" s="10">
        <v>-7.5</v>
      </c>
    </row>
    <row r="83" spans="1:8" ht="15.75" customHeight="1" x14ac:dyDescent="0.3">
      <c r="A83" s="10">
        <v>-11.8</v>
      </c>
      <c r="B83" s="10">
        <v>10.199999999999999</v>
      </c>
      <c r="C83" s="10"/>
      <c r="D83" s="10">
        <v>-6</v>
      </c>
      <c r="E83" s="10">
        <v>-12.5</v>
      </c>
      <c r="F83" s="10"/>
      <c r="G83" s="10">
        <v>2.1</v>
      </c>
      <c r="H83" s="10">
        <v>-26.5</v>
      </c>
    </row>
    <row r="84" spans="1:8" ht="15.75" customHeight="1" x14ac:dyDescent="0.3">
      <c r="A84" s="10">
        <v>-10.8</v>
      </c>
      <c r="B84" s="10">
        <v>-25.2</v>
      </c>
      <c r="C84" s="10"/>
      <c r="D84" s="10">
        <v>-6.4</v>
      </c>
      <c r="E84" s="10">
        <v>9.6</v>
      </c>
      <c r="F84" s="10"/>
      <c r="G84" s="10">
        <v>-9.6</v>
      </c>
      <c r="H84" s="10">
        <v>-13.8</v>
      </c>
    </row>
    <row r="85" spans="1:8" ht="15.75" customHeight="1" x14ac:dyDescent="0.3">
      <c r="A85" s="10">
        <v>-9.1</v>
      </c>
      <c r="B85" s="10">
        <v>-23.2</v>
      </c>
      <c r="C85" s="10"/>
      <c r="D85" s="10">
        <v>-6.3</v>
      </c>
      <c r="E85" s="10">
        <v>-3.4</v>
      </c>
      <c r="F85" s="10"/>
      <c r="G85" s="10">
        <v>8.5</v>
      </c>
      <c r="H85" s="10">
        <v>-4.7</v>
      </c>
    </row>
    <row r="86" spans="1:8" ht="15.75" customHeight="1" x14ac:dyDescent="0.3">
      <c r="A86" s="10">
        <v>0.7</v>
      </c>
      <c r="B86" s="10">
        <v>-16.600000000000001</v>
      </c>
      <c r="C86" s="10"/>
      <c r="D86" s="10">
        <v>3.4</v>
      </c>
      <c r="E86" s="10">
        <v>-12.3</v>
      </c>
      <c r="F86" s="10"/>
      <c r="G86" s="10">
        <v>-2.2999999999999998</v>
      </c>
      <c r="H86" s="10">
        <v>-12.6</v>
      </c>
    </row>
    <row r="87" spans="1:8" ht="15.75" customHeight="1" x14ac:dyDescent="0.3">
      <c r="A87" s="10">
        <v>-9.8000000000000007</v>
      </c>
      <c r="B87" s="10">
        <v>-23.7</v>
      </c>
      <c r="C87" s="10"/>
      <c r="D87" s="10">
        <v>0.9</v>
      </c>
      <c r="E87" s="10">
        <v>-26.5</v>
      </c>
      <c r="F87" s="10"/>
      <c r="G87" s="10">
        <v>-4.7</v>
      </c>
      <c r="H87" s="10">
        <v>-1.7</v>
      </c>
    </row>
    <row r="88" spans="1:8" ht="15.75" customHeight="1" x14ac:dyDescent="0.3">
      <c r="A88" s="10">
        <v>-9.1999999999999993</v>
      </c>
      <c r="B88" s="10">
        <v>-5.9</v>
      </c>
      <c r="C88" s="10"/>
      <c r="D88" s="10">
        <v>6.7</v>
      </c>
      <c r="E88" s="10">
        <v>-25.5</v>
      </c>
      <c r="F88" s="10"/>
      <c r="G88" s="10">
        <v>-4.0999999999999996</v>
      </c>
      <c r="H88" s="10">
        <v>4.2</v>
      </c>
    </row>
    <row r="89" spans="1:8" ht="15.75" customHeight="1" x14ac:dyDescent="0.3">
      <c r="A89" s="10">
        <v>-7.5</v>
      </c>
      <c r="B89" s="10">
        <v>9.1</v>
      </c>
      <c r="C89" s="10"/>
      <c r="D89" s="10">
        <v>9.9</v>
      </c>
      <c r="E89" s="10">
        <v>-1.9</v>
      </c>
      <c r="F89" s="10"/>
      <c r="G89" s="10">
        <v>-11.9</v>
      </c>
      <c r="H89" s="10">
        <v>-15.3</v>
      </c>
    </row>
    <row r="90" spans="1:8" ht="15.75" customHeight="1" x14ac:dyDescent="0.3">
      <c r="A90" s="10">
        <v>-3.7</v>
      </c>
      <c r="B90" s="10">
        <v>3</v>
      </c>
      <c r="C90" s="10"/>
      <c r="D90" s="10">
        <v>4.4000000000000004</v>
      </c>
      <c r="E90" s="10">
        <v>8.1999999999999993</v>
      </c>
      <c r="F90" s="10"/>
      <c r="G90" s="10">
        <v>9.4</v>
      </c>
      <c r="H90" s="10">
        <v>-26.1</v>
      </c>
    </row>
    <row r="91" spans="1:8" ht="15.75" customHeight="1" x14ac:dyDescent="0.3">
      <c r="A91" s="10">
        <v>-5.9</v>
      </c>
      <c r="B91" s="10">
        <v>-30.5</v>
      </c>
      <c r="C91" s="10"/>
      <c r="D91" s="10">
        <v>-3.3</v>
      </c>
      <c r="E91" s="10">
        <v>-17.899999999999999</v>
      </c>
      <c r="F91" s="10"/>
      <c r="G91" s="10">
        <v>-9.5</v>
      </c>
      <c r="H91" s="10">
        <v>-15.6</v>
      </c>
    </row>
    <row r="92" spans="1:8" ht="15.75" customHeight="1" x14ac:dyDescent="0.3">
      <c r="A92" s="10">
        <v>-10.3</v>
      </c>
      <c r="B92" s="10">
        <v>6.1</v>
      </c>
      <c r="C92" s="10"/>
      <c r="D92" s="10">
        <v>-7</v>
      </c>
      <c r="E92" s="10">
        <v>-18.399999999999999</v>
      </c>
      <c r="F92" s="10"/>
      <c r="G92" s="10">
        <v>8.1999999999999993</v>
      </c>
      <c r="H92" s="10">
        <v>-18.899999999999999</v>
      </c>
    </row>
    <row r="93" spans="1:8" ht="15.75" customHeight="1" x14ac:dyDescent="0.3">
      <c r="A93" s="10">
        <v>-3.2</v>
      </c>
      <c r="B93" s="10">
        <v>-27.2</v>
      </c>
      <c r="C93" s="10"/>
      <c r="D93" s="10">
        <v>-4.4000000000000004</v>
      </c>
      <c r="E93" s="10">
        <v>-13.5</v>
      </c>
      <c r="F93" s="10"/>
      <c r="G93" s="10">
        <v>4</v>
      </c>
      <c r="H93" s="10">
        <v>-20.9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98.44</v>
      </c>
      <c r="C14" s="23">
        <v>98.45</v>
      </c>
      <c r="D14" s="23">
        <v>98.45</v>
      </c>
      <c r="E14" s="23">
        <v>98.45</v>
      </c>
      <c r="F14" s="15"/>
      <c r="G14" s="28" t="s">
        <v>190</v>
      </c>
      <c r="H14" s="31">
        <v>0.98260000000000003</v>
      </c>
      <c r="I14" s="31">
        <v>0.98219999999999996</v>
      </c>
      <c r="J14" s="31">
        <v>0.98260000000000003</v>
      </c>
      <c r="K14" s="32">
        <f t="shared" si="0"/>
        <v>0.98246666666666671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267.22359999999998</v>
      </c>
      <c r="C18" s="39"/>
      <c r="D18" s="39" t="s">
        <v>193</v>
      </c>
      <c r="E18" s="40">
        <f>VAR(B18:B20)</f>
        <v>0.35552928999998229</v>
      </c>
      <c r="F18" s="15"/>
      <c r="G18" s="37" t="s">
        <v>192</v>
      </c>
      <c r="H18" s="38">
        <v>197.99799999999999</v>
      </c>
      <c r="I18" s="39"/>
      <c r="J18" s="39" t="s">
        <v>193</v>
      </c>
      <c r="K18" s="40">
        <f>VAR(H18:H20)</f>
        <v>0.13619221333334042</v>
      </c>
    </row>
    <row r="19" spans="1:11" ht="15.75" customHeight="1" x14ac:dyDescent="0.3">
      <c r="A19" s="41" t="s">
        <v>194</v>
      </c>
      <c r="B19" s="42">
        <v>266.04570000000001</v>
      </c>
      <c r="C19" s="15"/>
      <c r="D19" s="15"/>
      <c r="E19" s="30"/>
      <c r="F19" s="15"/>
      <c r="G19" s="41" t="s">
        <v>194</v>
      </c>
      <c r="H19" s="42">
        <v>198.63720000000001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266.79590000000002</v>
      </c>
      <c r="C20" s="27"/>
      <c r="D20" s="27"/>
      <c r="E20" s="36"/>
      <c r="G20" s="43" t="s">
        <v>195</v>
      </c>
      <c r="H20" s="42">
        <v>198.63720000000001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266.6884</v>
      </c>
      <c r="C21" s="44"/>
      <c r="D21" s="27"/>
      <c r="E21" s="36"/>
      <c r="G21" s="43" t="s">
        <v>196</v>
      </c>
      <c r="H21" s="27">
        <f>AVERAGE(H18:H20)</f>
        <v>198.42413333333334</v>
      </c>
      <c r="I21" s="44"/>
      <c r="J21" s="27"/>
      <c r="K21" s="3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382812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99.2</v>
      </c>
      <c r="C14" s="23">
        <v>99.2</v>
      </c>
      <c r="D14" s="23">
        <v>99.2</v>
      </c>
      <c r="E14" s="23">
        <v>99.2</v>
      </c>
      <c r="F14" s="15"/>
      <c r="G14" s="28" t="s">
        <v>190</v>
      </c>
      <c r="H14" s="23">
        <v>99.09</v>
      </c>
      <c r="I14" s="23">
        <v>99.09</v>
      </c>
      <c r="J14" s="23">
        <v>99.09</v>
      </c>
      <c r="K14" s="32">
        <f t="shared" si="0"/>
        <v>99.089999999999989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135.2449</v>
      </c>
      <c r="C18" s="39"/>
      <c r="D18" s="39" t="s">
        <v>193</v>
      </c>
      <c r="E18" s="40">
        <f>VAR(B18:B20)</f>
        <v>0.5484495033333423</v>
      </c>
      <c r="F18" s="15"/>
      <c r="G18" s="37" t="s">
        <v>192</v>
      </c>
      <c r="H18" s="38">
        <v>99.387500000000003</v>
      </c>
      <c r="I18" s="39"/>
      <c r="J18" s="39" t="s">
        <v>193</v>
      </c>
      <c r="K18" s="40">
        <f>VAR(H18:H20)</f>
        <v>4.9381470000000656E-2</v>
      </c>
    </row>
    <row r="19" spans="1:11" ht="15.75" customHeight="1" x14ac:dyDescent="0.3">
      <c r="A19" s="41" t="s">
        <v>194</v>
      </c>
      <c r="B19" s="42">
        <v>134.25139999999999</v>
      </c>
      <c r="C19" s="15"/>
      <c r="D19" s="15"/>
      <c r="E19" s="30"/>
      <c r="F19" s="15"/>
      <c r="G19" s="41" t="s">
        <v>194</v>
      </c>
      <c r="H19" s="42">
        <v>99.592399999999998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135.6995</v>
      </c>
      <c r="C20" s="27"/>
      <c r="D20" s="27"/>
      <c r="E20" s="36"/>
      <c r="G20" s="43" t="s">
        <v>195</v>
      </c>
      <c r="H20" s="44">
        <v>99.148399999999995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135.06526666666667</v>
      </c>
      <c r="C21" s="44"/>
      <c r="D21" s="27"/>
      <c r="E21" s="36"/>
      <c r="G21" s="43" t="s">
        <v>196</v>
      </c>
      <c r="H21" s="27">
        <f>AVERAGE(H18:H20)</f>
        <v>99.376099999999994</v>
      </c>
      <c r="I21" s="44"/>
      <c r="J21" s="27"/>
      <c r="K21" s="3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.230468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98.56</v>
      </c>
      <c r="C14" s="23">
        <v>98.56</v>
      </c>
      <c r="D14" s="23">
        <v>98.55</v>
      </c>
      <c r="E14" s="23">
        <v>98.56</v>
      </c>
      <c r="F14" s="15"/>
      <c r="G14" s="28" t="s">
        <v>190</v>
      </c>
      <c r="H14" s="23">
        <v>98.46</v>
      </c>
      <c r="I14" s="23">
        <v>98.4</v>
      </c>
      <c r="J14" s="23">
        <v>98.46</v>
      </c>
      <c r="K14" s="32">
        <f t="shared" si="0"/>
        <v>98.44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239.36349999999999</v>
      </c>
      <c r="C18" s="39"/>
      <c r="D18" s="39" t="s">
        <v>193</v>
      </c>
      <c r="E18" s="40">
        <f>VAR(B18:B20)</f>
        <v>1.2839770233333259</v>
      </c>
      <c r="F18" s="15"/>
      <c r="G18" s="37" t="s">
        <v>192</v>
      </c>
      <c r="H18" s="38">
        <v>172.0197</v>
      </c>
      <c r="I18" s="39"/>
      <c r="J18" s="39" t="s">
        <v>193</v>
      </c>
      <c r="K18" s="40">
        <f>VAR(H18:H20)</f>
        <v>1.4548530000000368E-2</v>
      </c>
    </row>
    <row r="19" spans="1:11" ht="15.75" customHeight="1" x14ac:dyDescent="0.3">
      <c r="A19" s="41" t="s">
        <v>194</v>
      </c>
      <c r="B19" s="42">
        <v>238.0086</v>
      </c>
      <c r="C19" s="15"/>
      <c r="D19" s="15"/>
      <c r="E19" s="30"/>
      <c r="F19" s="15"/>
      <c r="G19" s="41" t="s">
        <v>194</v>
      </c>
      <c r="H19" s="42">
        <v>171.79349999999999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240.2593</v>
      </c>
      <c r="C20" s="27"/>
      <c r="D20" s="27"/>
      <c r="E20" s="36"/>
      <c r="G20" s="43" t="s">
        <v>195</v>
      </c>
      <c r="H20" s="44">
        <v>171.834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239.21046666666666</v>
      </c>
      <c r="C21" s="44"/>
      <c r="D21" s="27"/>
      <c r="E21" s="36"/>
      <c r="G21" s="43" t="s">
        <v>196</v>
      </c>
      <c r="H21" s="27">
        <f>AVERAGE(H18:H20)</f>
        <v>171.88239999999999</v>
      </c>
      <c r="I21" s="44"/>
      <c r="J21" s="27"/>
      <c r="K21" s="3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.4609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98.68</v>
      </c>
      <c r="C14" s="23">
        <v>98.68</v>
      </c>
      <c r="D14" s="23">
        <v>98.68</v>
      </c>
      <c r="E14" s="23">
        <v>98.68</v>
      </c>
      <c r="F14" s="15"/>
      <c r="G14" s="28" t="s">
        <v>190</v>
      </c>
      <c r="H14" s="31">
        <v>0.98540000000000005</v>
      </c>
      <c r="I14" s="31">
        <v>0.98550000000000004</v>
      </c>
      <c r="J14" s="31">
        <v>0.98550000000000004</v>
      </c>
      <c r="K14" s="32">
        <f t="shared" si="0"/>
        <v>0.98546666666666682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223.1003</v>
      </c>
      <c r="C18" s="39"/>
      <c r="D18" s="39" t="s">
        <v>193</v>
      </c>
      <c r="E18" s="40">
        <f>VAR(B18:B20)</f>
        <v>5.0353409999995873E-2</v>
      </c>
      <c r="F18" s="15"/>
      <c r="G18" s="37" t="s">
        <v>192</v>
      </c>
      <c r="H18" s="38">
        <v>165.67449999999999</v>
      </c>
      <c r="I18" s="39"/>
      <c r="J18" s="39" t="s">
        <v>193</v>
      </c>
      <c r="K18" s="40">
        <f>VAR(H18:H20)</f>
        <v>0.17825787000000426</v>
      </c>
    </row>
    <row r="19" spans="1:11" ht="15.75" customHeight="1" x14ac:dyDescent="0.3">
      <c r="A19" s="41" t="s">
        <v>194</v>
      </c>
      <c r="B19" s="42">
        <v>223.10419999999999</v>
      </c>
      <c r="C19" s="15"/>
      <c r="D19" s="15"/>
      <c r="E19" s="30"/>
      <c r="F19" s="15"/>
      <c r="G19" s="41" t="s">
        <v>194</v>
      </c>
      <c r="H19" s="42">
        <v>165.3484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222.71360000000001</v>
      </c>
      <c r="C20" s="27"/>
      <c r="D20" s="27"/>
      <c r="E20" s="36"/>
      <c r="G20" s="43" t="s">
        <v>195</v>
      </c>
      <c r="H20" s="44">
        <v>166.18600000000001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222.9727</v>
      </c>
      <c r="C21" s="44"/>
      <c r="D21" s="27"/>
      <c r="E21" s="36"/>
      <c r="G21" s="43" t="s">
        <v>196</v>
      </c>
      <c r="H21" s="27">
        <f>AVERAGE(H18:H20)</f>
        <v>165.7363</v>
      </c>
      <c r="I21" s="44"/>
      <c r="J21" s="27"/>
      <c r="K21" s="3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98.97</v>
      </c>
      <c r="C14" s="23">
        <v>98.97</v>
      </c>
      <c r="D14" s="23">
        <v>98.97</v>
      </c>
      <c r="E14" s="32">
        <f t="shared" si="0"/>
        <v>98.969999999999985</v>
      </c>
      <c r="F14" s="15"/>
      <c r="G14" s="28" t="s">
        <v>190</v>
      </c>
      <c r="H14" s="23">
        <v>98.83</v>
      </c>
      <c r="I14" s="23">
        <v>98.83</v>
      </c>
      <c r="J14" s="23">
        <v>98.83</v>
      </c>
      <c r="K14" s="32">
        <f t="shared" si="1"/>
        <v>98.83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171.6516</v>
      </c>
      <c r="C18" s="39"/>
      <c r="D18" s="39" t="s">
        <v>193</v>
      </c>
      <c r="E18" s="40">
        <f>VAR(B18:B20)</f>
        <v>6.5103643333333086E-2</v>
      </c>
      <c r="F18" s="15"/>
      <c r="G18" s="37" t="s">
        <v>192</v>
      </c>
      <c r="H18" s="38">
        <v>126.57899999999999</v>
      </c>
      <c r="I18" s="39"/>
      <c r="J18" s="39" t="s">
        <v>193</v>
      </c>
      <c r="K18" s="40">
        <f>VAR(H18:H20)</f>
        <v>4.7088643333336275E-2</v>
      </c>
    </row>
    <row r="19" spans="1:11" ht="15.75" customHeight="1" x14ac:dyDescent="0.3">
      <c r="A19" s="41" t="s">
        <v>194</v>
      </c>
      <c r="B19" s="42">
        <v>172.1352</v>
      </c>
      <c r="C19" s="15"/>
      <c r="D19" s="15"/>
      <c r="E19" s="30"/>
      <c r="F19" s="15"/>
      <c r="G19" s="41" t="s">
        <v>194</v>
      </c>
      <c r="H19" s="42">
        <v>126.93510000000001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172.03450000000001</v>
      </c>
      <c r="C20" s="27"/>
      <c r="D20" s="27"/>
      <c r="E20" s="36"/>
      <c r="G20" s="43" t="s">
        <v>195</v>
      </c>
      <c r="H20" s="44">
        <v>126.54219999999999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171.94043333333332</v>
      </c>
      <c r="C21" s="44"/>
      <c r="D21" s="27"/>
      <c r="E21" s="36"/>
      <c r="G21" s="43" t="s">
        <v>196</v>
      </c>
      <c r="H21" s="27">
        <f>AVERAGE(H18:H20)</f>
        <v>126.68543333333332</v>
      </c>
      <c r="I21" s="44"/>
      <c r="J21" s="27"/>
      <c r="K21" s="3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21"/>
  <sheetViews>
    <sheetView workbookViewId="0">
      <selection activeCell="J15" sqref="J15"/>
    </sheetView>
  </sheetViews>
  <sheetFormatPr defaultColWidth="12.61328125" defaultRowHeight="15.75" customHeight="1" x14ac:dyDescent="0.3"/>
  <cols>
    <col min="1" max="1" width="37.765625" customWidth="1"/>
    <col min="7" max="7" width="37.613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ht="14.15" x14ac:dyDescent="0.35">
      <c r="A13" s="28" t="s">
        <v>189</v>
      </c>
      <c r="D13" s="31"/>
      <c r="E13" s="32"/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ht="14.15" x14ac:dyDescent="0.35">
      <c r="A14" s="28" t="s">
        <v>190</v>
      </c>
      <c r="B14" s="23">
        <v>98.51</v>
      </c>
      <c r="C14" s="23">
        <v>98.5</v>
      </c>
      <c r="D14" s="23">
        <v>98.51</v>
      </c>
      <c r="E14" s="23">
        <v>98.51</v>
      </c>
      <c r="F14" s="15"/>
      <c r="G14" s="28" t="s">
        <v>190</v>
      </c>
      <c r="H14" s="54">
        <v>0.98360000000000003</v>
      </c>
      <c r="I14" s="54">
        <v>0.98360000000000003</v>
      </c>
      <c r="J14" s="54">
        <v>0.98360000000000003</v>
      </c>
      <c r="K14" s="32">
        <f>AVERAGE(H14,I14,J14)</f>
        <v>0.98360000000000003</v>
      </c>
    </row>
    <row r="15" spans="1:11" ht="14.15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253.7758</v>
      </c>
      <c r="C18" s="39"/>
      <c r="D18" s="39" t="s">
        <v>193</v>
      </c>
      <c r="E18" s="40">
        <f>VAR(B18:B20)</f>
        <v>0.93325106333333641</v>
      </c>
      <c r="F18" s="15"/>
      <c r="G18" s="37" t="s">
        <v>192</v>
      </c>
      <c r="H18" s="38">
        <v>184.83879999999999</v>
      </c>
      <c r="I18" s="39"/>
      <c r="J18" s="39" t="s">
        <v>193</v>
      </c>
      <c r="K18" s="40">
        <f>VAR(H18:H20)</f>
        <v>0</v>
      </c>
    </row>
    <row r="19" spans="1:11" ht="15.75" customHeight="1" x14ac:dyDescent="0.3">
      <c r="A19" s="41" t="s">
        <v>194</v>
      </c>
      <c r="B19" s="42">
        <v>252.03360000000001</v>
      </c>
      <c r="C19" s="15"/>
      <c r="D19" s="15"/>
      <c r="E19" s="30"/>
      <c r="F19" s="15"/>
      <c r="G19" s="41" t="s">
        <v>194</v>
      </c>
      <c r="H19" s="42">
        <v>184.83879999999999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252.18129999999999</v>
      </c>
      <c r="C20" s="27"/>
      <c r="D20" s="27"/>
      <c r="E20" s="36"/>
      <c r="G20" s="43" t="s">
        <v>195</v>
      </c>
      <c r="H20" s="44">
        <v>184.83879999999999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252.66356666666664</v>
      </c>
      <c r="C21" s="44"/>
      <c r="D21" s="27"/>
      <c r="E21" s="36"/>
      <c r="G21" s="43" t="s">
        <v>196</v>
      </c>
      <c r="H21" s="27">
        <v>184.83879999999999</v>
      </c>
      <c r="I21" s="44"/>
      <c r="J21" s="27"/>
      <c r="K21" s="36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382812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98.27</v>
      </c>
      <c r="C14" s="23">
        <v>98.26</v>
      </c>
      <c r="D14" s="23">
        <v>98.26</v>
      </c>
      <c r="E14" s="32">
        <f t="shared" si="0"/>
        <v>98.263333333333335</v>
      </c>
      <c r="F14" s="15"/>
      <c r="G14" s="28" t="s">
        <v>190</v>
      </c>
      <c r="H14" s="23">
        <v>98.12</v>
      </c>
      <c r="I14" s="23">
        <v>98.12</v>
      </c>
      <c r="J14" s="23">
        <v>98.12</v>
      </c>
      <c r="K14" s="32">
        <f t="shared" si="1"/>
        <v>98.12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292.82749999999999</v>
      </c>
      <c r="C18" s="39"/>
      <c r="D18" s="39" t="s">
        <v>193</v>
      </c>
      <c r="E18" s="40">
        <f>VAR(B18:B20)</f>
        <v>1.7375445733333894</v>
      </c>
      <c r="F18" s="15"/>
      <c r="G18" s="37" t="s">
        <v>192</v>
      </c>
      <c r="H18" s="38">
        <v>207.96789999999999</v>
      </c>
      <c r="I18" s="39"/>
      <c r="J18" s="39" t="s">
        <v>193</v>
      </c>
      <c r="K18" s="40">
        <f>VAR(H18:H20)</f>
        <v>1.4596223333334442E-2</v>
      </c>
    </row>
    <row r="19" spans="1:11" ht="15.75" customHeight="1" x14ac:dyDescent="0.3">
      <c r="A19" s="41" t="s">
        <v>194</v>
      </c>
      <c r="B19" s="42">
        <v>295.37830000000002</v>
      </c>
      <c r="C19" s="15"/>
      <c r="D19" s="15"/>
      <c r="E19" s="30"/>
      <c r="F19" s="15"/>
      <c r="G19" s="41" t="s">
        <v>194</v>
      </c>
      <c r="H19" s="42">
        <v>207.8312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294.67970000000003</v>
      </c>
      <c r="C20" s="27"/>
      <c r="D20" s="27"/>
      <c r="E20" s="36"/>
      <c r="G20" s="43" t="s">
        <v>195</v>
      </c>
      <c r="H20" s="44">
        <v>208.07210000000001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294.29516666666666</v>
      </c>
      <c r="C21" s="44"/>
      <c r="D21" s="27"/>
      <c r="E21" s="36"/>
      <c r="G21" s="43" t="s">
        <v>196</v>
      </c>
      <c r="H21" s="27">
        <f>AVERAGE(H18:H20)</f>
        <v>207.95706666666663</v>
      </c>
      <c r="I21" s="44"/>
      <c r="J21" s="27"/>
      <c r="K21" s="3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99.2</v>
      </c>
      <c r="C14" s="23">
        <v>99.17</v>
      </c>
      <c r="D14" s="23">
        <v>99.2</v>
      </c>
      <c r="E14" s="32">
        <f t="shared" si="0"/>
        <v>99.19</v>
      </c>
      <c r="F14" s="15"/>
      <c r="G14" s="28" t="s">
        <v>190</v>
      </c>
      <c r="H14" s="23">
        <v>99.08</v>
      </c>
      <c r="I14" s="23">
        <v>99.09</v>
      </c>
      <c r="J14" s="23">
        <v>99.09</v>
      </c>
      <c r="K14" s="32">
        <f t="shared" si="1"/>
        <v>99.086666666666659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133.29560000000001</v>
      </c>
      <c r="C18" s="39"/>
      <c r="D18" s="39" t="s">
        <v>193</v>
      </c>
      <c r="E18" s="40">
        <f>VAR(B18:B20)</f>
        <v>9.3157493333334049E-2</v>
      </c>
      <c r="F18" s="15"/>
      <c r="G18" s="37" t="s">
        <v>192</v>
      </c>
      <c r="H18" s="38">
        <v>101.14400000000001</v>
      </c>
      <c r="I18" s="39"/>
      <c r="J18" s="39" t="s">
        <v>193</v>
      </c>
      <c r="K18" s="40">
        <f>VAR(H18:H20)</f>
        <v>0.1291742433333363</v>
      </c>
    </row>
    <row r="19" spans="1:11" ht="15.75" customHeight="1" x14ac:dyDescent="0.3">
      <c r="A19" s="41" t="s">
        <v>194</v>
      </c>
      <c r="B19" s="42">
        <v>132.82</v>
      </c>
      <c r="C19" s="15"/>
      <c r="D19" s="15"/>
      <c r="E19" s="30"/>
      <c r="F19" s="15"/>
      <c r="G19" s="41" t="s">
        <v>194</v>
      </c>
      <c r="H19" s="42">
        <v>100.4511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132.72640000000001</v>
      </c>
      <c r="C20" s="27"/>
      <c r="D20" s="27"/>
      <c r="E20" s="36"/>
      <c r="G20" s="43" t="s">
        <v>195</v>
      </c>
      <c r="H20" s="44">
        <v>100.6319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132.94733333333332</v>
      </c>
      <c r="C21" s="44"/>
      <c r="D21" s="27"/>
      <c r="E21" s="36"/>
      <c r="G21" s="43" t="s">
        <v>196</v>
      </c>
      <c r="H21" s="27">
        <f>AVERAGE(H18:H20)</f>
        <v>100.74233333333332</v>
      </c>
      <c r="I21" s="44"/>
      <c r="J21" s="27"/>
      <c r="K21" s="3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98.84</v>
      </c>
      <c r="C14" s="23">
        <v>98.85</v>
      </c>
      <c r="D14" s="23">
        <v>98.84</v>
      </c>
      <c r="E14" s="32">
        <f t="shared" si="0"/>
        <v>98.84333333333332</v>
      </c>
      <c r="F14" s="15"/>
      <c r="G14" s="28" t="s">
        <v>190</v>
      </c>
      <c r="H14" s="23">
        <v>98.72</v>
      </c>
      <c r="I14" s="23">
        <v>98.73</v>
      </c>
      <c r="J14" s="23">
        <v>98.72</v>
      </c>
      <c r="K14" s="32">
        <f t="shared" si="1"/>
        <v>98.723333333333315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197.25800000000001</v>
      </c>
      <c r="C18" s="39"/>
      <c r="D18" s="39" t="s">
        <v>193</v>
      </c>
      <c r="E18" s="40">
        <f>VAR(B18:B20)</f>
        <v>0.1626156299999986</v>
      </c>
      <c r="F18" s="15"/>
      <c r="G18" s="37" t="s">
        <v>192</v>
      </c>
      <c r="H18" s="38">
        <v>145.16659999999999</v>
      </c>
      <c r="I18" s="39"/>
      <c r="J18" s="39" t="s">
        <v>193</v>
      </c>
      <c r="K18" s="40">
        <f>VAR(H18:H20)</f>
        <v>0.19723310333334271</v>
      </c>
    </row>
    <row r="19" spans="1:11" ht="15.75" customHeight="1" x14ac:dyDescent="0.3">
      <c r="A19" s="41" t="s">
        <v>194</v>
      </c>
      <c r="B19" s="42">
        <v>198.01400000000001</v>
      </c>
      <c r="C19" s="15"/>
      <c r="D19" s="15"/>
      <c r="E19" s="30"/>
      <c r="F19" s="15"/>
      <c r="G19" s="41" t="s">
        <v>194</v>
      </c>
      <c r="H19" s="42">
        <v>144.94749999999999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197.8793</v>
      </c>
      <c r="C20" s="27"/>
      <c r="D20" s="27"/>
      <c r="E20" s="36"/>
      <c r="G20" s="43" t="s">
        <v>195</v>
      </c>
      <c r="H20" s="44">
        <v>145.80250000000001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197.71709999999999</v>
      </c>
      <c r="C21" s="44"/>
      <c r="D21" s="27"/>
      <c r="E21" s="36"/>
      <c r="G21" s="43" t="s">
        <v>196</v>
      </c>
      <c r="H21" s="27">
        <f>AVERAGE(H18:H20)</f>
        <v>145.30553333333333</v>
      </c>
      <c r="I21" s="44"/>
      <c r="J21" s="27"/>
      <c r="K21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23046875" customWidth="1"/>
    <col min="7" max="7" width="38.38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98.97</v>
      </c>
      <c r="C14" s="23">
        <v>98.97</v>
      </c>
      <c r="D14" s="23">
        <v>98.97</v>
      </c>
      <c r="E14" s="23">
        <v>98.97</v>
      </c>
      <c r="F14" s="15"/>
      <c r="G14" s="28" t="s">
        <v>190</v>
      </c>
      <c r="H14" s="23">
        <v>98.92</v>
      </c>
      <c r="I14" s="23">
        <v>98.92</v>
      </c>
      <c r="J14" s="23">
        <v>98.92</v>
      </c>
      <c r="K14" s="32">
        <f t="shared" si="0"/>
        <v>98.92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166.81739999999999</v>
      </c>
      <c r="C18" s="39"/>
      <c r="D18" s="39" t="s">
        <v>193</v>
      </c>
      <c r="E18" s="40">
        <f>VAR(B18:B20)</f>
        <v>2.2828990833333367</v>
      </c>
      <c r="F18" s="15"/>
      <c r="G18" s="37" t="s">
        <v>192</v>
      </c>
      <c r="H18" s="38">
        <v>119.6279</v>
      </c>
      <c r="I18" s="39"/>
      <c r="J18" s="39" t="s">
        <v>193</v>
      </c>
      <c r="K18" s="40">
        <f>VAR(H18:H20)</f>
        <v>0.34518090333333462</v>
      </c>
    </row>
    <row r="19" spans="1:11" ht="15.75" customHeight="1" x14ac:dyDescent="0.3">
      <c r="A19" s="41" t="s">
        <v>194</v>
      </c>
      <c r="B19" s="42">
        <v>168.66890000000001</v>
      </c>
      <c r="C19" s="15"/>
      <c r="D19" s="15"/>
      <c r="E19" s="30"/>
      <c r="F19" s="15"/>
      <c r="G19" s="41" t="s">
        <v>194</v>
      </c>
      <c r="H19" s="42">
        <v>118.8785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169.81139999999999</v>
      </c>
      <c r="C20" s="27"/>
      <c r="D20" s="27"/>
      <c r="E20" s="36"/>
      <c r="G20" s="43" t="s">
        <v>195</v>
      </c>
      <c r="H20" s="44">
        <v>118.46939999999999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168.43256666666667</v>
      </c>
      <c r="C21" s="44"/>
      <c r="D21" s="27"/>
      <c r="E21" s="36"/>
      <c r="G21" s="43" t="s">
        <v>196</v>
      </c>
      <c r="H21" s="27">
        <f>AVERAGE(H18:H20)</f>
        <v>118.99193333333334</v>
      </c>
      <c r="I21" s="44"/>
      <c r="J21" s="27"/>
      <c r="K21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6"/>
  <sheetViews>
    <sheetView workbookViewId="0"/>
  </sheetViews>
  <sheetFormatPr defaultColWidth="12.61328125" defaultRowHeight="15.75" customHeight="1" x14ac:dyDescent="0.3"/>
  <cols>
    <col min="1" max="1" width="42.84375" customWidth="1"/>
    <col min="6" max="6" width="4.4609375" customWidth="1"/>
    <col min="7" max="7" width="41.765625" customWidth="1"/>
  </cols>
  <sheetData>
    <row r="1" spans="1:11" ht="15.75" customHeight="1" x14ac:dyDescent="0.3">
      <c r="F1" s="15"/>
      <c r="G1" s="15"/>
      <c r="H1" s="15"/>
      <c r="I1" s="15"/>
      <c r="J1" s="15"/>
      <c r="K1" s="15"/>
    </row>
    <row r="2" spans="1:11" ht="15.75" customHeight="1" x14ac:dyDescent="0.4">
      <c r="A2" s="16" t="s">
        <v>0</v>
      </c>
      <c r="F2" s="15"/>
      <c r="G2" s="17" t="s">
        <v>1</v>
      </c>
    </row>
    <row r="3" spans="1:11" x14ac:dyDescent="0.35">
      <c r="A3" s="18" t="s">
        <v>176</v>
      </c>
      <c r="B3" s="19" t="s">
        <v>177</v>
      </c>
      <c r="C3" s="19" t="s">
        <v>178</v>
      </c>
      <c r="D3" s="19" t="s">
        <v>179</v>
      </c>
      <c r="E3" s="19" t="s">
        <v>180</v>
      </c>
      <c r="F3" s="15"/>
      <c r="G3" s="18" t="s">
        <v>176</v>
      </c>
      <c r="H3" s="19" t="s">
        <v>177</v>
      </c>
      <c r="I3" s="19" t="s">
        <v>178</v>
      </c>
      <c r="J3" s="19" t="s">
        <v>179</v>
      </c>
      <c r="K3" s="19" t="s">
        <v>180</v>
      </c>
    </row>
    <row r="4" spans="1:11" x14ac:dyDescent="0.35">
      <c r="A4" s="20" t="s">
        <v>181</v>
      </c>
      <c r="B4" s="21"/>
      <c r="C4" s="21"/>
      <c r="D4" s="21"/>
      <c r="E4" s="22" t="e">
        <f>AVERAGE(B4:D4)</f>
        <v>#DIV/0!</v>
      </c>
      <c r="F4" s="15"/>
      <c r="G4" s="20" t="s">
        <v>181</v>
      </c>
      <c r="H4" s="21"/>
      <c r="I4" s="21"/>
      <c r="J4" s="21"/>
      <c r="K4" s="22" t="e">
        <f>AVERAGE(H4:J4)</f>
        <v>#DIV/0!</v>
      </c>
    </row>
    <row r="5" spans="1:11" x14ac:dyDescent="0.35">
      <c r="A5" s="23"/>
      <c r="B5" s="24"/>
      <c r="C5" s="24"/>
      <c r="D5" s="24"/>
      <c r="E5" s="15"/>
      <c r="F5" s="15"/>
      <c r="G5" s="23"/>
      <c r="H5" s="24"/>
      <c r="I5" s="24"/>
      <c r="J5" s="24"/>
      <c r="K5" s="15"/>
    </row>
    <row r="6" spans="1:11" x14ac:dyDescent="0.35">
      <c r="A6" s="25" t="s">
        <v>182</v>
      </c>
      <c r="B6" s="24"/>
      <c r="C6" s="24"/>
      <c r="D6" s="24"/>
      <c r="E6" s="15"/>
      <c r="F6" s="15"/>
      <c r="G6" s="25" t="s">
        <v>182</v>
      </c>
      <c r="H6" s="24"/>
      <c r="I6" s="24"/>
      <c r="J6" s="24"/>
      <c r="K6" s="15"/>
    </row>
    <row r="7" spans="1:11" x14ac:dyDescent="0.35">
      <c r="A7" s="23"/>
      <c r="B7" s="24"/>
      <c r="C7" s="24"/>
      <c r="D7" s="24"/>
      <c r="E7" s="15"/>
      <c r="F7" s="15"/>
      <c r="G7" s="23"/>
      <c r="H7" s="24"/>
      <c r="I7" s="24"/>
      <c r="J7" s="24"/>
      <c r="K7" s="15"/>
    </row>
    <row r="8" spans="1:11" x14ac:dyDescent="0.35">
      <c r="A8" s="18" t="s">
        <v>183</v>
      </c>
      <c r="B8" s="19" t="s">
        <v>177</v>
      </c>
      <c r="C8" s="19" t="s">
        <v>178</v>
      </c>
      <c r="D8" s="19" t="s">
        <v>179</v>
      </c>
      <c r="E8" s="19" t="s">
        <v>180</v>
      </c>
      <c r="F8" s="15"/>
      <c r="G8" s="18" t="s">
        <v>183</v>
      </c>
      <c r="H8" s="19" t="s">
        <v>177</v>
      </c>
      <c r="I8" s="19" t="s">
        <v>178</v>
      </c>
      <c r="J8" s="19" t="s">
        <v>179</v>
      </c>
      <c r="K8" s="19" t="s">
        <v>180</v>
      </c>
    </row>
    <row r="9" spans="1:11" x14ac:dyDescent="0.35">
      <c r="A9" s="20" t="s">
        <v>181</v>
      </c>
      <c r="B9" s="21"/>
      <c r="C9" s="21"/>
      <c r="D9" s="21"/>
      <c r="E9" s="22" t="e">
        <f>AVERAGE(B9:D9)</f>
        <v>#DIV/0!</v>
      </c>
      <c r="G9" s="20" t="s">
        <v>181</v>
      </c>
      <c r="H9" s="21"/>
      <c r="I9" s="21"/>
      <c r="J9" s="21"/>
      <c r="K9" s="22" t="e">
        <f>AVERAGE(H9:J9)</f>
        <v>#DIV/0!</v>
      </c>
    </row>
    <row r="10" spans="1:11" ht="15.75" customHeight="1" x14ac:dyDescent="0.3">
      <c r="B10" s="15"/>
      <c r="C10" s="15"/>
      <c r="D10" s="15"/>
      <c r="E10" s="15"/>
      <c r="H10" s="15"/>
      <c r="I10" s="15"/>
      <c r="J10" s="15"/>
      <c r="K10" s="15"/>
    </row>
    <row r="11" spans="1:11" x14ac:dyDescent="0.35">
      <c r="A11" s="26" t="s">
        <v>184</v>
      </c>
      <c r="B11" s="27" t="s">
        <v>185</v>
      </c>
      <c r="C11" s="27" t="s">
        <v>178</v>
      </c>
      <c r="D11" s="27" t="s">
        <v>179</v>
      </c>
      <c r="E11" s="27" t="s">
        <v>180</v>
      </c>
      <c r="G11" s="26" t="s">
        <v>184</v>
      </c>
      <c r="H11" s="27" t="s">
        <v>185</v>
      </c>
      <c r="I11" s="27" t="s">
        <v>178</v>
      </c>
      <c r="J11" s="27" t="s">
        <v>179</v>
      </c>
      <c r="K11" s="27" t="s">
        <v>180</v>
      </c>
    </row>
    <row r="12" spans="1:11" x14ac:dyDescent="0.35">
      <c r="A12" s="28" t="s">
        <v>186</v>
      </c>
      <c r="B12" s="29" t="s">
        <v>187</v>
      </c>
      <c r="C12" s="29" t="s">
        <v>187</v>
      </c>
      <c r="D12" s="29" t="s">
        <v>187</v>
      </c>
      <c r="E12" s="29" t="s">
        <v>187</v>
      </c>
      <c r="G12" s="28" t="s">
        <v>186</v>
      </c>
      <c r="H12" s="29" t="s">
        <v>187</v>
      </c>
      <c r="I12" s="29" t="s">
        <v>187</v>
      </c>
      <c r="J12" s="29" t="s">
        <v>187</v>
      </c>
      <c r="K12" s="29" t="s">
        <v>187</v>
      </c>
    </row>
    <row r="13" spans="1:11" x14ac:dyDescent="0.35">
      <c r="A13" s="28" t="s">
        <v>188</v>
      </c>
      <c r="B13" s="23">
        <v>100</v>
      </c>
      <c r="C13" s="23">
        <v>100</v>
      </c>
      <c r="D13" s="23">
        <v>100</v>
      </c>
      <c r="E13" s="30"/>
      <c r="G13" s="28" t="s">
        <v>188</v>
      </c>
      <c r="H13" s="23">
        <v>100</v>
      </c>
      <c r="I13" s="23">
        <v>100</v>
      </c>
      <c r="J13" s="23">
        <v>100</v>
      </c>
      <c r="K13" s="30"/>
    </row>
    <row r="14" spans="1:11" x14ac:dyDescent="0.35">
      <c r="A14" s="28" t="s">
        <v>189</v>
      </c>
      <c r="B14" s="31"/>
      <c r="C14" s="31"/>
      <c r="D14" s="31"/>
      <c r="E14" s="32" t="e">
        <f t="shared" ref="E14:E15" si="0">AVERAGE(B14,C14,D14)</f>
        <v>#DIV/0!</v>
      </c>
      <c r="G14" s="28" t="s">
        <v>189</v>
      </c>
      <c r="H14" s="31"/>
      <c r="I14" s="31"/>
      <c r="J14" s="31"/>
      <c r="K14" s="32" t="e">
        <f t="shared" ref="K14:K15" si="1">AVERAGE(H14,I14,J14)</f>
        <v>#DIV/0!</v>
      </c>
    </row>
    <row r="15" spans="1:11" x14ac:dyDescent="0.35">
      <c r="A15" s="28" t="s">
        <v>190</v>
      </c>
      <c r="B15" s="33">
        <v>97.98</v>
      </c>
      <c r="C15" s="34">
        <v>97.97</v>
      </c>
      <c r="D15" s="34">
        <v>97.99</v>
      </c>
      <c r="E15" s="32">
        <f t="shared" si="0"/>
        <v>97.98</v>
      </c>
      <c r="F15" s="15"/>
      <c r="G15" s="28" t="s">
        <v>190</v>
      </c>
      <c r="H15" s="23">
        <v>97.85</v>
      </c>
      <c r="I15" s="23">
        <v>97.85</v>
      </c>
      <c r="J15" s="23">
        <v>97.85</v>
      </c>
      <c r="K15" s="32">
        <f t="shared" si="1"/>
        <v>97.84999999999998</v>
      </c>
    </row>
    <row r="16" spans="1:11" x14ac:dyDescent="0.35">
      <c r="A16" s="28" t="s">
        <v>191</v>
      </c>
      <c r="B16" s="35">
        <v>0.06</v>
      </c>
      <c r="C16" s="35">
        <v>0.06</v>
      </c>
      <c r="D16" s="35">
        <v>0.06</v>
      </c>
      <c r="E16" s="36"/>
      <c r="F16" s="15"/>
      <c r="G16" s="28" t="s">
        <v>191</v>
      </c>
      <c r="H16" s="35">
        <v>0.06</v>
      </c>
      <c r="I16" s="35">
        <v>0.06</v>
      </c>
      <c r="J16" s="35">
        <v>0.06</v>
      </c>
      <c r="K16" s="36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x14ac:dyDescent="0.35">
      <c r="A18" s="23"/>
      <c r="B18" s="24"/>
      <c r="C18" s="24"/>
      <c r="D18" s="24"/>
      <c r="E18" s="15"/>
      <c r="F18" s="15"/>
      <c r="G18" s="23"/>
      <c r="H18" s="24"/>
      <c r="I18" s="24"/>
      <c r="J18" s="24"/>
      <c r="K18" s="15"/>
    </row>
    <row r="19" spans="1:11" ht="15.75" customHeight="1" x14ac:dyDescent="0.3">
      <c r="A19" s="37" t="s">
        <v>192</v>
      </c>
      <c r="B19" s="38">
        <v>337.96170000000001</v>
      </c>
      <c r="C19" s="39"/>
      <c r="D19" s="39" t="s">
        <v>193</v>
      </c>
      <c r="E19" s="40">
        <f>VAR(B19:B21)</f>
        <v>0.24581040333332399</v>
      </c>
      <c r="F19" s="15"/>
      <c r="G19" s="37" t="s">
        <v>192</v>
      </c>
      <c r="H19" s="38">
        <v>238.53960000000001</v>
      </c>
      <c r="I19" s="39"/>
      <c r="J19" s="39" t="s">
        <v>193</v>
      </c>
      <c r="K19" s="40">
        <f>VAR(H19:H21)</f>
        <v>2.0119720000000816E-2</v>
      </c>
    </row>
    <row r="20" spans="1:11" ht="15.75" customHeight="1" x14ac:dyDescent="0.3">
      <c r="A20" s="41" t="s">
        <v>194</v>
      </c>
      <c r="B20" s="42">
        <v>337.56880000000001</v>
      </c>
      <c r="C20" s="15"/>
      <c r="D20" s="15"/>
      <c r="E20" s="30"/>
      <c r="F20" s="15"/>
      <c r="G20" s="41" t="s">
        <v>194</v>
      </c>
      <c r="H20" s="42">
        <v>238.76320000000001</v>
      </c>
      <c r="I20" s="15"/>
      <c r="J20" s="15"/>
      <c r="K20" s="30"/>
    </row>
    <row r="21" spans="1:11" ht="15.75" customHeight="1" x14ac:dyDescent="0.3">
      <c r="A21" s="43" t="s">
        <v>195</v>
      </c>
      <c r="B21" s="44">
        <v>338.55369999999999</v>
      </c>
      <c r="C21" s="27"/>
      <c r="D21" s="27"/>
      <c r="E21" s="36"/>
      <c r="G21" s="43" t="s">
        <v>195</v>
      </c>
      <c r="H21" s="44">
        <v>238.50020000000001</v>
      </c>
      <c r="I21" s="27"/>
      <c r="J21" s="27"/>
      <c r="K21" s="36"/>
    </row>
    <row r="22" spans="1:11" ht="15.75" customHeight="1" x14ac:dyDescent="0.3">
      <c r="A22" s="43" t="s">
        <v>196</v>
      </c>
      <c r="B22" s="44">
        <f>AVERAGE(B19:B21)</f>
        <v>338.02806666666669</v>
      </c>
      <c r="C22" s="44"/>
      <c r="D22" s="27"/>
      <c r="E22" s="36"/>
      <c r="G22" s="43" t="s">
        <v>196</v>
      </c>
      <c r="H22" s="27">
        <f>AVERAGE(H19:H21)</f>
        <v>238.60100000000003</v>
      </c>
      <c r="I22" s="44"/>
      <c r="J22" s="27"/>
      <c r="K22" s="36"/>
    </row>
    <row r="23" spans="1:11" ht="15.75" customHeight="1" x14ac:dyDescent="0.3">
      <c r="I23" s="15"/>
      <c r="J23" s="15"/>
      <c r="K23" s="15"/>
    </row>
    <row r="24" spans="1:11" ht="15.75" customHeight="1" x14ac:dyDescent="0.3">
      <c r="I24" s="15"/>
      <c r="J24" s="15"/>
      <c r="K24" s="15"/>
    </row>
    <row r="25" spans="1:11" ht="15.75" customHeight="1" x14ac:dyDescent="0.3">
      <c r="I25" s="15"/>
      <c r="J25" s="15"/>
      <c r="K25" s="15"/>
    </row>
    <row r="26" spans="1:11" ht="15.75" customHeight="1" x14ac:dyDescent="0.3">
      <c r="I26" s="15"/>
      <c r="J26" s="15"/>
      <c r="K26" s="15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6132812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98.5</v>
      </c>
      <c r="C14" s="23">
        <v>98.5</v>
      </c>
      <c r="D14" s="23">
        <v>98.5</v>
      </c>
      <c r="E14" s="23">
        <v>98.5</v>
      </c>
      <c r="F14" s="15"/>
      <c r="G14" s="28" t="s">
        <v>190</v>
      </c>
      <c r="H14" s="23">
        <v>98.39</v>
      </c>
      <c r="I14" s="23">
        <v>98.39</v>
      </c>
      <c r="J14" s="23">
        <v>98.39</v>
      </c>
      <c r="K14" s="32">
        <f t="shared" si="0"/>
        <v>98.39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250.54810000000001</v>
      </c>
      <c r="C18" s="39"/>
      <c r="D18" s="39" t="s">
        <v>193</v>
      </c>
      <c r="E18" s="40">
        <f>VAR(B18:B20)</f>
        <v>0.1539926633333327</v>
      </c>
      <c r="F18" s="15"/>
      <c r="G18" s="37" t="s">
        <v>192</v>
      </c>
      <c r="H18" s="38">
        <v>178.40860000000001</v>
      </c>
      <c r="I18" s="39"/>
      <c r="J18" s="39" t="s">
        <v>193</v>
      </c>
      <c r="K18" s="40">
        <f>VAR(H18:H20)</f>
        <v>0.19993902999999996</v>
      </c>
    </row>
    <row r="19" spans="1:11" ht="15.75" customHeight="1" x14ac:dyDescent="0.3">
      <c r="A19" s="41" t="s">
        <v>194</v>
      </c>
      <c r="B19" s="42">
        <v>251.3323</v>
      </c>
      <c r="C19" s="15"/>
      <c r="D19" s="15"/>
      <c r="E19" s="30"/>
      <c r="F19" s="15"/>
      <c r="G19" s="41" t="s">
        <v>194</v>
      </c>
      <c r="H19" s="42">
        <v>179.0643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250.9676</v>
      </c>
      <c r="C20" s="27"/>
      <c r="D20" s="27"/>
      <c r="E20" s="36"/>
      <c r="G20" s="43" t="s">
        <v>195</v>
      </c>
      <c r="H20" s="44">
        <v>178.2098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250.94933333333333</v>
      </c>
      <c r="C21" s="44"/>
      <c r="D21" s="27"/>
      <c r="E21" s="36"/>
      <c r="G21" s="43" t="s">
        <v>196</v>
      </c>
      <c r="H21" s="27">
        <f>AVERAGE(H18:H20)</f>
        <v>178.56089999999998</v>
      </c>
      <c r="I21" s="44"/>
      <c r="J21" s="27"/>
      <c r="K21" s="3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" customWidth="1"/>
    <col min="7" max="7" width="37.7656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5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99.05</v>
      </c>
      <c r="C14" s="23">
        <v>98.99</v>
      </c>
      <c r="D14" s="23">
        <v>98.99</v>
      </c>
      <c r="E14" s="32">
        <f t="shared" si="0"/>
        <v>99.009999999999991</v>
      </c>
      <c r="F14" s="15"/>
      <c r="G14" s="28" t="s">
        <v>190</v>
      </c>
      <c r="H14" s="23">
        <v>98.99</v>
      </c>
      <c r="I14" s="23">
        <v>98.99</v>
      </c>
      <c r="J14" s="23">
        <v>98.99</v>
      </c>
      <c r="K14" s="32">
        <f t="shared" si="1"/>
        <v>98.99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2">
        <f t="shared" si="0"/>
        <v>0.06</v>
      </c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155.4025</v>
      </c>
      <c r="C18" s="39"/>
      <c r="D18" s="39" t="s">
        <v>193</v>
      </c>
      <c r="E18" s="40">
        <f>VAR(B18:B20)</f>
        <v>5.8187830000000842E-2</v>
      </c>
      <c r="F18" s="15"/>
      <c r="G18" s="37" t="s">
        <v>192</v>
      </c>
      <c r="H18" s="38">
        <v>114.8222</v>
      </c>
      <c r="I18" s="39"/>
      <c r="J18" s="39" t="s">
        <v>193</v>
      </c>
      <c r="K18" s="40">
        <f>VAR(H18:H20)</f>
        <v>0.13186364333333064</v>
      </c>
    </row>
    <row r="19" spans="1:11" ht="15.75" customHeight="1" x14ac:dyDescent="0.3">
      <c r="A19" s="41" t="s">
        <v>194</v>
      </c>
      <c r="B19" s="42">
        <v>155.87280000000001</v>
      </c>
      <c r="C19" s="15"/>
      <c r="D19" s="15"/>
      <c r="E19" s="30"/>
      <c r="F19" s="15"/>
      <c r="G19" s="41" t="s">
        <v>194</v>
      </c>
      <c r="H19" s="42">
        <v>114.6833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155.73079999999999</v>
      </c>
      <c r="C20" s="27"/>
      <c r="D20" s="27"/>
      <c r="E20" s="36"/>
      <c r="G20" s="43" t="s">
        <v>195</v>
      </c>
      <c r="H20" s="44">
        <v>114.1354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155.6687</v>
      </c>
      <c r="C21" s="44"/>
      <c r="D21" s="27"/>
      <c r="E21" s="36"/>
      <c r="G21" s="43" t="s">
        <v>196</v>
      </c>
      <c r="H21" s="27">
        <f>AVERAGE(H18:H20)</f>
        <v>114.54696666666666</v>
      </c>
      <c r="I21" s="44"/>
      <c r="J21" s="27"/>
      <c r="K21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230468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99.44</v>
      </c>
      <c r="C14" s="23">
        <v>99.44</v>
      </c>
      <c r="D14" s="23">
        <v>99.44</v>
      </c>
      <c r="E14" s="23">
        <v>99.44</v>
      </c>
      <c r="F14" s="15"/>
      <c r="G14" s="28" t="s">
        <v>190</v>
      </c>
      <c r="H14" s="23">
        <v>99.37</v>
      </c>
      <c r="I14" s="23">
        <v>99.35</v>
      </c>
      <c r="J14" s="23">
        <v>99.35</v>
      </c>
      <c r="K14" s="32">
        <f t="shared" si="0"/>
        <v>99.356666666666669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93.073999999999998</v>
      </c>
      <c r="C18" s="39"/>
      <c r="D18" s="39" t="s">
        <v>193</v>
      </c>
      <c r="E18" s="40">
        <f>VAR(B18:B20)</f>
        <v>7.0234299999996398E-3</v>
      </c>
      <c r="F18" s="15"/>
      <c r="G18" s="37" t="s">
        <v>192</v>
      </c>
      <c r="H18" s="38">
        <v>72.395300000000006</v>
      </c>
      <c r="I18" s="39"/>
      <c r="J18" s="39" t="s">
        <v>193</v>
      </c>
      <c r="K18" s="40">
        <f>VAR(H18:H20)</f>
        <v>5.0417703333334743E-2</v>
      </c>
    </row>
    <row r="19" spans="1:11" ht="15.75" customHeight="1" x14ac:dyDescent="0.3">
      <c r="A19" s="41" t="s">
        <v>194</v>
      </c>
      <c r="B19" s="42">
        <v>92.92</v>
      </c>
      <c r="C19" s="15"/>
      <c r="D19" s="15"/>
      <c r="E19" s="30"/>
      <c r="F19" s="15"/>
      <c r="G19" s="41" t="s">
        <v>194</v>
      </c>
      <c r="H19" s="42">
        <v>72.417199999999994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93.054299999999998</v>
      </c>
      <c r="C20" s="27"/>
      <c r="D20" s="27"/>
      <c r="E20" s="36"/>
      <c r="G20" s="43" t="s">
        <v>195</v>
      </c>
      <c r="H20" s="44">
        <v>72.017799999999994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93.016099999999994</v>
      </c>
      <c r="C21" s="44"/>
      <c r="D21" s="27"/>
      <c r="E21" s="36"/>
      <c r="G21" s="43" t="s">
        <v>196</v>
      </c>
      <c r="H21" s="27">
        <f>AVERAGE(H18:H20)</f>
        <v>72.27676666666666</v>
      </c>
      <c r="I21" s="44"/>
      <c r="J21" s="27"/>
      <c r="K21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76562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98.44</v>
      </c>
      <c r="C14" s="23">
        <v>98.44</v>
      </c>
      <c r="D14" s="23">
        <v>98.44</v>
      </c>
      <c r="E14" s="23">
        <v>98.44</v>
      </c>
      <c r="F14" s="15"/>
      <c r="G14" s="28" t="s">
        <v>190</v>
      </c>
      <c r="H14" s="23">
        <v>98.3</v>
      </c>
      <c r="I14" s="23">
        <v>98.29</v>
      </c>
      <c r="J14" s="23">
        <v>98.29</v>
      </c>
      <c r="K14" s="32">
        <f t="shared" si="0"/>
        <v>98.293333333333337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260.08539999999999</v>
      </c>
      <c r="C18" s="39"/>
      <c r="D18" s="39" t="s">
        <v>193</v>
      </c>
      <c r="E18" s="40">
        <f>VAR(B18:B20)</f>
        <v>6.2122241200000339</v>
      </c>
      <c r="F18" s="15"/>
      <c r="G18" s="37" t="s">
        <v>192</v>
      </c>
      <c r="H18" s="38">
        <v>191.79060000000001</v>
      </c>
      <c r="I18" s="39"/>
      <c r="J18" s="39" t="s">
        <v>193</v>
      </c>
      <c r="K18" s="40">
        <f>VAR(H18:H20)</f>
        <v>3.6594503333333112E-2</v>
      </c>
    </row>
    <row r="19" spans="1:11" ht="15.75" customHeight="1" x14ac:dyDescent="0.3">
      <c r="A19" s="41" t="s">
        <v>194</v>
      </c>
      <c r="B19" s="42">
        <v>264.55680000000001</v>
      </c>
      <c r="C19" s="15"/>
      <c r="D19" s="15"/>
      <c r="E19" s="30"/>
      <c r="F19" s="15"/>
      <c r="G19" s="41" t="s">
        <v>194</v>
      </c>
      <c r="H19" s="42">
        <v>191.41720000000001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260.4128</v>
      </c>
      <c r="C20" s="27"/>
      <c r="D20" s="27"/>
      <c r="E20" s="36"/>
      <c r="G20" s="43" t="s">
        <v>195</v>
      </c>
      <c r="H20" s="44">
        <v>191.67609999999999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261.685</v>
      </c>
      <c r="C21" s="44"/>
      <c r="D21" s="27"/>
      <c r="E21" s="36"/>
      <c r="G21" s="43" t="s">
        <v>196</v>
      </c>
      <c r="H21" s="27">
        <f>AVERAGE(H18:H20)</f>
        <v>191.62796666666668</v>
      </c>
      <c r="I21" s="44"/>
      <c r="J21" s="27"/>
      <c r="K21" s="3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382812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97.9</v>
      </c>
      <c r="C14" s="23">
        <v>97.91</v>
      </c>
      <c r="D14" s="23">
        <v>97.91</v>
      </c>
      <c r="E14" s="32">
        <f t="shared" si="0"/>
        <v>97.90666666666668</v>
      </c>
      <c r="F14" s="15"/>
      <c r="G14" s="28" t="s">
        <v>190</v>
      </c>
      <c r="H14" s="23">
        <v>97.76</v>
      </c>
      <c r="I14" s="23">
        <v>97.77</v>
      </c>
      <c r="J14" s="23">
        <v>97.79</v>
      </c>
      <c r="K14" s="32">
        <f t="shared" si="1"/>
        <v>97.773333333333326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353.15589999999997</v>
      </c>
      <c r="C18" s="39"/>
      <c r="D18" s="39" t="s">
        <v>193</v>
      </c>
      <c r="E18" s="40">
        <f>VAR(B18:B20)</f>
        <v>8.55490633333401E-2</v>
      </c>
      <c r="F18" s="15"/>
      <c r="G18" s="37" t="s">
        <v>192</v>
      </c>
      <c r="H18" s="38">
        <v>250.01009999999999</v>
      </c>
      <c r="I18" s="39"/>
      <c r="J18" s="39" t="s">
        <v>193</v>
      </c>
      <c r="K18" s="40">
        <f>VAR(H18:H20)</f>
        <v>0.19036129000000099</v>
      </c>
    </row>
    <row r="19" spans="1:11" ht="15.75" customHeight="1" x14ac:dyDescent="0.3">
      <c r="A19" s="41" t="s">
        <v>194</v>
      </c>
      <c r="B19" s="42">
        <v>353.66359999999997</v>
      </c>
      <c r="C19" s="15"/>
      <c r="D19" s="15"/>
      <c r="E19" s="30"/>
      <c r="F19" s="15"/>
      <c r="G19" s="41" t="s">
        <v>194</v>
      </c>
      <c r="H19" s="42">
        <v>250.07740000000001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353.66140000000001</v>
      </c>
      <c r="C20" s="27"/>
      <c r="D20" s="27"/>
      <c r="E20" s="36"/>
      <c r="G20" s="43" t="s">
        <v>195</v>
      </c>
      <c r="H20" s="44">
        <v>249.2903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AVERAGE(B19:B20)</f>
        <v>353.66250000000002</v>
      </c>
      <c r="C21" s="44"/>
      <c r="D21" s="27"/>
      <c r="E21" s="36"/>
      <c r="G21" s="43" t="s">
        <v>196</v>
      </c>
      <c r="H21" s="27">
        <f>AVERAGE(H18:H20)</f>
        <v>249.79259999999999</v>
      </c>
      <c r="I21" s="44"/>
      <c r="J21" s="27"/>
      <c r="K21" s="3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382812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98.85</v>
      </c>
      <c r="C14" s="23">
        <v>98.85</v>
      </c>
      <c r="D14" s="23">
        <v>98.85</v>
      </c>
      <c r="E14" s="23">
        <v>98.85</v>
      </c>
      <c r="F14" s="15"/>
      <c r="G14" s="28" t="s">
        <v>190</v>
      </c>
      <c r="H14" s="23">
        <v>98.75</v>
      </c>
      <c r="I14" s="23">
        <v>98.77</v>
      </c>
      <c r="J14" s="23">
        <v>98.75</v>
      </c>
      <c r="K14" s="32">
        <f t="shared" si="0"/>
        <v>98.756666666666661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190.3134</v>
      </c>
      <c r="C18" s="39"/>
      <c r="D18" s="39" t="s">
        <v>193</v>
      </c>
      <c r="E18" s="40">
        <f>VAR(B18:B20)</f>
        <v>5.8348563333335463E-2</v>
      </c>
      <c r="F18" s="15"/>
      <c r="G18" s="37" t="s">
        <v>192</v>
      </c>
      <c r="H18" s="38">
        <v>139.70419999999999</v>
      </c>
      <c r="I18" s="39"/>
      <c r="J18" s="39" t="s">
        <v>193</v>
      </c>
      <c r="K18" s="40">
        <f>VAR(H18:H20)</f>
        <v>4.2408699999997379E-3</v>
      </c>
    </row>
    <row r="19" spans="1:11" ht="15.75" customHeight="1" x14ac:dyDescent="0.3">
      <c r="A19" s="41" t="s">
        <v>194</v>
      </c>
      <c r="B19" s="42">
        <v>190.2166</v>
      </c>
      <c r="C19" s="15"/>
      <c r="D19" s="15"/>
      <c r="E19" s="30"/>
      <c r="F19" s="15"/>
      <c r="G19" s="41" t="s">
        <v>194</v>
      </c>
      <c r="H19" s="42">
        <v>139.79429999999999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190.67490000000001</v>
      </c>
      <c r="C20" s="27"/>
      <c r="D20" s="27"/>
      <c r="E20" s="36"/>
      <c r="G20" s="43" t="s">
        <v>195</v>
      </c>
      <c r="H20" s="44">
        <v>139.6678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190.40163333333331</v>
      </c>
      <c r="C21" s="44"/>
      <c r="D21" s="27"/>
      <c r="E21" s="36"/>
      <c r="G21" s="43" t="s">
        <v>196</v>
      </c>
      <c r="H21" s="27">
        <f>AVERAGE(H18:H20)</f>
        <v>139.72209999999998</v>
      </c>
      <c r="I21" s="44"/>
      <c r="J21" s="27"/>
      <c r="K21" s="3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6132812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98.86</v>
      </c>
      <c r="C14" s="23">
        <v>98.84</v>
      </c>
      <c r="D14" s="23">
        <v>98.85</v>
      </c>
      <c r="E14" s="32">
        <f t="shared" si="0"/>
        <v>98.84999999999998</v>
      </c>
      <c r="F14" s="15"/>
      <c r="G14" s="28" t="s">
        <v>190</v>
      </c>
      <c r="H14" s="23">
        <v>98.63</v>
      </c>
      <c r="I14" s="23">
        <v>98.63</v>
      </c>
      <c r="J14" s="23">
        <v>98.63</v>
      </c>
      <c r="K14" s="32">
        <f t="shared" si="1"/>
        <v>98.63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189.8357</v>
      </c>
      <c r="C18" s="39"/>
      <c r="D18" s="39" t="s">
        <v>193</v>
      </c>
      <c r="E18" s="40">
        <f>VAR(B18:B20)</f>
        <v>0.5085732633333383</v>
      </c>
      <c r="F18" s="15"/>
      <c r="G18" s="37" t="s">
        <v>192</v>
      </c>
      <c r="H18" s="38">
        <v>157.03809999999999</v>
      </c>
      <c r="I18" s="39"/>
      <c r="J18" s="39" t="s">
        <v>193</v>
      </c>
      <c r="K18" s="40">
        <f>VAR(H18:H20)</f>
        <v>0.1952833233333435</v>
      </c>
    </row>
    <row r="19" spans="1:11" ht="15.75" customHeight="1" x14ac:dyDescent="0.3">
      <c r="A19" s="41" t="s">
        <v>194</v>
      </c>
      <c r="B19" s="42">
        <v>191.07140000000001</v>
      </c>
      <c r="C19" s="15"/>
      <c r="D19" s="15"/>
      <c r="E19" s="30"/>
      <c r="F19" s="15"/>
      <c r="G19" s="41" t="s">
        <v>194</v>
      </c>
      <c r="H19" s="42">
        <v>157.702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191.07040000000001</v>
      </c>
      <c r="C20" s="27"/>
      <c r="D20" s="27"/>
      <c r="E20" s="36"/>
      <c r="G20" s="43" t="s">
        <v>195</v>
      </c>
      <c r="H20" s="44">
        <v>157.87530000000001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190.65916666666666</v>
      </c>
      <c r="C21" s="44"/>
      <c r="D21" s="27"/>
      <c r="E21" s="36"/>
      <c r="G21" s="43" t="s">
        <v>196</v>
      </c>
      <c r="H21" s="27">
        <f>AVERAGE(H18:H20)</f>
        <v>157.53846666666666</v>
      </c>
      <c r="I21" s="44"/>
      <c r="J21" s="27"/>
      <c r="K21" s="3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765625" customWidth="1"/>
    <col min="7" max="7" width="38.230468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98.44</v>
      </c>
      <c r="C14" s="23">
        <v>98.44</v>
      </c>
      <c r="D14" s="23">
        <v>98.45</v>
      </c>
      <c r="E14" s="32">
        <f t="shared" si="0"/>
        <v>98.443333333333328</v>
      </c>
      <c r="F14" s="15"/>
      <c r="G14" s="28" t="s">
        <v>190</v>
      </c>
      <c r="H14" s="23">
        <v>98.32</v>
      </c>
      <c r="I14" s="23">
        <v>98.32</v>
      </c>
      <c r="J14" s="23">
        <v>98.35</v>
      </c>
      <c r="K14" s="32">
        <f t="shared" si="1"/>
        <v>98.33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259.67320000000001</v>
      </c>
      <c r="C18" s="39"/>
      <c r="D18" s="39" t="s">
        <v>193</v>
      </c>
      <c r="E18" s="40">
        <f>VAR(B18:B20)</f>
        <v>9.566292333334149E-2</v>
      </c>
      <c r="F18" s="15"/>
      <c r="G18" s="37" t="s">
        <v>192</v>
      </c>
      <c r="H18" s="38">
        <v>187.3948</v>
      </c>
      <c r="I18" s="39"/>
      <c r="J18" s="39" t="s">
        <v>193</v>
      </c>
      <c r="K18" s="40">
        <f>VAR(H18:H20)</f>
        <v>9.1657323333330779E-2</v>
      </c>
    </row>
    <row r="19" spans="1:11" ht="15.75" customHeight="1" x14ac:dyDescent="0.3">
      <c r="A19" s="41" t="s">
        <v>194</v>
      </c>
      <c r="B19" s="42">
        <v>260.25510000000003</v>
      </c>
      <c r="C19" s="15"/>
      <c r="D19" s="15"/>
      <c r="E19" s="30"/>
      <c r="F19" s="15"/>
      <c r="G19" s="41" t="s">
        <v>194</v>
      </c>
      <c r="H19" s="42">
        <v>187.88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259.7824</v>
      </c>
      <c r="C20" s="27"/>
      <c r="D20" s="27"/>
      <c r="E20" s="36"/>
      <c r="G20" s="43" t="s">
        <v>195</v>
      </c>
      <c r="H20" s="44">
        <v>187.3237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259.90356666666668</v>
      </c>
      <c r="C21" s="44"/>
      <c r="D21" s="27"/>
      <c r="E21" s="36"/>
      <c r="G21" s="43" t="s">
        <v>196</v>
      </c>
      <c r="H21" s="27">
        <f>AVERAGE(H18:H20)</f>
        <v>187.53283333333334</v>
      </c>
      <c r="I21" s="44"/>
      <c r="J21" s="27"/>
      <c r="K21" s="3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1523437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97.97</v>
      </c>
      <c r="C14" s="23">
        <v>97.97</v>
      </c>
      <c r="D14" s="23">
        <v>97.97</v>
      </c>
      <c r="E14" s="32">
        <f t="shared" si="0"/>
        <v>97.969999999999985</v>
      </c>
      <c r="F14" s="15"/>
      <c r="G14" s="28" t="s">
        <v>190</v>
      </c>
      <c r="H14" s="23">
        <v>97.83</v>
      </c>
      <c r="I14" s="23">
        <v>97.84</v>
      </c>
      <c r="J14" s="23">
        <v>97.83</v>
      </c>
      <c r="K14" s="32">
        <f t="shared" si="1"/>
        <v>97.833333333333329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341.22390000000001</v>
      </c>
      <c r="C18" s="39"/>
      <c r="D18" s="39" t="s">
        <v>193</v>
      </c>
      <c r="E18" s="40">
        <f>VAR(B18:B20)</f>
        <v>8.0016609999997462E-2</v>
      </c>
      <c r="F18" s="15"/>
      <c r="G18" s="37" t="s">
        <v>192</v>
      </c>
      <c r="H18" s="38">
        <v>248.56460000000001</v>
      </c>
      <c r="I18" s="39"/>
      <c r="J18" s="39" t="s">
        <v>193</v>
      </c>
      <c r="K18" s="40">
        <f>VAR(H18:H20)</f>
        <v>0.26509026333332697</v>
      </c>
    </row>
    <row r="19" spans="1:11" ht="15.75" customHeight="1" x14ac:dyDescent="0.3">
      <c r="A19" s="41" t="s">
        <v>194</v>
      </c>
      <c r="B19" s="42">
        <v>340.66250000000002</v>
      </c>
      <c r="C19" s="15"/>
      <c r="D19" s="15"/>
      <c r="E19" s="30"/>
      <c r="F19" s="15"/>
      <c r="G19" s="41" t="s">
        <v>194</v>
      </c>
      <c r="H19" s="42">
        <v>249.31639999999999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340.88260000000002</v>
      </c>
      <c r="C20" s="27"/>
      <c r="D20" s="27"/>
      <c r="E20" s="36"/>
      <c r="G20" s="43" t="s">
        <v>195</v>
      </c>
      <c r="H20" s="44">
        <v>248.33109999999999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340.92300000000006</v>
      </c>
      <c r="C21" s="44"/>
      <c r="D21" s="27"/>
      <c r="E21" s="36"/>
      <c r="G21" s="43" t="s">
        <v>196</v>
      </c>
      <c r="H21" s="27">
        <f>AVERAGE(H18:H20)</f>
        <v>248.73736666666665</v>
      </c>
      <c r="I21" s="44"/>
      <c r="J21" s="27"/>
      <c r="K21" s="3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" customWidth="1"/>
    <col min="7" max="7" width="37.38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97.78</v>
      </c>
      <c r="C14" s="23">
        <v>97.79</v>
      </c>
      <c r="D14" s="23">
        <v>97.77</v>
      </c>
      <c r="E14" s="32">
        <f t="shared" si="0"/>
        <v>97.779999999999987</v>
      </c>
      <c r="F14" s="15"/>
      <c r="G14" s="28" t="s">
        <v>190</v>
      </c>
      <c r="H14" s="23">
        <v>97.59</v>
      </c>
      <c r="I14" s="23">
        <v>97.59</v>
      </c>
      <c r="J14" s="23">
        <v>97.57</v>
      </c>
      <c r="K14" s="32">
        <f t="shared" si="1"/>
        <v>97.583333333333329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374.99259999999998</v>
      </c>
      <c r="C18" s="39"/>
      <c r="D18" s="39" t="s">
        <v>193</v>
      </c>
      <c r="E18" s="40">
        <f>VAR(B18:B20)</f>
        <v>0.11967543000000078</v>
      </c>
      <c r="F18" s="15"/>
      <c r="G18" s="37" t="s">
        <v>192</v>
      </c>
      <c r="H18" s="38">
        <v>269.18389999999999</v>
      </c>
      <c r="I18" s="39"/>
      <c r="J18" s="39" t="s">
        <v>193</v>
      </c>
      <c r="K18" s="40">
        <f>VAR(H18:H20)</f>
        <v>0.18422028000001817</v>
      </c>
    </row>
    <row r="19" spans="1:11" ht="15.75" customHeight="1" x14ac:dyDescent="0.3">
      <c r="A19" s="41" t="s">
        <v>194</v>
      </c>
      <c r="B19" s="42">
        <v>375.01209999999998</v>
      </c>
      <c r="C19" s="15"/>
      <c r="D19" s="15"/>
      <c r="E19" s="30"/>
      <c r="F19" s="15"/>
      <c r="G19" s="41" t="s">
        <v>194</v>
      </c>
      <c r="H19" s="42">
        <v>269.92970000000003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375.60129999999998</v>
      </c>
      <c r="C20" s="27"/>
      <c r="D20" s="27"/>
      <c r="E20" s="36"/>
      <c r="G20" s="43" t="s">
        <v>195</v>
      </c>
      <c r="H20" s="44">
        <v>269.18869999999998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375.202</v>
      </c>
      <c r="C21" s="44"/>
      <c r="D21" s="27"/>
      <c r="E21" s="36"/>
      <c r="G21" s="43" t="s">
        <v>196</v>
      </c>
      <c r="H21" s="27">
        <f>AVERAGE(H18:H20)</f>
        <v>269.4341</v>
      </c>
      <c r="I21" s="44"/>
      <c r="J21" s="27"/>
      <c r="K21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4609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98.71</v>
      </c>
      <c r="C14" s="23">
        <v>98.71</v>
      </c>
      <c r="D14" s="23">
        <v>98.72</v>
      </c>
      <c r="E14" s="32">
        <f t="shared" si="0"/>
        <v>98.713333333333324</v>
      </c>
      <c r="F14" s="15"/>
      <c r="G14" s="28" t="s">
        <v>190</v>
      </c>
      <c r="H14" s="23">
        <v>98.64</v>
      </c>
      <c r="I14" s="23">
        <v>98.64</v>
      </c>
      <c r="J14" s="23">
        <v>98.62</v>
      </c>
      <c r="K14" s="32">
        <f t="shared" si="1"/>
        <v>98.633333333333326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214.1317</v>
      </c>
      <c r="C18" s="39"/>
      <c r="D18" s="39" t="s">
        <v>193</v>
      </c>
      <c r="E18" s="40">
        <f>VAR(B18:B20)</f>
        <v>8.3070233333343672E-3</v>
      </c>
      <c r="F18" s="15"/>
      <c r="G18" s="37" t="s">
        <v>192</v>
      </c>
      <c r="H18" s="38">
        <v>151.64949999999999</v>
      </c>
      <c r="I18" s="39"/>
      <c r="J18" s="39" t="s">
        <v>193</v>
      </c>
      <c r="K18" s="40">
        <f>VAR(H18:H20)</f>
        <v>3.6660163333331691E-2</v>
      </c>
    </row>
    <row r="19" spans="1:11" ht="15.75" customHeight="1" x14ac:dyDescent="0.3">
      <c r="A19" s="41" t="s">
        <v>194</v>
      </c>
      <c r="B19" s="42">
        <v>213.95599999999999</v>
      </c>
      <c r="C19" s="15"/>
      <c r="D19" s="15"/>
      <c r="E19" s="30"/>
      <c r="F19" s="15"/>
      <c r="G19" s="41" t="s">
        <v>194</v>
      </c>
      <c r="H19" s="42">
        <v>151.4007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214.08590000000001</v>
      </c>
      <c r="C20" s="27"/>
      <c r="D20" s="27"/>
      <c r="E20" s="36"/>
      <c r="G20" s="43" t="s">
        <v>195</v>
      </c>
      <c r="H20" s="44">
        <v>151.77719999999999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214.05786666666665</v>
      </c>
      <c r="C21" s="44"/>
      <c r="D21" s="27"/>
      <c r="E21" s="36"/>
      <c r="G21" s="43" t="s">
        <v>196</v>
      </c>
      <c r="H21" s="27">
        <f>AVERAGE(H18:H20)</f>
        <v>151.60913333333335</v>
      </c>
      <c r="I21" s="44"/>
      <c r="J21" s="27"/>
      <c r="K21" s="3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8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5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98.7</v>
      </c>
      <c r="C14" s="23">
        <v>98.68</v>
      </c>
      <c r="D14" s="23">
        <v>98.68</v>
      </c>
      <c r="E14" s="32">
        <f t="shared" si="0"/>
        <v>98.686666666666667</v>
      </c>
      <c r="F14" s="15"/>
      <c r="G14" s="28" t="s">
        <v>190</v>
      </c>
      <c r="H14" s="23">
        <v>98.64</v>
      </c>
      <c r="I14" s="23">
        <v>98.61</v>
      </c>
      <c r="J14" s="23">
        <v>98.64</v>
      </c>
      <c r="K14" s="32">
        <f t="shared" si="1"/>
        <v>98.63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2">
        <f t="shared" si="0"/>
        <v>0.06</v>
      </c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215.46</v>
      </c>
      <c r="C18" s="39"/>
      <c r="D18" s="39" t="s">
        <v>193</v>
      </c>
      <c r="E18" s="40">
        <f>VAR(B18:B20)</f>
        <v>0.32236841333333177</v>
      </c>
      <c r="F18" s="15"/>
      <c r="G18" s="37" t="s">
        <v>192</v>
      </c>
      <c r="H18" s="38">
        <v>155.65780000000001</v>
      </c>
      <c r="I18" s="39"/>
      <c r="J18" s="39" t="s">
        <v>193</v>
      </c>
      <c r="K18" s="40">
        <f>VAR(H18:H20)</f>
        <v>8.7329463333334356E-2</v>
      </c>
    </row>
    <row r="19" spans="1:11" ht="15.75" customHeight="1" x14ac:dyDescent="0.3">
      <c r="A19" s="41" t="s">
        <v>194</v>
      </c>
      <c r="B19" s="42">
        <v>216.54300000000001</v>
      </c>
      <c r="C19" s="15"/>
      <c r="D19" s="15"/>
      <c r="E19" s="30"/>
      <c r="F19" s="15"/>
      <c r="G19" s="41" t="s">
        <v>194</v>
      </c>
      <c r="H19" s="42">
        <v>155.31450000000001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215.70580000000001</v>
      </c>
      <c r="C20" s="27"/>
      <c r="D20" s="27"/>
      <c r="E20" s="36"/>
      <c r="G20" s="43" t="s">
        <v>195</v>
      </c>
      <c r="H20" s="44">
        <v>155.06950000000001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215.90293333333338</v>
      </c>
      <c r="C21" s="44"/>
      <c r="D21" s="27"/>
      <c r="E21" s="36"/>
      <c r="G21" s="43" t="s">
        <v>196</v>
      </c>
      <c r="H21" s="27">
        <f>AVERAGE(H18:H20)</f>
        <v>155.34726666666668</v>
      </c>
      <c r="I21" s="44"/>
      <c r="J21" s="27"/>
      <c r="K21" s="3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98.86</v>
      </c>
      <c r="C14" s="23">
        <v>98.86</v>
      </c>
      <c r="D14" s="23">
        <v>98.86</v>
      </c>
      <c r="E14" s="23">
        <v>98.86</v>
      </c>
      <c r="F14" s="15"/>
      <c r="G14" s="28" t="s">
        <v>190</v>
      </c>
      <c r="H14" s="23">
        <v>98.73</v>
      </c>
      <c r="I14" s="23">
        <v>98.74</v>
      </c>
      <c r="J14" s="23">
        <v>98.73</v>
      </c>
      <c r="K14" s="32">
        <f t="shared" si="0"/>
        <v>98.733333333333334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192.6301</v>
      </c>
      <c r="C18" s="39"/>
      <c r="D18" s="39" t="s">
        <v>193</v>
      </c>
      <c r="E18" s="40">
        <f>VAR(B18:B20)</f>
        <v>0.27415600333333112</v>
      </c>
      <c r="F18" s="15"/>
      <c r="G18" s="37" t="s">
        <v>192</v>
      </c>
      <c r="H18" s="38">
        <v>140.95310000000001</v>
      </c>
      <c r="I18" s="39"/>
      <c r="J18" s="39" t="s">
        <v>193</v>
      </c>
      <c r="K18" s="40">
        <f>VAR(H18:H20)</f>
        <v>0.51767282333333187</v>
      </c>
    </row>
    <row r="19" spans="1:11" ht="15.75" customHeight="1" x14ac:dyDescent="0.3">
      <c r="A19" s="41" t="s">
        <v>194</v>
      </c>
      <c r="B19" s="42">
        <v>191.79400000000001</v>
      </c>
      <c r="C19" s="15"/>
      <c r="D19" s="15"/>
      <c r="E19" s="30"/>
      <c r="F19" s="15"/>
      <c r="G19" s="41" t="s">
        <v>194</v>
      </c>
      <c r="H19" s="42">
        <v>139.59440000000001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191.666</v>
      </c>
      <c r="C20" s="27"/>
      <c r="D20" s="27"/>
      <c r="E20" s="36"/>
      <c r="G20" s="43" t="s">
        <v>195</v>
      </c>
      <c r="H20" s="44">
        <v>139.86330000000001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192.03003333333334</v>
      </c>
      <c r="C21" s="44"/>
      <c r="D21" s="27"/>
      <c r="E21" s="36"/>
      <c r="G21" s="43" t="s">
        <v>196</v>
      </c>
      <c r="H21" s="27">
        <f>AVERAGE(H18:H20)</f>
        <v>140.13693333333333</v>
      </c>
      <c r="I21" s="44"/>
      <c r="J21" s="27"/>
      <c r="K21" s="3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98.38</v>
      </c>
      <c r="C14" s="23">
        <v>98.4</v>
      </c>
      <c r="D14" s="23">
        <v>98.38</v>
      </c>
      <c r="E14" s="32">
        <f t="shared" si="0"/>
        <v>98.386666666666656</v>
      </c>
      <c r="F14" s="15"/>
      <c r="G14" s="28" t="s">
        <v>190</v>
      </c>
      <c r="H14" s="23">
        <v>98.27</v>
      </c>
      <c r="I14" s="23">
        <v>98.29</v>
      </c>
      <c r="J14" s="23">
        <v>98.29</v>
      </c>
      <c r="K14" s="32">
        <f t="shared" si="1"/>
        <v>98.283333333333346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267.6454</v>
      </c>
      <c r="C18" s="39"/>
      <c r="D18" s="39" t="s">
        <v>193</v>
      </c>
      <c r="E18" s="40">
        <f>VAR(B18:B20)</f>
        <v>4.9709543333338949E-2</v>
      </c>
      <c r="F18" s="15"/>
      <c r="G18" s="37" t="s">
        <v>192</v>
      </c>
      <c r="H18" s="38">
        <v>190.60830000000001</v>
      </c>
      <c r="I18" s="39"/>
      <c r="J18" s="39" t="s">
        <v>193</v>
      </c>
      <c r="K18" s="40">
        <f>VAR(H18:H20)</f>
        <v>0.56164002999999918</v>
      </c>
    </row>
    <row r="19" spans="1:11" ht="15.75" customHeight="1" x14ac:dyDescent="0.3">
      <c r="A19" s="41" t="s">
        <v>194</v>
      </c>
      <c r="B19" s="42">
        <v>267.32279999999997</v>
      </c>
      <c r="C19" s="15"/>
      <c r="D19" s="15"/>
      <c r="E19" s="30"/>
      <c r="F19" s="15"/>
      <c r="G19" s="41" t="s">
        <v>194</v>
      </c>
      <c r="H19" s="42">
        <v>191.44030000000001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267.75069999999999</v>
      </c>
      <c r="C20" s="27"/>
      <c r="D20" s="27"/>
      <c r="E20" s="36"/>
      <c r="G20" s="43" t="s">
        <v>195</v>
      </c>
      <c r="H20" s="44">
        <v>192.10400000000001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267.57296666666667</v>
      </c>
      <c r="C21" s="44"/>
      <c r="D21" s="27"/>
      <c r="E21" s="36"/>
      <c r="G21" s="43" t="s">
        <v>196</v>
      </c>
      <c r="H21" s="27">
        <f>AVERAGE(H18:H20)</f>
        <v>191.38419999999999</v>
      </c>
      <c r="I21" s="44"/>
      <c r="J21" s="27"/>
      <c r="K21" s="3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21"/>
  <sheetViews>
    <sheetView tabSelected="1" workbookViewId="0"/>
  </sheetViews>
  <sheetFormatPr defaultColWidth="12.61328125" defaultRowHeight="15.75" customHeight="1" x14ac:dyDescent="0.3"/>
  <cols>
    <col min="1" max="1" width="38" customWidth="1"/>
    <col min="7" max="7" width="38.38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23">
        <v>98.9</v>
      </c>
      <c r="C14" s="23">
        <v>98.93</v>
      </c>
      <c r="D14" s="23">
        <v>98.92</v>
      </c>
      <c r="E14" s="32">
        <f t="shared" si="0"/>
        <v>98.916666666666671</v>
      </c>
      <c r="F14" s="15"/>
      <c r="G14" s="28" t="s">
        <v>190</v>
      </c>
      <c r="H14" s="23">
        <v>98.83</v>
      </c>
      <c r="I14" s="23">
        <v>98.83</v>
      </c>
      <c r="J14" s="23">
        <v>98.84</v>
      </c>
      <c r="K14" s="32">
        <f t="shared" si="1"/>
        <v>98.833333333333329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177.3579</v>
      </c>
      <c r="C18" s="39"/>
      <c r="D18" s="39" t="s">
        <v>193</v>
      </c>
      <c r="E18" s="40">
        <f>VAR(B18:B20)</f>
        <v>1.9475289999998532E-2</v>
      </c>
      <c r="F18" s="15"/>
      <c r="G18" s="37" t="s">
        <v>192</v>
      </c>
      <c r="H18" s="38">
        <v>129.32130000000001</v>
      </c>
      <c r="I18" s="39"/>
      <c r="J18" s="39" t="s">
        <v>193</v>
      </c>
      <c r="K18" s="40">
        <f>VAR(H18:H20)</f>
        <v>3.3978490000003456E-2</v>
      </c>
    </row>
    <row r="19" spans="1:11" ht="15.75" customHeight="1" x14ac:dyDescent="0.3">
      <c r="A19" s="41" t="s">
        <v>194</v>
      </c>
      <c r="B19" s="42">
        <v>177.08170000000001</v>
      </c>
      <c r="C19" s="15"/>
      <c r="D19" s="15"/>
      <c r="E19" s="30"/>
      <c r="F19" s="15"/>
      <c r="G19" s="41" t="s">
        <v>194</v>
      </c>
      <c r="H19" s="42">
        <v>129.0274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177.25460000000001</v>
      </c>
      <c r="C20" s="27"/>
      <c r="D20" s="27"/>
      <c r="E20" s="36"/>
      <c r="G20" s="43" t="s">
        <v>195</v>
      </c>
      <c r="H20" s="44">
        <v>128.98159999999999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177.23140000000001</v>
      </c>
      <c r="C21" s="44"/>
      <c r="D21" s="27"/>
      <c r="E21" s="36"/>
      <c r="G21" s="43" t="s">
        <v>196</v>
      </c>
      <c r="H21" s="27">
        <f>AVERAGE(H18:H20)</f>
        <v>129.11009999999999</v>
      </c>
      <c r="I21" s="44"/>
      <c r="J21" s="27"/>
      <c r="K21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4609375" customWidth="1"/>
    <col min="7" max="7" width="38.1523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 t="shared" ref="E13:E14" si="0">AVERAGE(B13,C13,D13)</f>
        <v>#DIV/0!</v>
      </c>
      <c r="G13" s="28" t="s">
        <v>189</v>
      </c>
      <c r="H13" s="31"/>
      <c r="I13" s="31"/>
      <c r="J13" s="31"/>
      <c r="K13" s="32" t="e">
        <f t="shared" ref="K13:K14" si="1">AVERAGE(H13,I13,J13)</f>
        <v>#DIV/0!</v>
      </c>
    </row>
    <row r="14" spans="1:11" x14ac:dyDescent="0.35">
      <c r="A14" s="28" t="s">
        <v>190</v>
      </c>
      <c r="B14" s="31">
        <v>0.99170000000000003</v>
      </c>
      <c r="C14" s="31">
        <v>0.99160000000000004</v>
      </c>
      <c r="D14" s="31">
        <v>0.99150000000000005</v>
      </c>
      <c r="E14" s="32">
        <f t="shared" si="0"/>
        <v>0.99160000000000004</v>
      </c>
      <c r="F14" s="15"/>
      <c r="G14" s="28" t="s">
        <v>190</v>
      </c>
      <c r="H14" s="31">
        <v>0.99</v>
      </c>
      <c r="I14" s="31">
        <v>0.99</v>
      </c>
      <c r="J14" s="31">
        <v>0.99</v>
      </c>
      <c r="K14" s="32">
        <f t="shared" si="1"/>
        <v>0.98999999999999988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139.88489999999999</v>
      </c>
      <c r="C18" s="39"/>
      <c r="D18" s="39" t="s">
        <v>193</v>
      </c>
      <c r="E18" s="40">
        <f>VAR(B18:B20)</f>
        <v>2.0642743333332221E-2</v>
      </c>
      <c r="F18" s="15"/>
      <c r="G18" s="37" t="s">
        <v>192</v>
      </c>
      <c r="H18" s="38">
        <v>108.52</v>
      </c>
      <c r="I18" s="39"/>
      <c r="J18" s="39" t="s">
        <v>193</v>
      </c>
      <c r="K18" s="40">
        <f>VAR(H18:H20)</f>
        <v>0.10356492000000046</v>
      </c>
    </row>
    <row r="19" spans="1:11" ht="15.75" customHeight="1" x14ac:dyDescent="0.3">
      <c r="A19" s="41" t="s">
        <v>194</v>
      </c>
      <c r="B19" s="42">
        <v>139.786</v>
      </c>
      <c r="C19" s="15"/>
      <c r="D19" s="15"/>
      <c r="E19" s="30"/>
      <c r="F19" s="15"/>
      <c r="G19" s="41" t="s">
        <v>194</v>
      </c>
      <c r="H19" s="42">
        <v>109.0774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139.6018</v>
      </c>
      <c r="C20" s="27"/>
      <c r="D20" s="27"/>
      <c r="E20" s="36"/>
      <c r="G20" s="43" t="s">
        <v>195</v>
      </c>
      <c r="H20" s="44">
        <v>109.0774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139.75756666666666</v>
      </c>
      <c r="C21" s="44"/>
      <c r="D21" s="27"/>
      <c r="E21" s="36"/>
      <c r="G21" s="43" t="s">
        <v>196</v>
      </c>
      <c r="H21" s="27">
        <f>AVERAGE(H18:H20)</f>
        <v>108.8916</v>
      </c>
      <c r="I21" s="44"/>
      <c r="J21" s="27"/>
      <c r="K21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8.15234375" customWidth="1"/>
    <col min="7" max="7" width="38.230468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98.68</v>
      </c>
      <c r="C14" s="23">
        <v>98.66</v>
      </c>
      <c r="D14" s="23">
        <v>98.66</v>
      </c>
      <c r="E14" s="32">
        <f>AVERAGE(B14:D14)</f>
        <v>98.666666666666671</v>
      </c>
      <c r="F14" s="15"/>
      <c r="G14" s="28" t="s">
        <v>190</v>
      </c>
      <c r="H14" s="23">
        <v>98.63</v>
      </c>
      <c r="I14" s="23">
        <v>98.63</v>
      </c>
      <c r="J14" s="23">
        <v>98.63</v>
      </c>
      <c r="K14" s="32">
        <f t="shared" si="0"/>
        <v>98.63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221.1772</v>
      </c>
      <c r="C18" s="39"/>
      <c r="D18" s="39" t="s">
        <v>193</v>
      </c>
      <c r="E18" s="40">
        <f>VAR(B18:B20)</f>
        <v>4.2672999999983916E-4</v>
      </c>
      <c r="F18" s="15"/>
      <c r="G18" s="37" t="s">
        <v>192</v>
      </c>
      <c r="H18" s="38">
        <v>155.35769999999999</v>
      </c>
      <c r="I18" s="39"/>
      <c r="J18" s="39" t="s">
        <v>193</v>
      </c>
      <c r="K18" s="40">
        <f>VAR(H18:H20)</f>
        <v>0</v>
      </c>
    </row>
    <row r="19" spans="1:11" ht="15.75" customHeight="1" x14ac:dyDescent="0.3">
      <c r="A19" s="41" t="s">
        <v>194</v>
      </c>
      <c r="B19" s="42">
        <v>221.14769999999999</v>
      </c>
      <c r="C19" s="15"/>
      <c r="D19" s="15"/>
      <c r="E19" s="30"/>
      <c r="F19" s="15"/>
      <c r="G19" s="41" t="s">
        <v>194</v>
      </c>
      <c r="H19" s="38">
        <v>155.35769999999999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221.13740000000001</v>
      </c>
      <c r="C20" s="27"/>
      <c r="D20" s="27"/>
      <c r="E20" s="36"/>
      <c r="G20" s="43" t="s">
        <v>195</v>
      </c>
      <c r="H20" s="38">
        <v>155.35769999999999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221.15409999999997</v>
      </c>
      <c r="C21" s="44"/>
      <c r="D21" s="27"/>
      <c r="E21" s="36"/>
      <c r="G21" s="43" t="s">
        <v>196</v>
      </c>
      <c r="H21" s="27"/>
      <c r="I21" s="44"/>
      <c r="J21" s="27"/>
      <c r="K21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6132812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98.46</v>
      </c>
      <c r="C14" s="23">
        <v>98.43</v>
      </c>
      <c r="D14" s="23">
        <v>98.45</v>
      </c>
      <c r="E14" s="32">
        <f>AVERAGE(B14:D14)</f>
        <v>98.446666666666658</v>
      </c>
      <c r="F14" s="15"/>
      <c r="G14" s="28" t="s">
        <v>190</v>
      </c>
      <c r="H14" s="23">
        <v>98.27</v>
      </c>
      <c r="I14" s="23">
        <v>98.28</v>
      </c>
      <c r="J14" s="23">
        <v>98.28</v>
      </c>
      <c r="K14" s="32">
        <f t="shared" si="0"/>
        <v>98.276666666666685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262.54050000000001</v>
      </c>
      <c r="C18" s="39"/>
      <c r="D18" s="39" t="s">
        <v>193</v>
      </c>
      <c r="E18" s="40">
        <f>VAR(B18:B20)</f>
        <v>0.40368149333332703</v>
      </c>
      <c r="F18" s="15"/>
      <c r="G18" s="37" t="s">
        <v>192</v>
      </c>
      <c r="H18" s="38">
        <v>196.0806</v>
      </c>
      <c r="I18" s="39"/>
      <c r="J18" s="39" t="s">
        <v>193</v>
      </c>
      <c r="K18" s="40">
        <f>VAR(H18:H20)</f>
        <v>0.33170664333332966</v>
      </c>
    </row>
    <row r="19" spans="1:11" ht="15.75" customHeight="1" x14ac:dyDescent="0.3">
      <c r="A19" s="41" t="s">
        <v>194</v>
      </c>
      <c r="B19" s="42">
        <v>263.8021</v>
      </c>
      <c r="C19" s="15"/>
      <c r="D19" s="15"/>
      <c r="E19" s="30"/>
      <c r="F19" s="15"/>
      <c r="G19" s="41" t="s">
        <v>194</v>
      </c>
      <c r="H19" s="42">
        <v>196.73740000000001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263.30290000000002</v>
      </c>
      <c r="C20" s="27"/>
      <c r="D20" s="27"/>
      <c r="E20" s="36"/>
      <c r="G20" s="43" t="s">
        <v>195</v>
      </c>
      <c r="H20" s="44">
        <v>197.2285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263.21516666666668</v>
      </c>
      <c r="C21" s="44"/>
      <c r="D21" s="27"/>
      <c r="E21" s="36"/>
      <c r="G21" s="43" t="s">
        <v>196</v>
      </c>
      <c r="H21" s="27">
        <f>AVERAGE(H18:H20)</f>
        <v>196.68216666666663</v>
      </c>
      <c r="I21" s="44"/>
      <c r="J21" s="27"/>
      <c r="K21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1"/>
  <sheetViews>
    <sheetView workbookViewId="0"/>
  </sheetViews>
  <sheetFormatPr defaultColWidth="12.61328125" defaultRowHeight="15.75" customHeight="1" x14ac:dyDescent="0.3"/>
  <cols>
    <col min="1" max="1" width="37.84375" customWidth="1"/>
    <col min="7" max="7" width="37.84375" customWidth="1"/>
  </cols>
  <sheetData>
    <row r="1" spans="1:11" ht="15.75" customHeight="1" x14ac:dyDescent="0.4">
      <c r="A1" s="16" t="s">
        <v>0</v>
      </c>
      <c r="F1" s="15"/>
      <c r="G1" s="17" t="s">
        <v>1</v>
      </c>
    </row>
    <row r="2" spans="1:11" x14ac:dyDescent="0.35">
      <c r="A2" s="18" t="s">
        <v>176</v>
      </c>
      <c r="B2" s="19" t="s">
        <v>177</v>
      </c>
      <c r="C2" s="19" t="s">
        <v>178</v>
      </c>
      <c r="D2" s="19" t="s">
        <v>179</v>
      </c>
      <c r="E2" s="19" t="s">
        <v>180</v>
      </c>
      <c r="F2" s="15"/>
      <c r="G2" s="18" t="s">
        <v>176</v>
      </c>
      <c r="H2" s="19" t="s">
        <v>177</v>
      </c>
      <c r="I2" s="19" t="s">
        <v>178</v>
      </c>
      <c r="J2" s="19" t="s">
        <v>179</v>
      </c>
      <c r="K2" s="19" t="s">
        <v>180</v>
      </c>
    </row>
    <row r="3" spans="1:11" x14ac:dyDescent="0.35">
      <c r="A3" s="20" t="s">
        <v>181</v>
      </c>
      <c r="B3" s="21"/>
      <c r="C3" s="21"/>
      <c r="D3" s="21"/>
      <c r="E3" s="22" t="e">
        <f>AVERAGE(B3:D3)</f>
        <v>#DIV/0!</v>
      </c>
      <c r="F3" s="15"/>
      <c r="G3" s="20" t="s">
        <v>181</v>
      </c>
      <c r="H3" s="21"/>
      <c r="I3" s="21"/>
      <c r="J3" s="21"/>
      <c r="K3" s="22" t="e">
        <f>AVERAGE(H3:J3)</f>
        <v>#DIV/0!</v>
      </c>
    </row>
    <row r="4" spans="1:11" x14ac:dyDescent="0.35">
      <c r="A4" s="23"/>
      <c r="B4" s="24"/>
      <c r="C4" s="24"/>
      <c r="D4" s="24"/>
      <c r="E4" s="15"/>
      <c r="F4" s="15"/>
      <c r="G4" s="23"/>
      <c r="H4" s="24"/>
      <c r="I4" s="24"/>
      <c r="J4" s="24"/>
      <c r="K4" s="15"/>
    </row>
    <row r="5" spans="1:11" x14ac:dyDescent="0.35">
      <c r="A5" s="25" t="s">
        <v>182</v>
      </c>
      <c r="B5" s="24"/>
      <c r="C5" s="24"/>
      <c r="D5" s="24"/>
      <c r="E5" s="15"/>
      <c r="F5" s="15"/>
      <c r="G5" s="25" t="s">
        <v>182</v>
      </c>
      <c r="H5" s="24"/>
      <c r="I5" s="24"/>
      <c r="J5" s="24"/>
      <c r="K5" s="15"/>
    </row>
    <row r="6" spans="1:11" x14ac:dyDescent="0.35">
      <c r="A6" s="23"/>
      <c r="B6" s="24"/>
      <c r="C6" s="24"/>
      <c r="D6" s="24"/>
      <c r="E6" s="15"/>
      <c r="F6" s="15"/>
      <c r="G6" s="23"/>
      <c r="H6" s="24"/>
      <c r="I6" s="24"/>
      <c r="J6" s="24"/>
      <c r="K6" s="15"/>
    </row>
    <row r="7" spans="1:11" x14ac:dyDescent="0.35">
      <c r="A7" s="18" t="s">
        <v>183</v>
      </c>
      <c r="B7" s="19" t="s">
        <v>177</v>
      </c>
      <c r="C7" s="19" t="s">
        <v>178</v>
      </c>
      <c r="D7" s="19" t="s">
        <v>179</v>
      </c>
      <c r="E7" s="19" t="s">
        <v>180</v>
      </c>
      <c r="F7" s="15"/>
      <c r="G7" s="18" t="s">
        <v>183</v>
      </c>
      <c r="H7" s="19" t="s">
        <v>177</v>
      </c>
      <c r="I7" s="19" t="s">
        <v>178</v>
      </c>
      <c r="J7" s="19" t="s">
        <v>179</v>
      </c>
      <c r="K7" s="19" t="s">
        <v>180</v>
      </c>
    </row>
    <row r="8" spans="1:11" x14ac:dyDescent="0.35">
      <c r="A8" s="20" t="s">
        <v>181</v>
      </c>
      <c r="B8" s="21"/>
      <c r="C8" s="21"/>
      <c r="D8" s="21"/>
      <c r="E8" s="22" t="e">
        <f>AVERAGE(B8:D8)</f>
        <v>#DIV/0!</v>
      </c>
      <c r="G8" s="20" t="s">
        <v>181</v>
      </c>
      <c r="H8" s="21"/>
      <c r="I8" s="21"/>
      <c r="J8" s="21"/>
      <c r="K8" s="22" t="e">
        <f>AVERAGE(H8:J8)</f>
        <v>#DIV/0!</v>
      </c>
    </row>
    <row r="9" spans="1:11" ht="15.75" customHeight="1" x14ac:dyDescent="0.3">
      <c r="B9" s="15"/>
      <c r="C9" s="15"/>
      <c r="D9" s="15"/>
      <c r="E9" s="15"/>
      <c r="H9" s="15"/>
      <c r="I9" s="15"/>
      <c r="J9" s="15"/>
      <c r="K9" s="15"/>
    </row>
    <row r="10" spans="1:11" x14ac:dyDescent="0.35">
      <c r="A10" s="26" t="s">
        <v>197</v>
      </c>
      <c r="B10" s="27" t="s">
        <v>185</v>
      </c>
      <c r="C10" s="27" t="s">
        <v>178</v>
      </c>
      <c r="D10" s="27" t="s">
        <v>179</v>
      </c>
      <c r="E10" s="27" t="s">
        <v>180</v>
      </c>
      <c r="G10" s="26" t="s">
        <v>197</v>
      </c>
      <c r="H10" s="27" t="s">
        <v>185</v>
      </c>
      <c r="I10" s="27" t="s">
        <v>178</v>
      </c>
      <c r="J10" s="27" t="s">
        <v>179</v>
      </c>
      <c r="K10" s="27" t="s">
        <v>180</v>
      </c>
    </row>
    <row r="11" spans="1:11" x14ac:dyDescent="0.35">
      <c r="A11" s="28" t="s">
        <v>186</v>
      </c>
      <c r="B11" s="29" t="s">
        <v>187</v>
      </c>
      <c r="C11" s="29" t="s">
        <v>187</v>
      </c>
      <c r="D11" s="29" t="s">
        <v>187</v>
      </c>
      <c r="E11" s="29" t="s">
        <v>187</v>
      </c>
      <c r="G11" s="28" t="s">
        <v>186</v>
      </c>
      <c r="H11" s="29" t="s">
        <v>187</v>
      </c>
      <c r="I11" s="29" t="s">
        <v>187</v>
      </c>
      <c r="J11" s="29" t="s">
        <v>187</v>
      </c>
      <c r="K11" s="29" t="s">
        <v>187</v>
      </c>
    </row>
    <row r="12" spans="1:11" x14ac:dyDescent="0.35">
      <c r="A12" s="28" t="s">
        <v>188</v>
      </c>
      <c r="B12" s="23">
        <v>100</v>
      </c>
      <c r="C12" s="23">
        <v>100</v>
      </c>
      <c r="D12" s="23">
        <v>100</v>
      </c>
      <c r="E12" s="30"/>
      <c r="G12" s="28" t="s">
        <v>188</v>
      </c>
      <c r="H12" s="23">
        <v>100</v>
      </c>
      <c r="I12" s="23">
        <v>100</v>
      </c>
      <c r="J12" s="23">
        <v>100</v>
      </c>
      <c r="K12" s="30"/>
    </row>
    <row r="13" spans="1:11" x14ac:dyDescent="0.35">
      <c r="A13" s="28" t="s">
        <v>189</v>
      </c>
      <c r="B13" s="31"/>
      <c r="C13" s="31"/>
      <c r="D13" s="31"/>
      <c r="E13" s="32" t="e">
        <f>AVERAGE(B13,C13,D13)</f>
        <v>#DIV/0!</v>
      </c>
      <c r="G13" s="28" t="s">
        <v>189</v>
      </c>
      <c r="H13" s="31"/>
      <c r="I13" s="31"/>
      <c r="J13" s="31"/>
      <c r="K13" s="32" t="e">
        <f t="shared" ref="K13:K14" si="0">AVERAGE(H13,I13,J13)</f>
        <v>#DIV/0!</v>
      </c>
    </row>
    <row r="14" spans="1:11" x14ac:dyDescent="0.35">
      <c r="A14" s="28" t="s">
        <v>190</v>
      </c>
      <c r="B14" s="23">
        <v>99.15</v>
      </c>
      <c r="C14" s="23">
        <v>99.16</v>
      </c>
      <c r="D14" s="23">
        <v>99.16</v>
      </c>
      <c r="E14" s="32">
        <f>AVERAGE(B14:D14)</f>
        <v>99.15666666666668</v>
      </c>
      <c r="F14" s="15"/>
      <c r="G14" s="28" t="s">
        <v>190</v>
      </c>
      <c r="H14" s="23">
        <v>99.08</v>
      </c>
      <c r="I14" s="23">
        <v>99.09</v>
      </c>
      <c r="J14" s="23">
        <v>99.08</v>
      </c>
      <c r="K14" s="32">
        <f t="shared" si="0"/>
        <v>99.083333333333329</v>
      </c>
    </row>
    <row r="15" spans="1:11" x14ac:dyDescent="0.35">
      <c r="A15" s="28" t="s">
        <v>191</v>
      </c>
      <c r="B15" s="35">
        <v>0.06</v>
      </c>
      <c r="C15" s="35">
        <v>0.06</v>
      </c>
      <c r="D15" s="35">
        <v>0.06</v>
      </c>
      <c r="E15" s="36"/>
      <c r="F15" s="15"/>
      <c r="G15" s="28" t="s">
        <v>191</v>
      </c>
      <c r="H15" s="35">
        <v>0.06</v>
      </c>
      <c r="I15" s="35">
        <v>0.06</v>
      </c>
      <c r="J15" s="35">
        <v>0.06</v>
      </c>
      <c r="K15" s="36"/>
    </row>
    <row r="16" spans="1:11" x14ac:dyDescent="0.35">
      <c r="A16" s="23"/>
      <c r="B16" s="24"/>
      <c r="C16" s="24"/>
      <c r="D16" s="24"/>
      <c r="E16" s="15"/>
      <c r="F16" s="15"/>
      <c r="G16" s="23"/>
      <c r="H16" s="24"/>
      <c r="I16" s="24"/>
      <c r="J16" s="24"/>
      <c r="K16" s="15"/>
    </row>
    <row r="17" spans="1:11" x14ac:dyDescent="0.35">
      <c r="A17" s="23"/>
      <c r="B17" s="24"/>
      <c r="C17" s="24"/>
      <c r="D17" s="24"/>
      <c r="E17" s="15"/>
      <c r="F17" s="15"/>
      <c r="G17" s="23"/>
      <c r="H17" s="24"/>
      <c r="I17" s="24"/>
      <c r="J17" s="24"/>
      <c r="K17" s="15"/>
    </row>
    <row r="18" spans="1:11" ht="15.75" customHeight="1" x14ac:dyDescent="0.3">
      <c r="A18" s="37" t="s">
        <v>192</v>
      </c>
      <c r="B18" s="38">
        <v>138.28149999999999</v>
      </c>
      <c r="C18" s="39"/>
      <c r="D18" s="39" t="s">
        <v>193</v>
      </c>
      <c r="E18" s="40">
        <f>VAR(B18:B20)</f>
        <v>1.6131000433333571</v>
      </c>
      <c r="F18" s="15"/>
      <c r="G18" s="37" t="s">
        <v>192</v>
      </c>
      <c r="H18" s="38">
        <v>102.5429</v>
      </c>
      <c r="I18" s="39"/>
      <c r="J18" s="39" t="s">
        <v>193</v>
      </c>
      <c r="K18" s="40">
        <f>VAR(H18:H20)</f>
        <v>2.9920503333334389E-2</v>
      </c>
    </row>
    <row r="19" spans="1:11" ht="15.75" customHeight="1" x14ac:dyDescent="0.3">
      <c r="A19" s="41" t="s">
        <v>194</v>
      </c>
      <c r="B19" s="42">
        <v>140.30680000000001</v>
      </c>
      <c r="C19" s="15"/>
      <c r="D19" s="15"/>
      <c r="E19" s="30"/>
      <c r="F19" s="15"/>
      <c r="G19" s="41" t="s">
        <v>194</v>
      </c>
      <c r="H19" s="42">
        <v>102.2814</v>
      </c>
      <c r="I19" s="15"/>
      <c r="J19" s="15"/>
      <c r="K19" s="30"/>
    </row>
    <row r="20" spans="1:11" ht="15.75" customHeight="1" x14ac:dyDescent="0.3">
      <c r="A20" s="43" t="s">
        <v>195</v>
      </c>
      <c r="B20" s="44">
        <v>140.62190000000001</v>
      </c>
      <c r="C20" s="27"/>
      <c r="D20" s="27"/>
      <c r="E20" s="36"/>
      <c r="G20" s="43" t="s">
        <v>195</v>
      </c>
      <c r="H20" s="44">
        <v>102.21599999999999</v>
      </c>
      <c r="I20" s="27"/>
      <c r="J20" s="27"/>
      <c r="K20" s="36"/>
    </row>
    <row r="21" spans="1:11" ht="15.75" customHeight="1" x14ac:dyDescent="0.3">
      <c r="A21" s="43" t="s">
        <v>196</v>
      </c>
      <c r="B21" s="27">
        <f>AVERAGE(B18:B20)</f>
        <v>139.73673333333332</v>
      </c>
      <c r="C21" s="44"/>
      <c r="D21" s="27"/>
      <c r="E21" s="36"/>
      <c r="G21" s="43" t="s">
        <v>196</v>
      </c>
      <c r="H21" s="27">
        <f>AVERAGE(H18:H20)</f>
        <v>102.34676666666667</v>
      </c>
      <c r="I21" s="44"/>
      <c r="J21" s="27"/>
      <c r="K2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Main</vt:lpstr>
      <vt:lpstr>Order by Obs.</vt:lpstr>
      <vt:lpstr>Coords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s29</vt:lpstr>
      <vt:lpstr>s27</vt:lpstr>
      <vt:lpstr>s28</vt:lpstr>
      <vt:lpstr>s30</vt:lpstr>
      <vt:lpstr>s31</vt:lpstr>
      <vt:lpstr>s32</vt:lpstr>
      <vt:lpstr>s33</vt:lpstr>
      <vt:lpstr>s34</vt:lpstr>
      <vt:lpstr>s35</vt:lpstr>
      <vt:lpstr>s36</vt:lpstr>
      <vt:lpstr>s37</vt:lpstr>
      <vt:lpstr>s38</vt:lpstr>
      <vt:lpstr>s39</vt:lpstr>
      <vt:lpstr>s40</vt:lpstr>
      <vt:lpstr>s41</vt:lpstr>
      <vt:lpstr>s42</vt:lpstr>
      <vt:lpstr>s43</vt:lpstr>
      <vt:lpstr>s44</vt:lpstr>
      <vt:lpstr>s45</vt:lpstr>
      <vt:lpstr>s46</vt:lpstr>
      <vt:lpstr>s47</vt:lpstr>
      <vt:lpstr>s48</vt:lpstr>
      <vt:lpstr>s49</vt:lpstr>
      <vt:lpstr>s50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modified xsi:type="dcterms:W3CDTF">2023-06-16T09:16:30Z</dcterms:modified>
</cp:coreProperties>
</file>