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_17\Desktop\Raunak\MS_EXCEL\"/>
    </mc:Choice>
  </mc:AlternateContent>
  <xr:revisionPtr revIDLastSave="0" documentId="13_ncr:1_{4D10858F-B8C9-4804-8384-F42CCCCC4273}" xr6:coauthVersionLast="47" xr6:coauthVersionMax="47" xr10:uidLastSave="{00000000-0000-0000-0000-000000000000}"/>
  <bookViews>
    <workbookView xWindow="-120" yWindow="-120" windowWidth="29040" windowHeight="15720" xr2:uid="{B0D9E4D0-32B3-4E28-9CD9-9198037EAB78}"/>
  </bookViews>
  <sheets>
    <sheet name="Sheet1" sheetId="1" r:id="rId1"/>
  </sheets>
  <definedNames>
    <definedName name="_xlnm._FilterDatabase" localSheetId="0" hidden="1">Sheet1!$A$4:$J$24</definedName>
    <definedName name="_xlnm.Criteria" localSheetId="0">Sheet1!$L$4:$L$5</definedName>
    <definedName name="_xlnm.Extract" localSheetId="0">Sheet1!$P$4:$Y$26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E29" i="1"/>
  <c r="E28" i="1"/>
  <c r="E27" i="1"/>
  <c r="E26" i="1"/>
  <c r="F10" i="1"/>
  <c r="G10" i="1" s="1"/>
  <c r="H10" i="1" s="1"/>
  <c r="F11" i="1"/>
  <c r="G11" i="1" s="1"/>
  <c r="F12" i="1"/>
  <c r="G12" i="1" s="1"/>
  <c r="F13" i="1"/>
  <c r="G13" i="1" s="1"/>
  <c r="F14" i="1"/>
  <c r="G14" i="1" s="1"/>
  <c r="H14" i="1" s="1"/>
  <c r="F15" i="1"/>
  <c r="G15" i="1" s="1"/>
  <c r="F16" i="1"/>
  <c r="G16" i="1" s="1"/>
  <c r="F17" i="1"/>
  <c r="G17" i="1" s="1"/>
  <c r="F18" i="1"/>
  <c r="G18" i="1" s="1"/>
  <c r="H18" i="1" s="1"/>
  <c r="F19" i="1"/>
  <c r="G19" i="1" s="1"/>
  <c r="F20" i="1"/>
  <c r="G20" i="1" s="1"/>
  <c r="F21" i="1"/>
  <c r="G21" i="1" s="1"/>
  <c r="F22" i="1"/>
  <c r="G22" i="1"/>
  <c r="H22" i="1" s="1"/>
  <c r="F23" i="1"/>
  <c r="G23" i="1" s="1"/>
  <c r="F24" i="1"/>
  <c r="G24" i="1" s="1"/>
  <c r="F6" i="1"/>
  <c r="G6" i="1" s="1"/>
  <c r="H6" i="1" s="1"/>
  <c r="F7" i="1"/>
  <c r="G7" i="1" s="1"/>
  <c r="F8" i="1"/>
  <c r="G8" i="1" s="1"/>
  <c r="F9" i="1"/>
  <c r="G9" i="1" s="1"/>
  <c r="F5" i="1"/>
  <c r="I16" i="1" l="1"/>
  <c r="H16" i="1"/>
  <c r="J16" i="1" s="1"/>
  <c r="I13" i="1"/>
  <c r="H13" i="1"/>
  <c r="I17" i="1"/>
  <c r="H17" i="1"/>
  <c r="J17" i="1" s="1"/>
  <c r="I21" i="1"/>
  <c r="H21" i="1"/>
  <c r="J21" i="1" s="1"/>
  <c r="H24" i="1"/>
  <c r="J24" i="1" s="1"/>
  <c r="I24" i="1"/>
  <c r="H20" i="1"/>
  <c r="J20" i="1" s="1"/>
  <c r="I20" i="1"/>
  <c r="I19" i="1"/>
  <c r="H19" i="1"/>
  <c r="H12" i="1"/>
  <c r="I12" i="1"/>
  <c r="I15" i="1"/>
  <c r="H15" i="1"/>
  <c r="I23" i="1"/>
  <c r="H23" i="1"/>
  <c r="H11" i="1"/>
  <c r="I11" i="1"/>
  <c r="I22" i="1"/>
  <c r="J22" i="1" s="1"/>
  <c r="I14" i="1"/>
  <c r="J14" i="1" s="1"/>
  <c r="I18" i="1"/>
  <c r="J18" i="1" s="1"/>
  <c r="J13" i="1"/>
  <c r="I10" i="1"/>
  <c r="J10" i="1" s="1"/>
  <c r="I9" i="1"/>
  <c r="J9" i="1" s="1"/>
  <c r="H9" i="1"/>
  <c r="G5" i="1"/>
  <c r="I8" i="1"/>
  <c r="J8" i="1" s="1"/>
  <c r="H8" i="1"/>
  <c r="I7" i="1"/>
  <c r="H7" i="1"/>
  <c r="I6" i="1"/>
  <c r="J6" i="1" s="1"/>
  <c r="J23" i="1" l="1"/>
  <c r="J19" i="1"/>
  <c r="J15" i="1"/>
  <c r="J12" i="1"/>
  <c r="J11" i="1"/>
  <c r="J7" i="1"/>
  <c r="I5" i="1"/>
  <c r="H5" i="1"/>
  <c r="J5" i="1" l="1"/>
</calcChain>
</file>

<file path=xl/sharedStrings.xml><?xml version="1.0" encoding="utf-8"?>
<sst xmlns="http://schemas.openxmlformats.org/spreadsheetml/2006/main" count="113" uniqueCount="29">
  <si>
    <t>Salary Chart Description of Lotus Corp.
Sanepa, Lalitpur</t>
  </si>
  <si>
    <t>S.No</t>
  </si>
  <si>
    <t>Name</t>
  </si>
  <si>
    <t>Designation</t>
  </si>
  <si>
    <t>Basic
Salary</t>
  </si>
  <si>
    <t>Allowance</t>
  </si>
  <si>
    <t>Gross</t>
  </si>
  <si>
    <t>PF</t>
  </si>
  <si>
    <t>TAX</t>
  </si>
  <si>
    <t>NET</t>
  </si>
  <si>
    <t>Department</t>
  </si>
  <si>
    <t>Mandir</t>
  </si>
  <si>
    <t>Manav</t>
  </si>
  <si>
    <t>Naresh</t>
  </si>
  <si>
    <t>Lochan</t>
  </si>
  <si>
    <t>Salim</t>
  </si>
  <si>
    <t>Manager</t>
  </si>
  <si>
    <t>Officer</t>
  </si>
  <si>
    <t>Assistant</t>
  </si>
  <si>
    <t>Secretary</t>
  </si>
  <si>
    <t>Messanger</t>
  </si>
  <si>
    <t>ADM</t>
  </si>
  <si>
    <t>Account</t>
  </si>
  <si>
    <t>GRAND
TOTAL:</t>
  </si>
  <si>
    <t>Maximum</t>
  </si>
  <si>
    <t>Minimum</t>
  </si>
  <si>
    <t>Average</t>
  </si>
  <si>
    <t>Criteria Range</t>
  </si>
  <si>
    <t>&gt;=11000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</si>
</sst>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8" fontId="0" fillId="4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508D-E3E3-4E88-901D-AF0FDA17AF02}">
  <dimension ref="A1:Y29"/>
  <sheetViews>
    <sheetView tabSelected="1" zoomScale="70" zoomScaleNormal="70" workbookViewId="0">
      <selection activeCell="Q26" sqref="Q26"/>
    </sheetView>
  </sheetViews>
  <sheetFormatPr defaultRowHeight="15" x14ac:dyDescent="0.25"/>
  <cols>
    <col min="1" max="1" width="7.7109375" style="1" customWidth="1"/>
    <col min="2" max="2" width="15.42578125" style="1" customWidth="1"/>
    <col min="3" max="3" width="15.140625" style="1" customWidth="1"/>
    <col min="4" max="4" width="16.140625" style="1" customWidth="1"/>
    <col min="5" max="5" width="15.7109375" style="1" customWidth="1"/>
    <col min="6" max="6" width="15.140625" style="1" customWidth="1"/>
    <col min="7" max="7" width="14.28515625" style="1" customWidth="1"/>
    <col min="8" max="8" width="14.7109375" style="1" customWidth="1"/>
    <col min="9" max="9" width="13.7109375" style="1" customWidth="1"/>
    <col min="10" max="10" width="17" style="1" customWidth="1"/>
    <col min="11" max="11" width="9.140625" style="1"/>
    <col min="12" max="12" width="11" style="1" customWidth="1"/>
    <col min="13" max="15" width="9.140625" style="1"/>
    <col min="16" max="16" width="9" style="1" customWidth="1"/>
    <col min="17" max="17" width="14.7109375" style="1" customWidth="1"/>
    <col min="18" max="18" width="17.7109375" style="1" customWidth="1"/>
    <col min="19" max="19" width="16" style="1" customWidth="1"/>
    <col min="20" max="20" width="15.5703125" style="1" customWidth="1"/>
    <col min="21" max="21" width="16.42578125" style="1" customWidth="1"/>
    <col min="22" max="22" width="20.140625" style="1" customWidth="1"/>
    <col min="23" max="23" width="17.28515625" style="1" customWidth="1"/>
    <col min="24" max="24" width="16.28515625" style="1" customWidth="1"/>
    <col min="25" max="25" width="18.140625" style="1" customWidth="1"/>
    <col min="26" max="16384" width="9.140625" style="1"/>
  </cols>
  <sheetData>
    <row r="1" spans="1:25" ht="15" customHeight="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L1" s="9" t="s">
        <v>27</v>
      </c>
      <c r="M1" s="9"/>
      <c r="N1" s="9"/>
      <c r="P1" s="2" t="s">
        <v>0</v>
      </c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3"/>
      <c r="B2" s="3"/>
      <c r="C2" s="3"/>
      <c r="D2" s="3"/>
      <c r="E2" s="3"/>
      <c r="F2" s="3"/>
      <c r="G2" s="3"/>
      <c r="H2" s="3"/>
      <c r="I2" s="3"/>
      <c r="J2" s="3"/>
      <c r="L2" s="9"/>
      <c r="M2" s="9"/>
      <c r="N2" s="9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3"/>
      <c r="B3" s="3"/>
      <c r="C3" s="3"/>
      <c r="D3" s="3"/>
      <c r="E3" s="3"/>
      <c r="F3" s="3"/>
      <c r="G3" s="3"/>
      <c r="H3" s="3"/>
      <c r="I3" s="3"/>
      <c r="J3" s="3"/>
      <c r="L3" s="9"/>
      <c r="M3" s="9"/>
      <c r="N3" s="9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0" x14ac:dyDescent="0.25">
      <c r="A4" s="4" t="s">
        <v>1</v>
      </c>
      <c r="B4" s="4" t="s">
        <v>2</v>
      </c>
      <c r="C4" s="4" t="s">
        <v>3</v>
      </c>
      <c r="D4" s="5" t="s">
        <v>10</v>
      </c>
      <c r="E4" s="5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L4" s="4" t="s">
        <v>6</v>
      </c>
      <c r="P4" s="4" t="s">
        <v>1</v>
      </c>
      <c r="Q4" s="4" t="s">
        <v>2</v>
      </c>
      <c r="R4" s="4" t="s">
        <v>3</v>
      </c>
      <c r="S4" s="5" t="s">
        <v>10</v>
      </c>
      <c r="T4" s="5" t="s">
        <v>4</v>
      </c>
      <c r="U4" s="4" t="s">
        <v>5</v>
      </c>
      <c r="V4" s="4" t="s">
        <v>6</v>
      </c>
      <c r="W4" s="4" t="s">
        <v>7</v>
      </c>
      <c r="X4" s="4" t="s">
        <v>8</v>
      </c>
      <c r="Y4" s="4" t="s">
        <v>9</v>
      </c>
    </row>
    <row r="5" spans="1:25" x14ac:dyDescent="0.25">
      <c r="A5" s="4">
        <v>1</v>
      </c>
      <c r="B5" s="6" t="s">
        <v>14</v>
      </c>
      <c r="C5" s="6" t="s">
        <v>16</v>
      </c>
      <c r="D5" s="6" t="s">
        <v>21</v>
      </c>
      <c r="E5" s="8">
        <v>12000</v>
      </c>
      <c r="F5" s="8">
        <f>15%*E5</f>
        <v>1800</v>
      </c>
      <c r="G5" s="8">
        <f>E5+F5</f>
        <v>13800</v>
      </c>
      <c r="H5" s="8">
        <f>10%*G5</f>
        <v>1380</v>
      </c>
      <c r="I5" s="8">
        <f>IF(G5&gt;=10000,10%*G5,0)</f>
        <v>1380</v>
      </c>
      <c r="J5" s="8">
        <f>G5-H5-I5</f>
        <v>11040</v>
      </c>
      <c r="L5" s="1" t="s">
        <v>28</v>
      </c>
      <c r="P5" s="4">
        <v>1</v>
      </c>
      <c r="Q5" s="6" t="s">
        <v>14</v>
      </c>
      <c r="R5" s="6" t="s">
        <v>16</v>
      </c>
      <c r="S5" s="6" t="s">
        <v>21</v>
      </c>
      <c r="T5" s="8">
        <v>12000</v>
      </c>
      <c r="U5" s="8">
        <v>1800</v>
      </c>
      <c r="V5" s="8">
        <v>13800</v>
      </c>
      <c r="W5" s="8">
        <v>1380</v>
      </c>
      <c r="X5" s="8">
        <v>1380</v>
      </c>
      <c r="Y5" s="8">
        <v>11040</v>
      </c>
    </row>
    <row r="6" spans="1:25" x14ac:dyDescent="0.25">
      <c r="A6" s="4">
        <v>2</v>
      </c>
      <c r="B6" s="6" t="s">
        <v>13</v>
      </c>
      <c r="C6" s="6" t="s">
        <v>17</v>
      </c>
      <c r="D6" s="6" t="s">
        <v>22</v>
      </c>
      <c r="E6" s="8">
        <v>10000</v>
      </c>
      <c r="F6" s="8">
        <f t="shared" ref="F6:F24" si="0">15%*E6</f>
        <v>1500</v>
      </c>
      <c r="G6" s="8">
        <f t="shared" ref="G6:G9" si="1">E6+F6</f>
        <v>11500</v>
      </c>
      <c r="H6" s="8">
        <f t="shared" ref="H6:H24" si="2">10%*G6</f>
        <v>1150</v>
      </c>
      <c r="I6" s="8">
        <f t="shared" ref="I6:I9" si="3">IF(G6&gt;=10000,10%*G6,0)</f>
        <v>1150</v>
      </c>
      <c r="J6" s="8">
        <f t="shared" ref="J6:J9" si="4">G6-H6-I6</f>
        <v>9200</v>
      </c>
      <c r="P6" s="4">
        <v>2</v>
      </c>
      <c r="Q6" s="6" t="s">
        <v>13</v>
      </c>
      <c r="R6" s="6" t="s">
        <v>17</v>
      </c>
      <c r="S6" s="6" t="s">
        <v>22</v>
      </c>
      <c r="T6" s="8">
        <v>10000</v>
      </c>
      <c r="U6" s="8">
        <v>1500</v>
      </c>
      <c r="V6" s="8">
        <v>11500</v>
      </c>
      <c r="W6" s="8">
        <v>1150</v>
      </c>
      <c r="X6" s="8">
        <v>1150</v>
      </c>
      <c r="Y6" s="8">
        <v>9200</v>
      </c>
    </row>
    <row r="7" spans="1:25" x14ac:dyDescent="0.25">
      <c r="A7" s="4">
        <v>3</v>
      </c>
      <c r="B7" s="6" t="s">
        <v>12</v>
      </c>
      <c r="C7" s="6" t="s">
        <v>18</v>
      </c>
      <c r="D7" s="6" t="s">
        <v>21</v>
      </c>
      <c r="E7" s="8">
        <v>6000</v>
      </c>
      <c r="F7" s="8">
        <f t="shared" si="0"/>
        <v>900</v>
      </c>
      <c r="G7" s="8">
        <f t="shared" si="1"/>
        <v>6900</v>
      </c>
      <c r="H7" s="8">
        <f t="shared" si="2"/>
        <v>690</v>
      </c>
      <c r="I7" s="8">
        <f t="shared" si="3"/>
        <v>0</v>
      </c>
      <c r="J7" s="8">
        <f t="shared" si="4"/>
        <v>6210</v>
      </c>
      <c r="P7" s="4">
        <v>8</v>
      </c>
      <c r="Q7" s="6" t="s">
        <v>12</v>
      </c>
      <c r="R7" s="6" t="s">
        <v>18</v>
      </c>
      <c r="S7" s="6" t="s">
        <v>21</v>
      </c>
      <c r="T7" s="8">
        <v>12000</v>
      </c>
      <c r="U7" s="8">
        <v>1800</v>
      </c>
      <c r="V7" s="8">
        <v>13800</v>
      </c>
      <c r="W7" s="8">
        <v>1380</v>
      </c>
      <c r="X7" s="8">
        <v>1380</v>
      </c>
      <c r="Y7" s="8">
        <v>11040</v>
      </c>
    </row>
    <row r="8" spans="1:25" x14ac:dyDescent="0.25">
      <c r="A8" s="4">
        <v>4</v>
      </c>
      <c r="B8" s="6" t="s">
        <v>11</v>
      </c>
      <c r="C8" s="6" t="s">
        <v>19</v>
      </c>
      <c r="D8" s="6" t="s">
        <v>22</v>
      </c>
      <c r="E8" s="8">
        <v>8000</v>
      </c>
      <c r="F8" s="8">
        <f t="shared" si="0"/>
        <v>1200</v>
      </c>
      <c r="G8" s="8">
        <f t="shared" si="1"/>
        <v>9200</v>
      </c>
      <c r="H8" s="8">
        <f t="shared" si="2"/>
        <v>920</v>
      </c>
      <c r="I8" s="8">
        <f t="shared" si="3"/>
        <v>0</v>
      </c>
      <c r="J8" s="8">
        <f t="shared" si="4"/>
        <v>8280</v>
      </c>
      <c r="P8" s="4">
        <v>9</v>
      </c>
      <c r="Q8" s="6" t="s">
        <v>11</v>
      </c>
      <c r="R8" s="6" t="s">
        <v>19</v>
      </c>
      <c r="S8" s="6" t="s">
        <v>22</v>
      </c>
      <c r="T8" s="8">
        <v>80000</v>
      </c>
      <c r="U8" s="8">
        <v>12000</v>
      </c>
      <c r="V8" s="8">
        <v>92000</v>
      </c>
      <c r="W8" s="8">
        <v>9200</v>
      </c>
      <c r="X8" s="8">
        <v>9200</v>
      </c>
      <c r="Y8" s="8">
        <v>73600</v>
      </c>
    </row>
    <row r="9" spans="1:25" x14ac:dyDescent="0.25">
      <c r="A9" s="4">
        <v>5</v>
      </c>
      <c r="B9" s="6" t="s">
        <v>15</v>
      </c>
      <c r="C9" s="6" t="s">
        <v>20</v>
      </c>
      <c r="D9" s="6" t="s">
        <v>21</v>
      </c>
      <c r="E9" s="8">
        <v>3000</v>
      </c>
      <c r="F9" s="8">
        <f t="shared" si="0"/>
        <v>450</v>
      </c>
      <c r="G9" s="8">
        <f t="shared" si="1"/>
        <v>3450</v>
      </c>
      <c r="H9" s="8">
        <f t="shared" si="2"/>
        <v>345</v>
      </c>
      <c r="I9" s="8">
        <f t="shared" si="3"/>
        <v>0</v>
      </c>
      <c r="J9" s="8">
        <f t="shared" si="4"/>
        <v>3105</v>
      </c>
      <c r="P9" s="4">
        <v>10</v>
      </c>
      <c r="Q9" s="6" t="s">
        <v>15</v>
      </c>
      <c r="R9" s="6" t="s">
        <v>20</v>
      </c>
      <c r="S9" s="6" t="s">
        <v>21</v>
      </c>
      <c r="T9" s="8">
        <v>65000</v>
      </c>
      <c r="U9" s="8">
        <v>9750</v>
      </c>
      <c r="V9" s="8">
        <v>74750</v>
      </c>
      <c r="W9" s="8">
        <v>7475</v>
      </c>
      <c r="X9" s="8">
        <v>7475</v>
      </c>
      <c r="Y9" s="8">
        <v>59800</v>
      </c>
    </row>
    <row r="10" spans="1:25" x14ac:dyDescent="0.25">
      <c r="A10" s="4">
        <v>6</v>
      </c>
      <c r="B10" s="6" t="s">
        <v>14</v>
      </c>
      <c r="C10" s="6" t="s">
        <v>16</v>
      </c>
      <c r="D10" s="6" t="s">
        <v>21</v>
      </c>
      <c r="E10" s="8">
        <v>5000</v>
      </c>
      <c r="F10" s="8">
        <f t="shared" si="0"/>
        <v>750</v>
      </c>
      <c r="G10" s="8">
        <f t="shared" ref="G10:G24" si="5">E10+F10</f>
        <v>5750</v>
      </c>
      <c r="H10" s="8">
        <f t="shared" si="2"/>
        <v>575</v>
      </c>
      <c r="I10" s="8">
        <f t="shared" ref="I10:I24" si="6">IF(G10&gt;=10000,10%*G10,0)</f>
        <v>0</v>
      </c>
      <c r="J10" s="8">
        <f t="shared" ref="J10:J24" si="7">G10-H10-I10</f>
        <v>5175</v>
      </c>
      <c r="P10" s="4">
        <v>13</v>
      </c>
      <c r="Q10" s="6" t="s">
        <v>12</v>
      </c>
      <c r="R10" s="6" t="s">
        <v>18</v>
      </c>
      <c r="S10" s="6" t="s">
        <v>21</v>
      </c>
      <c r="T10" s="8">
        <v>15000</v>
      </c>
      <c r="U10" s="8">
        <v>2250</v>
      </c>
      <c r="V10" s="8">
        <v>17250</v>
      </c>
      <c r="W10" s="8">
        <v>1725</v>
      </c>
      <c r="X10" s="8">
        <v>1725</v>
      </c>
      <c r="Y10" s="8">
        <v>13800</v>
      </c>
    </row>
    <row r="11" spans="1:25" x14ac:dyDescent="0.25">
      <c r="A11" s="4">
        <v>7</v>
      </c>
      <c r="B11" s="6" t="s">
        <v>13</v>
      </c>
      <c r="C11" s="6" t="s">
        <v>17</v>
      </c>
      <c r="D11" s="6" t="s">
        <v>22</v>
      </c>
      <c r="E11" s="8">
        <v>9000</v>
      </c>
      <c r="F11" s="8">
        <f t="shared" si="0"/>
        <v>1350</v>
      </c>
      <c r="G11" s="8">
        <f t="shared" si="5"/>
        <v>10350</v>
      </c>
      <c r="H11" s="8">
        <f t="shared" si="2"/>
        <v>1035</v>
      </c>
      <c r="I11" s="8">
        <f t="shared" si="6"/>
        <v>1035</v>
      </c>
      <c r="J11" s="8">
        <f t="shared" si="7"/>
        <v>8280</v>
      </c>
      <c r="P11" s="4">
        <v>14</v>
      </c>
      <c r="Q11" s="6" t="s">
        <v>11</v>
      </c>
      <c r="R11" s="6" t="s">
        <v>19</v>
      </c>
      <c r="S11" s="6" t="s">
        <v>22</v>
      </c>
      <c r="T11" s="8">
        <v>13000</v>
      </c>
      <c r="U11" s="8">
        <v>1950</v>
      </c>
      <c r="V11" s="8">
        <v>14950</v>
      </c>
      <c r="W11" s="8">
        <v>1495</v>
      </c>
      <c r="X11" s="8">
        <v>1495</v>
      </c>
      <c r="Y11" s="8">
        <v>11960</v>
      </c>
    </row>
    <row r="12" spans="1:25" x14ac:dyDescent="0.25">
      <c r="A12" s="4">
        <v>8</v>
      </c>
      <c r="B12" s="6" t="s">
        <v>12</v>
      </c>
      <c r="C12" s="6" t="s">
        <v>18</v>
      </c>
      <c r="D12" s="6" t="s">
        <v>21</v>
      </c>
      <c r="E12" s="8">
        <v>12000</v>
      </c>
      <c r="F12" s="8">
        <f t="shared" si="0"/>
        <v>1800</v>
      </c>
      <c r="G12" s="8">
        <f t="shared" si="5"/>
        <v>13800</v>
      </c>
      <c r="H12" s="8">
        <f t="shared" si="2"/>
        <v>1380</v>
      </c>
      <c r="I12" s="8">
        <f t="shared" si="6"/>
        <v>1380</v>
      </c>
      <c r="J12" s="8">
        <f t="shared" si="7"/>
        <v>11040</v>
      </c>
      <c r="P12" s="4">
        <v>17</v>
      </c>
      <c r="Q12" s="6" t="s">
        <v>13</v>
      </c>
      <c r="R12" s="6" t="s">
        <v>17</v>
      </c>
      <c r="S12" s="6" t="s">
        <v>22</v>
      </c>
      <c r="T12" s="8">
        <v>45000</v>
      </c>
      <c r="U12" s="8">
        <v>6750</v>
      </c>
      <c r="V12" s="8">
        <v>51750</v>
      </c>
      <c r="W12" s="8">
        <v>5175</v>
      </c>
      <c r="X12" s="8">
        <v>5175</v>
      </c>
      <c r="Y12" s="8">
        <v>41400</v>
      </c>
    </row>
    <row r="13" spans="1:25" x14ac:dyDescent="0.25">
      <c r="A13" s="4">
        <v>9</v>
      </c>
      <c r="B13" s="6" t="s">
        <v>11</v>
      </c>
      <c r="C13" s="6" t="s">
        <v>19</v>
      </c>
      <c r="D13" s="6" t="s">
        <v>22</v>
      </c>
      <c r="E13" s="8">
        <v>80000</v>
      </c>
      <c r="F13" s="8">
        <f t="shared" si="0"/>
        <v>12000</v>
      </c>
      <c r="G13" s="8">
        <f t="shared" si="5"/>
        <v>92000</v>
      </c>
      <c r="H13" s="8">
        <f t="shared" si="2"/>
        <v>9200</v>
      </c>
      <c r="I13" s="8">
        <f t="shared" si="6"/>
        <v>9200</v>
      </c>
      <c r="J13" s="8">
        <f t="shared" si="7"/>
        <v>73600</v>
      </c>
    </row>
    <row r="14" spans="1:25" x14ac:dyDescent="0.25">
      <c r="A14" s="4">
        <v>10</v>
      </c>
      <c r="B14" s="6" t="s">
        <v>15</v>
      </c>
      <c r="C14" s="6" t="s">
        <v>20</v>
      </c>
      <c r="D14" s="6" t="s">
        <v>21</v>
      </c>
      <c r="E14" s="8">
        <v>65000</v>
      </c>
      <c r="F14" s="8">
        <f t="shared" si="0"/>
        <v>9750</v>
      </c>
      <c r="G14" s="8">
        <f t="shared" si="5"/>
        <v>74750</v>
      </c>
      <c r="H14" s="8">
        <f t="shared" si="2"/>
        <v>7475</v>
      </c>
      <c r="I14" s="8">
        <f t="shared" si="6"/>
        <v>7475</v>
      </c>
      <c r="J14" s="8">
        <f t="shared" si="7"/>
        <v>59800</v>
      </c>
    </row>
    <row r="15" spans="1:25" x14ac:dyDescent="0.25">
      <c r="A15" s="4">
        <v>11</v>
      </c>
      <c r="B15" s="6" t="s">
        <v>14</v>
      </c>
      <c r="C15" s="6" t="s">
        <v>16</v>
      </c>
      <c r="D15" s="6" t="s">
        <v>21</v>
      </c>
      <c r="E15" s="8">
        <v>5000</v>
      </c>
      <c r="F15" s="8">
        <f t="shared" si="0"/>
        <v>750</v>
      </c>
      <c r="G15" s="8">
        <f t="shared" si="5"/>
        <v>5750</v>
      </c>
      <c r="H15" s="8">
        <f t="shared" si="2"/>
        <v>575</v>
      </c>
      <c r="I15" s="8">
        <f t="shared" si="6"/>
        <v>0</v>
      </c>
      <c r="J15" s="8">
        <f t="shared" si="7"/>
        <v>5175</v>
      </c>
    </row>
    <row r="16" spans="1:25" x14ac:dyDescent="0.25">
      <c r="A16" s="4">
        <v>12</v>
      </c>
      <c r="B16" s="6" t="s">
        <v>13</v>
      </c>
      <c r="C16" s="6" t="s">
        <v>17</v>
      </c>
      <c r="D16" s="6" t="s">
        <v>22</v>
      </c>
      <c r="E16" s="8">
        <v>8000</v>
      </c>
      <c r="F16" s="8">
        <f t="shared" si="0"/>
        <v>1200</v>
      </c>
      <c r="G16" s="8">
        <f t="shared" si="5"/>
        <v>9200</v>
      </c>
      <c r="H16" s="8">
        <f t="shared" si="2"/>
        <v>920</v>
      </c>
      <c r="I16" s="8">
        <f t="shared" si="6"/>
        <v>0</v>
      </c>
      <c r="J16" s="8">
        <f t="shared" si="7"/>
        <v>8280</v>
      </c>
    </row>
    <row r="17" spans="1:10" x14ac:dyDescent="0.25">
      <c r="A17" s="4">
        <v>13</v>
      </c>
      <c r="B17" s="6" t="s">
        <v>12</v>
      </c>
      <c r="C17" s="6" t="s">
        <v>18</v>
      </c>
      <c r="D17" s="6" t="s">
        <v>21</v>
      </c>
      <c r="E17" s="8">
        <v>15000</v>
      </c>
      <c r="F17" s="8">
        <f t="shared" si="0"/>
        <v>2250</v>
      </c>
      <c r="G17" s="8">
        <f t="shared" si="5"/>
        <v>17250</v>
      </c>
      <c r="H17" s="8">
        <f t="shared" si="2"/>
        <v>1725</v>
      </c>
      <c r="I17" s="8">
        <f t="shared" si="6"/>
        <v>1725</v>
      </c>
      <c r="J17" s="8">
        <f t="shared" si="7"/>
        <v>13800</v>
      </c>
    </row>
    <row r="18" spans="1:10" x14ac:dyDescent="0.25">
      <c r="A18" s="4">
        <v>14</v>
      </c>
      <c r="B18" s="6" t="s">
        <v>11</v>
      </c>
      <c r="C18" s="6" t="s">
        <v>19</v>
      </c>
      <c r="D18" s="6" t="s">
        <v>22</v>
      </c>
      <c r="E18" s="8">
        <v>13000</v>
      </c>
      <c r="F18" s="8">
        <f t="shared" si="0"/>
        <v>1950</v>
      </c>
      <c r="G18" s="8">
        <f t="shared" si="5"/>
        <v>14950</v>
      </c>
      <c r="H18" s="8">
        <f t="shared" si="2"/>
        <v>1495</v>
      </c>
      <c r="I18" s="8">
        <f t="shared" si="6"/>
        <v>1495</v>
      </c>
      <c r="J18" s="8">
        <f t="shared" si="7"/>
        <v>11960</v>
      </c>
    </row>
    <row r="19" spans="1:10" x14ac:dyDescent="0.25">
      <c r="A19" s="4">
        <v>15</v>
      </c>
      <c r="B19" s="6" t="s">
        <v>15</v>
      </c>
      <c r="C19" s="6" t="s">
        <v>20</v>
      </c>
      <c r="D19" s="6" t="s">
        <v>21</v>
      </c>
      <c r="E19" s="8">
        <v>8000</v>
      </c>
      <c r="F19" s="8">
        <f t="shared" si="0"/>
        <v>1200</v>
      </c>
      <c r="G19" s="8">
        <f t="shared" si="5"/>
        <v>9200</v>
      </c>
      <c r="H19" s="8">
        <f t="shared" si="2"/>
        <v>920</v>
      </c>
      <c r="I19" s="8">
        <f t="shared" si="6"/>
        <v>0</v>
      </c>
      <c r="J19" s="8">
        <f t="shared" si="7"/>
        <v>8280</v>
      </c>
    </row>
    <row r="20" spans="1:10" x14ac:dyDescent="0.25">
      <c r="A20" s="4">
        <v>16</v>
      </c>
      <c r="B20" s="6" t="s">
        <v>14</v>
      </c>
      <c r="C20" s="6" t="s">
        <v>16</v>
      </c>
      <c r="D20" s="6" t="s">
        <v>21</v>
      </c>
      <c r="E20" s="8">
        <v>7000</v>
      </c>
      <c r="F20" s="8">
        <f t="shared" si="0"/>
        <v>1050</v>
      </c>
      <c r="G20" s="8">
        <f t="shared" si="5"/>
        <v>8050</v>
      </c>
      <c r="H20" s="8">
        <f t="shared" si="2"/>
        <v>805</v>
      </c>
      <c r="I20" s="8">
        <f t="shared" si="6"/>
        <v>0</v>
      </c>
      <c r="J20" s="8">
        <f t="shared" si="7"/>
        <v>7245</v>
      </c>
    </row>
    <row r="21" spans="1:10" x14ac:dyDescent="0.25">
      <c r="A21" s="4">
        <v>17</v>
      </c>
      <c r="B21" s="6" t="s">
        <v>13</v>
      </c>
      <c r="C21" s="6" t="s">
        <v>17</v>
      </c>
      <c r="D21" s="6" t="s">
        <v>22</v>
      </c>
      <c r="E21" s="8">
        <v>45000</v>
      </c>
      <c r="F21" s="8">
        <f t="shared" si="0"/>
        <v>6750</v>
      </c>
      <c r="G21" s="8">
        <f t="shared" si="5"/>
        <v>51750</v>
      </c>
      <c r="H21" s="8">
        <f t="shared" si="2"/>
        <v>5175</v>
      </c>
      <c r="I21" s="8">
        <f t="shared" si="6"/>
        <v>5175</v>
      </c>
      <c r="J21" s="8">
        <f t="shared" si="7"/>
        <v>41400</v>
      </c>
    </row>
    <row r="22" spans="1:10" x14ac:dyDescent="0.25">
      <c r="A22" s="4">
        <v>18</v>
      </c>
      <c r="B22" s="6" t="s">
        <v>12</v>
      </c>
      <c r="C22" s="6" t="s">
        <v>18</v>
      </c>
      <c r="D22" s="6" t="s">
        <v>21</v>
      </c>
      <c r="E22" s="8">
        <v>7000</v>
      </c>
      <c r="F22" s="8">
        <f t="shared" si="0"/>
        <v>1050</v>
      </c>
      <c r="G22" s="8">
        <f t="shared" si="5"/>
        <v>8050</v>
      </c>
      <c r="H22" s="8">
        <f t="shared" si="2"/>
        <v>805</v>
      </c>
      <c r="I22" s="8">
        <f t="shared" si="6"/>
        <v>0</v>
      </c>
      <c r="J22" s="8">
        <f t="shared" si="7"/>
        <v>7245</v>
      </c>
    </row>
    <row r="23" spans="1:10" x14ac:dyDescent="0.25">
      <c r="A23" s="4">
        <v>19</v>
      </c>
      <c r="B23" s="6" t="s">
        <v>11</v>
      </c>
      <c r="C23" s="6" t="s">
        <v>19</v>
      </c>
      <c r="D23" s="6" t="s">
        <v>22</v>
      </c>
      <c r="E23" s="8">
        <v>7800</v>
      </c>
      <c r="F23" s="8">
        <f t="shared" si="0"/>
        <v>1170</v>
      </c>
      <c r="G23" s="8">
        <f t="shared" si="5"/>
        <v>8970</v>
      </c>
      <c r="H23" s="8">
        <f t="shared" si="2"/>
        <v>897</v>
      </c>
      <c r="I23" s="8">
        <f t="shared" si="6"/>
        <v>0</v>
      </c>
      <c r="J23" s="8">
        <f t="shared" si="7"/>
        <v>8073</v>
      </c>
    </row>
    <row r="24" spans="1:10" x14ac:dyDescent="0.25">
      <c r="A24" s="4">
        <v>20</v>
      </c>
      <c r="B24" s="6" t="s">
        <v>15</v>
      </c>
      <c r="C24" s="6" t="s">
        <v>20</v>
      </c>
      <c r="D24" s="6" t="s">
        <v>21</v>
      </c>
      <c r="E24" s="8">
        <v>1200</v>
      </c>
      <c r="F24" s="8">
        <f t="shared" si="0"/>
        <v>180</v>
      </c>
      <c r="G24" s="8">
        <f t="shared" si="5"/>
        <v>1380</v>
      </c>
      <c r="H24" s="8">
        <f t="shared" si="2"/>
        <v>138</v>
      </c>
      <c r="I24" s="8">
        <f t="shared" si="6"/>
        <v>0</v>
      </c>
      <c r="J24" s="8">
        <f t="shared" si="7"/>
        <v>1242</v>
      </c>
    </row>
    <row r="25" spans="1:10" x14ac:dyDescent="0.25">
      <c r="A25" s="4"/>
      <c r="B25" s="6"/>
      <c r="C25" s="6"/>
      <c r="D25" s="6"/>
      <c r="E25" s="8"/>
      <c r="F25" s="8"/>
      <c r="G25" s="8"/>
      <c r="H25" s="8"/>
      <c r="I25" s="8"/>
      <c r="J25" s="8"/>
    </row>
    <row r="26" spans="1:10" ht="30" x14ac:dyDescent="0.25">
      <c r="A26" s="4"/>
      <c r="B26" s="7" t="s">
        <v>23</v>
      </c>
      <c r="C26" s="6"/>
      <c r="D26" s="6"/>
      <c r="E26" s="8">
        <f>SUM(E5:E25)</f>
        <v>327000</v>
      </c>
      <c r="F26" s="8">
        <f t="shared" ref="F26:J26" si="8">SUM(F5:F25)</f>
        <v>49050</v>
      </c>
      <c r="G26" s="8">
        <f t="shared" si="8"/>
        <v>376050</v>
      </c>
      <c r="H26" s="8">
        <f t="shared" si="8"/>
        <v>37605</v>
      </c>
      <c r="I26" s="8">
        <f t="shared" si="8"/>
        <v>30015</v>
      </c>
      <c r="J26" s="8">
        <f t="shared" si="8"/>
        <v>308430</v>
      </c>
    </row>
    <row r="27" spans="1:10" x14ac:dyDescent="0.25">
      <c r="A27" s="4"/>
      <c r="B27" s="6" t="s">
        <v>24</v>
      </c>
      <c r="C27" s="6"/>
      <c r="D27" s="6"/>
      <c r="E27" s="8">
        <f>MAX(E5:E24)</f>
        <v>80000</v>
      </c>
      <c r="F27" s="8">
        <f t="shared" ref="F27:J27" si="9">MAX(F5:F24)</f>
        <v>12000</v>
      </c>
      <c r="G27" s="8">
        <f t="shared" si="9"/>
        <v>92000</v>
      </c>
      <c r="H27" s="8">
        <f t="shared" si="9"/>
        <v>9200</v>
      </c>
      <c r="I27" s="8">
        <f t="shared" si="9"/>
        <v>9200</v>
      </c>
      <c r="J27" s="8">
        <f t="shared" si="9"/>
        <v>73600</v>
      </c>
    </row>
    <row r="28" spans="1:10" x14ac:dyDescent="0.25">
      <c r="A28" s="4"/>
      <c r="B28" s="6" t="s">
        <v>25</v>
      </c>
      <c r="C28" s="6"/>
      <c r="D28" s="6"/>
      <c r="E28" s="8">
        <f>MIN(E5:E24)</f>
        <v>1200</v>
      </c>
      <c r="F28" s="8">
        <f t="shared" ref="F28:J28" si="10">MIN(F5:F24)</f>
        <v>180</v>
      </c>
      <c r="G28" s="8">
        <f t="shared" si="10"/>
        <v>1380</v>
      </c>
      <c r="H28" s="8">
        <f t="shared" si="10"/>
        <v>138</v>
      </c>
      <c r="I28" s="8">
        <f t="shared" si="10"/>
        <v>0</v>
      </c>
      <c r="J28" s="8">
        <f t="shared" si="10"/>
        <v>1242</v>
      </c>
    </row>
    <row r="29" spans="1:10" x14ac:dyDescent="0.25">
      <c r="A29" s="4"/>
      <c r="B29" s="6" t="s">
        <v>26</v>
      </c>
      <c r="C29" s="6"/>
      <c r="D29" s="6"/>
      <c r="E29" s="8">
        <f>AVERAGE(E5:E24)</f>
        <v>16350</v>
      </c>
      <c r="F29" s="8">
        <f t="shared" ref="F29:J29" si="11">AVERAGE(F5:F24)</f>
        <v>2452.5</v>
      </c>
      <c r="G29" s="8">
        <f t="shared" si="11"/>
        <v>18802.5</v>
      </c>
      <c r="H29" s="8">
        <f t="shared" si="11"/>
        <v>1880.25</v>
      </c>
      <c r="I29" s="8">
        <f t="shared" si="11"/>
        <v>1500.75</v>
      </c>
      <c r="J29" s="8">
        <f t="shared" si="11"/>
        <v>15421.5</v>
      </c>
    </row>
  </sheetData>
  <mergeCells count="3">
    <mergeCell ref="A1:J3"/>
    <mergeCell ref="L1:N3"/>
    <mergeCell ref="P1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XI_17</dc:creator>
  <cp:lastModifiedBy>XI_17</cp:lastModifiedBy>
  <dcterms:created xsi:type="dcterms:W3CDTF">2023-02-08T03:00:54Z</dcterms:created>
  <dcterms:modified xsi:type="dcterms:W3CDTF">2023-02-08T03:27:26Z</dcterms:modified>
</cp:coreProperties>
</file>