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_17\Desktop\Raunak\MS_EXCEL\"/>
    </mc:Choice>
  </mc:AlternateContent>
  <xr:revisionPtr revIDLastSave="0" documentId="13_ncr:1_{887DE5D3-BA1C-4A59-B915-C2C0466B5097}" xr6:coauthVersionLast="47" xr6:coauthVersionMax="47" xr10:uidLastSave="{00000000-0000-0000-0000-000000000000}"/>
  <bookViews>
    <workbookView xWindow="-120" yWindow="-120" windowWidth="29040" windowHeight="15720" xr2:uid="{19C699F9-8C12-4443-A2E0-E6180544FAD5}"/>
  </bookViews>
  <sheets>
    <sheet name="Sheet1" sheetId="1" r:id="rId1"/>
  </sheets>
  <definedNames>
    <definedName name="_xlnm._FilterDatabase" localSheetId="0" hidden="1">Sheet1!$A$5:$J$19</definedName>
    <definedName name="_xlnm.Criteria" localSheetId="0">Sheet1!$M$3:$M$4</definedName>
    <definedName name="_xlnm.Extract" localSheetId="0">Sheet1!$A$35:$J$70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E24" i="1"/>
  <c r="E23" i="1"/>
  <c r="E22" i="1"/>
  <c r="F21" i="1"/>
  <c r="G21" i="1"/>
  <c r="H21" i="1"/>
  <c r="I21" i="1"/>
  <c r="J21" i="1"/>
  <c r="E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6" i="1"/>
</calcChain>
</file>

<file path=xl/sharedStrings.xml><?xml version="1.0" encoding="utf-8"?>
<sst xmlns="http://schemas.openxmlformats.org/spreadsheetml/2006/main" count="87" uniqueCount="43">
  <si>
    <t>SALARY CHART DESCRIPTION OF LOTUS CORP.
Sanepa, Lalitpur</t>
  </si>
  <si>
    <t>S.No</t>
  </si>
  <si>
    <t>Name</t>
  </si>
  <si>
    <t>Designation</t>
  </si>
  <si>
    <t>Department</t>
  </si>
  <si>
    <t>Basic
Salary</t>
  </si>
  <si>
    <t>Allowance</t>
  </si>
  <si>
    <t>Gross</t>
  </si>
  <si>
    <t>PF</t>
  </si>
  <si>
    <t>TAX</t>
  </si>
  <si>
    <t>NET</t>
  </si>
  <si>
    <t>Salim Javed</t>
  </si>
  <si>
    <t>Raju Upadhya</t>
  </si>
  <si>
    <t>GRAND
TOTAL:</t>
  </si>
  <si>
    <t>Minimum</t>
  </si>
  <si>
    <t>Average</t>
  </si>
  <si>
    <t>Maximum</t>
  </si>
  <si>
    <t>Manager</t>
  </si>
  <si>
    <t>Officer</t>
  </si>
  <si>
    <t>Secretary</t>
  </si>
  <si>
    <t>Messanger</t>
  </si>
  <si>
    <t>Operator</t>
  </si>
  <si>
    <t>Assistant</t>
  </si>
  <si>
    <t>Director</t>
  </si>
  <si>
    <t>EDP</t>
  </si>
  <si>
    <t>ADM</t>
  </si>
  <si>
    <t>ACCOUNT</t>
  </si>
  <si>
    <t>MARKETING</t>
  </si>
  <si>
    <t>Lochan Subedi</t>
  </si>
  <si>
    <t>Naresh Bhattarai</t>
  </si>
  <si>
    <t>Manav Pandey</t>
  </si>
  <si>
    <t>Ganesh Shakya</t>
  </si>
  <si>
    <t>Mandir K.C.</t>
  </si>
  <si>
    <t>Salina Manandhar</t>
  </si>
  <si>
    <t>Manoj Bajracharya</t>
  </si>
  <si>
    <t>Sonam Gyatso</t>
  </si>
  <si>
    <t>Tripti Tuladhar</t>
  </si>
  <si>
    <t>Krishna Chipalu</t>
  </si>
  <si>
    <t>Santosh Shrestha</t>
  </si>
  <si>
    <t>Sudeep Rai</t>
  </si>
  <si>
    <t>Filtered</t>
  </si>
  <si>
    <t>&gt;=50000</t>
  </si>
  <si>
    <t>Criteria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</si>
</sst>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44" fontId="0" fillId="0" borderId="1" xfId="1" quotePrefix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3B62-A422-4353-AEA4-4F4F3045C128}">
  <dimension ref="A1:O40"/>
  <sheetViews>
    <sheetView tabSelected="1" workbookViewId="0">
      <selection activeCell="O5" sqref="O5"/>
    </sheetView>
  </sheetViews>
  <sheetFormatPr defaultRowHeight="15" x14ac:dyDescent="0.25"/>
  <cols>
    <col min="1" max="1" width="8.140625" customWidth="1"/>
    <col min="2" max="2" width="23.140625" customWidth="1"/>
    <col min="3" max="3" width="23.85546875" customWidth="1"/>
    <col min="4" max="4" width="22.5703125" customWidth="1"/>
    <col min="5" max="5" width="18.42578125" customWidth="1"/>
    <col min="6" max="6" width="15.7109375" customWidth="1"/>
    <col min="7" max="7" width="16.85546875" customWidth="1"/>
    <col min="8" max="8" width="18.28515625" customWidth="1"/>
    <col min="9" max="9" width="16.42578125" customWidth="1"/>
    <col min="10" max="10" width="18.7109375" customWidth="1"/>
  </cols>
  <sheetData>
    <row r="1" spans="1:15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M1" s="12" t="s">
        <v>42</v>
      </c>
      <c r="N1" s="12"/>
      <c r="O1" s="12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M2" s="12"/>
      <c r="N2" s="12"/>
      <c r="O2" s="12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M3" t="s">
        <v>7</v>
      </c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M4" t="s">
        <v>41</v>
      </c>
    </row>
    <row r="5" spans="1:15" ht="30" x14ac:dyDescent="0.25">
      <c r="A5" s="5" t="s">
        <v>1</v>
      </c>
      <c r="B5" s="5" t="s">
        <v>2</v>
      </c>
      <c r="C5" s="5" t="s">
        <v>3</v>
      </c>
      <c r="D5" s="5" t="s">
        <v>4</v>
      </c>
      <c r="E5" s="6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1:15" x14ac:dyDescent="0.25">
      <c r="A6" s="5">
        <v>1</v>
      </c>
      <c r="B6" s="7" t="s">
        <v>28</v>
      </c>
      <c r="C6" s="5" t="s">
        <v>17</v>
      </c>
      <c r="D6" s="5" t="s">
        <v>25</v>
      </c>
      <c r="E6" s="10">
        <f>IF(C6="Director",65000,IF(C6="Manager",50000,IF(C6="Officer",45000,IF(C6="Secretary",40000,IF(C6="Assistant",35000,IF(C6="Operator",38000,IF(C6="Messanger",25000,0)))))))</f>
        <v>50000</v>
      </c>
      <c r="F6" s="11">
        <f>15%*E6</f>
        <v>7500</v>
      </c>
      <c r="G6" s="11">
        <f>E6+F6</f>
        <v>57500</v>
      </c>
      <c r="H6" s="11">
        <f>10%*G6</f>
        <v>5750</v>
      </c>
      <c r="I6" s="11">
        <f>IF(G6&gt;60000,10%*G6,IF(G6&gt;=40000,5%*G6,2%*G6))</f>
        <v>2875</v>
      </c>
      <c r="J6" s="11">
        <f>G6-H6-I6</f>
        <v>48875</v>
      </c>
    </row>
    <row r="7" spans="1:15" x14ac:dyDescent="0.25">
      <c r="A7" s="5">
        <v>2</v>
      </c>
      <c r="B7" s="7" t="s">
        <v>29</v>
      </c>
      <c r="C7" s="5" t="s">
        <v>18</v>
      </c>
      <c r="D7" s="5" t="s">
        <v>26</v>
      </c>
      <c r="E7" s="10">
        <f t="shared" ref="E7:E19" si="0">IF(C7="Director",65000,IF(C7="Manager",50000,IF(C7="Officer",45000,IF(C7="Secretary",40000,IF(C7="Assistant",35000,IF(C7="Operator",38000,IF(C7="Messanger",25000,0)))))))</f>
        <v>45000</v>
      </c>
      <c r="F7" s="11">
        <f t="shared" ref="F7:F19" si="1">15%*E7</f>
        <v>6750</v>
      </c>
      <c r="G7" s="11">
        <f t="shared" ref="G7:G19" si="2">E7+F7</f>
        <v>51750</v>
      </c>
      <c r="H7" s="11">
        <f t="shared" ref="H7:H19" si="3">10%*G7</f>
        <v>5175</v>
      </c>
      <c r="I7" s="11">
        <f t="shared" ref="I7:I19" si="4">IF(G7&gt;60000,10%*G7,IF(G7&gt;=40000,5%*G7,2%*G7))</f>
        <v>2587.5</v>
      </c>
      <c r="J7" s="11">
        <f t="shared" ref="J7:J19" si="5">G7-H7-I7</f>
        <v>43987.5</v>
      </c>
    </row>
    <row r="8" spans="1:15" x14ac:dyDescent="0.25">
      <c r="A8" s="5">
        <v>3</v>
      </c>
      <c r="B8" s="7" t="s">
        <v>30</v>
      </c>
      <c r="C8" s="5" t="s">
        <v>22</v>
      </c>
      <c r="D8" s="5" t="s">
        <v>25</v>
      </c>
      <c r="E8" s="10">
        <f t="shared" si="0"/>
        <v>35000</v>
      </c>
      <c r="F8" s="11">
        <f t="shared" si="1"/>
        <v>5250</v>
      </c>
      <c r="G8" s="11">
        <f t="shared" si="2"/>
        <v>40250</v>
      </c>
      <c r="H8" s="11">
        <f t="shared" si="3"/>
        <v>4025</v>
      </c>
      <c r="I8" s="11">
        <f t="shared" si="4"/>
        <v>2012.5</v>
      </c>
      <c r="J8" s="11">
        <f t="shared" si="5"/>
        <v>34212.5</v>
      </c>
    </row>
    <row r="9" spans="1:15" x14ac:dyDescent="0.25">
      <c r="A9" s="5">
        <v>4</v>
      </c>
      <c r="B9" s="7" t="s">
        <v>31</v>
      </c>
      <c r="C9" s="5" t="s">
        <v>18</v>
      </c>
      <c r="D9" s="5" t="s">
        <v>27</v>
      </c>
      <c r="E9" s="10">
        <f t="shared" si="0"/>
        <v>45000</v>
      </c>
      <c r="F9" s="11">
        <f t="shared" si="1"/>
        <v>6750</v>
      </c>
      <c r="G9" s="11">
        <f t="shared" si="2"/>
        <v>51750</v>
      </c>
      <c r="H9" s="11">
        <f t="shared" si="3"/>
        <v>5175</v>
      </c>
      <c r="I9" s="11">
        <f t="shared" si="4"/>
        <v>2587.5</v>
      </c>
      <c r="J9" s="11">
        <f t="shared" si="5"/>
        <v>43987.5</v>
      </c>
    </row>
    <row r="10" spans="1:15" x14ac:dyDescent="0.25">
      <c r="A10" s="5">
        <v>5</v>
      </c>
      <c r="B10" s="7" t="s">
        <v>39</v>
      </c>
      <c r="C10" s="5" t="s">
        <v>18</v>
      </c>
      <c r="D10" s="5" t="s">
        <v>24</v>
      </c>
      <c r="E10" s="10">
        <f t="shared" si="0"/>
        <v>45000</v>
      </c>
      <c r="F10" s="11">
        <f t="shared" si="1"/>
        <v>6750</v>
      </c>
      <c r="G10" s="11">
        <f t="shared" si="2"/>
        <v>51750</v>
      </c>
      <c r="H10" s="11">
        <f t="shared" si="3"/>
        <v>5175</v>
      </c>
      <c r="I10" s="11">
        <f t="shared" si="4"/>
        <v>2587.5</v>
      </c>
      <c r="J10" s="11">
        <f t="shared" si="5"/>
        <v>43987.5</v>
      </c>
    </row>
    <row r="11" spans="1:15" x14ac:dyDescent="0.25">
      <c r="A11" s="5">
        <v>6</v>
      </c>
      <c r="B11" s="7" t="s">
        <v>32</v>
      </c>
      <c r="C11" s="5" t="s">
        <v>19</v>
      </c>
      <c r="D11" s="5" t="s">
        <v>26</v>
      </c>
      <c r="E11" s="10">
        <f t="shared" si="0"/>
        <v>40000</v>
      </c>
      <c r="F11" s="11">
        <f t="shared" si="1"/>
        <v>6000</v>
      </c>
      <c r="G11" s="11">
        <f t="shared" si="2"/>
        <v>46000</v>
      </c>
      <c r="H11" s="11">
        <f t="shared" si="3"/>
        <v>4600</v>
      </c>
      <c r="I11" s="11">
        <f t="shared" si="4"/>
        <v>2300</v>
      </c>
      <c r="J11" s="11">
        <f t="shared" si="5"/>
        <v>39100</v>
      </c>
    </row>
    <row r="12" spans="1:15" x14ac:dyDescent="0.25">
      <c r="A12" s="5">
        <v>7</v>
      </c>
      <c r="B12" s="7" t="s">
        <v>11</v>
      </c>
      <c r="C12" s="5" t="s">
        <v>20</v>
      </c>
      <c r="D12" s="5" t="s">
        <v>25</v>
      </c>
      <c r="E12" s="10">
        <f t="shared" si="0"/>
        <v>25000</v>
      </c>
      <c r="F12" s="11">
        <f t="shared" si="1"/>
        <v>3750</v>
      </c>
      <c r="G12" s="11">
        <f t="shared" si="2"/>
        <v>28750</v>
      </c>
      <c r="H12" s="11">
        <f t="shared" si="3"/>
        <v>2875</v>
      </c>
      <c r="I12" s="11">
        <f t="shared" si="4"/>
        <v>575</v>
      </c>
      <c r="J12" s="11">
        <f t="shared" si="5"/>
        <v>25300</v>
      </c>
    </row>
    <row r="13" spans="1:15" x14ac:dyDescent="0.25">
      <c r="A13" s="5">
        <v>8</v>
      </c>
      <c r="B13" s="7" t="s">
        <v>33</v>
      </c>
      <c r="C13" s="5" t="s">
        <v>21</v>
      </c>
      <c r="D13" s="5" t="s">
        <v>24</v>
      </c>
      <c r="E13" s="10">
        <f t="shared" si="0"/>
        <v>38000</v>
      </c>
      <c r="F13" s="11">
        <f t="shared" si="1"/>
        <v>5700</v>
      </c>
      <c r="G13" s="11">
        <f t="shared" si="2"/>
        <v>43700</v>
      </c>
      <c r="H13" s="11">
        <f t="shared" si="3"/>
        <v>4370</v>
      </c>
      <c r="I13" s="11">
        <f t="shared" si="4"/>
        <v>2185</v>
      </c>
      <c r="J13" s="11">
        <f t="shared" si="5"/>
        <v>37145</v>
      </c>
    </row>
    <row r="14" spans="1:15" x14ac:dyDescent="0.25">
      <c r="A14" s="5">
        <v>9</v>
      </c>
      <c r="B14" s="7" t="s">
        <v>34</v>
      </c>
      <c r="C14" s="5" t="s">
        <v>22</v>
      </c>
      <c r="D14" s="5" t="s">
        <v>27</v>
      </c>
      <c r="E14" s="10">
        <f t="shared" si="0"/>
        <v>35000</v>
      </c>
      <c r="F14" s="11">
        <f t="shared" si="1"/>
        <v>5250</v>
      </c>
      <c r="G14" s="11">
        <f t="shared" si="2"/>
        <v>40250</v>
      </c>
      <c r="H14" s="11">
        <f t="shared" si="3"/>
        <v>4025</v>
      </c>
      <c r="I14" s="11">
        <f t="shared" si="4"/>
        <v>2012.5</v>
      </c>
      <c r="J14" s="11">
        <f t="shared" si="5"/>
        <v>34212.5</v>
      </c>
    </row>
    <row r="15" spans="1:15" x14ac:dyDescent="0.25">
      <c r="A15" s="5">
        <v>10</v>
      </c>
      <c r="B15" s="7" t="s">
        <v>12</v>
      </c>
      <c r="C15" s="5" t="s">
        <v>22</v>
      </c>
      <c r="D15" s="5" t="s">
        <v>27</v>
      </c>
      <c r="E15" s="10">
        <f t="shared" si="0"/>
        <v>35000</v>
      </c>
      <c r="F15" s="11">
        <f t="shared" si="1"/>
        <v>5250</v>
      </c>
      <c r="G15" s="11">
        <f t="shared" si="2"/>
        <v>40250</v>
      </c>
      <c r="H15" s="11">
        <f t="shared" si="3"/>
        <v>4025</v>
      </c>
      <c r="I15" s="11">
        <f t="shared" si="4"/>
        <v>2012.5</v>
      </c>
      <c r="J15" s="11">
        <f t="shared" si="5"/>
        <v>34212.5</v>
      </c>
    </row>
    <row r="16" spans="1:15" x14ac:dyDescent="0.25">
      <c r="A16" s="5">
        <v>11</v>
      </c>
      <c r="B16" s="7" t="s">
        <v>35</v>
      </c>
      <c r="C16" s="5" t="s">
        <v>22</v>
      </c>
      <c r="D16" s="5" t="s">
        <v>26</v>
      </c>
      <c r="E16" s="10">
        <f t="shared" si="0"/>
        <v>35000</v>
      </c>
      <c r="F16" s="11">
        <f t="shared" si="1"/>
        <v>5250</v>
      </c>
      <c r="G16" s="11">
        <f t="shared" si="2"/>
        <v>40250</v>
      </c>
      <c r="H16" s="11">
        <f t="shared" si="3"/>
        <v>4025</v>
      </c>
      <c r="I16" s="11">
        <f t="shared" si="4"/>
        <v>2012.5</v>
      </c>
      <c r="J16" s="11">
        <f t="shared" si="5"/>
        <v>34212.5</v>
      </c>
    </row>
    <row r="17" spans="1:10" x14ac:dyDescent="0.25">
      <c r="A17" s="5">
        <v>12</v>
      </c>
      <c r="B17" s="7" t="s">
        <v>36</v>
      </c>
      <c r="C17" s="5" t="s">
        <v>22</v>
      </c>
      <c r="D17" s="5" t="s">
        <v>24</v>
      </c>
      <c r="E17" s="10">
        <f t="shared" si="0"/>
        <v>35000</v>
      </c>
      <c r="F17" s="11">
        <f t="shared" si="1"/>
        <v>5250</v>
      </c>
      <c r="G17" s="11">
        <f t="shared" si="2"/>
        <v>40250</v>
      </c>
      <c r="H17" s="11">
        <f t="shared" si="3"/>
        <v>4025</v>
      </c>
      <c r="I17" s="11">
        <f t="shared" si="4"/>
        <v>2012.5</v>
      </c>
      <c r="J17" s="11">
        <f t="shared" si="5"/>
        <v>34212.5</v>
      </c>
    </row>
    <row r="18" spans="1:10" x14ac:dyDescent="0.25">
      <c r="A18" s="5">
        <v>13</v>
      </c>
      <c r="B18" s="7" t="s">
        <v>37</v>
      </c>
      <c r="C18" s="5" t="s">
        <v>21</v>
      </c>
      <c r="D18" s="5" t="s">
        <v>24</v>
      </c>
      <c r="E18" s="10">
        <f t="shared" si="0"/>
        <v>38000</v>
      </c>
      <c r="F18" s="11">
        <f t="shared" si="1"/>
        <v>5700</v>
      </c>
      <c r="G18" s="11">
        <f t="shared" si="2"/>
        <v>43700</v>
      </c>
      <c r="H18" s="11">
        <f t="shared" si="3"/>
        <v>4370</v>
      </c>
      <c r="I18" s="11">
        <f t="shared" si="4"/>
        <v>2185</v>
      </c>
      <c r="J18" s="11">
        <f t="shared" si="5"/>
        <v>37145</v>
      </c>
    </row>
    <row r="19" spans="1:10" x14ac:dyDescent="0.25">
      <c r="A19" s="5">
        <v>14</v>
      </c>
      <c r="B19" s="7" t="s">
        <v>38</v>
      </c>
      <c r="C19" s="5" t="s">
        <v>23</v>
      </c>
      <c r="D19" s="5" t="s">
        <v>25</v>
      </c>
      <c r="E19" s="10">
        <f t="shared" si="0"/>
        <v>65000</v>
      </c>
      <c r="F19" s="11">
        <f t="shared" si="1"/>
        <v>9750</v>
      </c>
      <c r="G19" s="11">
        <f t="shared" si="2"/>
        <v>74750</v>
      </c>
      <c r="H19" s="11">
        <f t="shared" si="3"/>
        <v>7475</v>
      </c>
      <c r="I19" s="11">
        <f t="shared" si="4"/>
        <v>7475</v>
      </c>
      <c r="J19" s="11">
        <f t="shared" si="5"/>
        <v>59800</v>
      </c>
    </row>
    <row r="20" spans="1:10" x14ac:dyDescent="0.25">
      <c r="A20" s="5"/>
      <c r="B20" s="6"/>
      <c r="C20" s="5"/>
      <c r="D20" s="5"/>
      <c r="E20" s="11"/>
      <c r="F20" s="11"/>
      <c r="G20" s="11"/>
      <c r="H20" s="11"/>
      <c r="I20" s="11"/>
      <c r="J20" s="11"/>
    </row>
    <row r="21" spans="1:10" ht="31.5" x14ac:dyDescent="0.25">
      <c r="A21" s="5"/>
      <c r="B21" s="8" t="s">
        <v>13</v>
      </c>
      <c r="C21" s="5"/>
      <c r="D21" s="5"/>
      <c r="E21" s="11">
        <f>SUM(E6:E20)</f>
        <v>566000</v>
      </c>
      <c r="F21" s="11">
        <f t="shared" ref="F21:J21" si="6">SUM(F6:F20)</f>
        <v>84900</v>
      </c>
      <c r="G21" s="11">
        <f t="shared" si="6"/>
        <v>650900</v>
      </c>
      <c r="H21" s="11">
        <f t="shared" si="6"/>
        <v>65090</v>
      </c>
      <c r="I21" s="11">
        <f t="shared" si="6"/>
        <v>35420</v>
      </c>
      <c r="J21" s="11">
        <f t="shared" si="6"/>
        <v>550390</v>
      </c>
    </row>
    <row r="22" spans="1:10" ht="15.75" x14ac:dyDescent="0.25">
      <c r="A22" s="5"/>
      <c r="B22" s="9" t="s">
        <v>16</v>
      </c>
      <c r="C22" s="5"/>
      <c r="D22" s="5"/>
      <c r="E22" s="11">
        <f>MAX(E6:E19)</f>
        <v>65000</v>
      </c>
      <c r="F22" s="11">
        <f t="shared" ref="F22:J22" si="7">MAX(F6:F19)</f>
        <v>9750</v>
      </c>
      <c r="G22" s="11">
        <f t="shared" si="7"/>
        <v>74750</v>
      </c>
      <c r="H22" s="11">
        <f t="shared" si="7"/>
        <v>7475</v>
      </c>
      <c r="I22" s="11">
        <f t="shared" si="7"/>
        <v>7475</v>
      </c>
      <c r="J22" s="11">
        <f t="shared" si="7"/>
        <v>59800</v>
      </c>
    </row>
    <row r="23" spans="1:10" ht="15.75" x14ac:dyDescent="0.25">
      <c r="A23" s="5"/>
      <c r="B23" s="9" t="s">
        <v>14</v>
      </c>
      <c r="C23" s="5"/>
      <c r="D23" s="5"/>
      <c r="E23" s="11">
        <f>MIN(E6:E19)</f>
        <v>25000</v>
      </c>
      <c r="F23" s="11">
        <f t="shared" ref="F23:J23" si="8">MIN(F6:F19)</f>
        <v>3750</v>
      </c>
      <c r="G23" s="11">
        <f t="shared" si="8"/>
        <v>28750</v>
      </c>
      <c r="H23" s="11">
        <f t="shared" si="8"/>
        <v>2875</v>
      </c>
      <c r="I23" s="11">
        <f t="shared" si="8"/>
        <v>575</v>
      </c>
      <c r="J23" s="11">
        <f t="shared" si="8"/>
        <v>25300</v>
      </c>
    </row>
    <row r="24" spans="1:10" ht="15.75" x14ac:dyDescent="0.25">
      <c r="A24" s="5"/>
      <c r="B24" s="9" t="s">
        <v>15</v>
      </c>
      <c r="C24" s="5"/>
      <c r="D24" s="5"/>
      <c r="E24" s="11">
        <f>AVERAGE(E6:E19)</f>
        <v>40428.571428571428</v>
      </c>
      <c r="F24" s="11">
        <f t="shared" ref="F24:J24" si="9">AVERAGE(F6:F19)</f>
        <v>6064.2857142857147</v>
      </c>
      <c r="G24" s="11">
        <f t="shared" si="9"/>
        <v>46492.857142857145</v>
      </c>
      <c r="H24" s="11">
        <f t="shared" si="9"/>
        <v>4649.2857142857147</v>
      </c>
      <c r="I24" s="11">
        <f t="shared" si="9"/>
        <v>2530</v>
      </c>
      <c r="J24" s="11">
        <f t="shared" si="9"/>
        <v>39313.571428571428</v>
      </c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2" t="s">
        <v>40</v>
      </c>
      <c r="B28" s="2"/>
      <c r="C28" s="2"/>
      <c r="D28" s="1"/>
      <c r="E28" s="1"/>
      <c r="F28" s="1"/>
      <c r="G28" s="1"/>
      <c r="H28" s="1"/>
      <c r="I28" s="1"/>
      <c r="J28" s="1"/>
    </row>
    <row r="29" spans="1:10" ht="15" customHeight="1" x14ac:dyDescent="0.25">
      <c r="A29" s="2"/>
      <c r="B29" s="2"/>
      <c r="C29" s="2"/>
      <c r="D29" s="1"/>
      <c r="E29" s="1"/>
      <c r="F29" s="1"/>
      <c r="G29" s="1"/>
      <c r="H29" s="1"/>
      <c r="I29" s="1"/>
      <c r="J29" s="1"/>
    </row>
    <row r="30" spans="1:10" x14ac:dyDescent="0.25">
      <c r="A30" s="2"/>
      <c r="B30" s="2"/>
      <c r="C30" s="2"/>
      <c r="D30" s="1"/>
      <c r="E30" s="1"/>
      <c r="F30" s="1"/>
      <c r="G30" s="1"/>
      <c r="H30" s="1"/>
      <c r="I30" s="1"/>
      <c r="J30" s="1"/>
    </row>
    <row r="31" spans="1:10" x14ac:dyDescent="0.25">
      <c r="A31" s="3" t="s">
        <v>0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ht="30" x14ac:dyDescent="0.25">
      <c r="A35" s="5" t="s">
        <v>1</v>
      </c>
      <c r="B35" s="5" t="s">
        <v>2</v>
      </c>
      <c r="C35" s="5" t="s">
        <v>3</v>
      </c>
      <c r="D35" s="5" t="s">
        <v>4</v>
      </c>
      <c r="E35" s="6" t="s">
        <v>5</v>
      </c>
      <c r="F35" s="5" t="s">
        <v>6</v>
      </c>
      <c r="G35" s="5" t="s">
        <v>7</v>
      </c>
      <c r="H35" s="5" t="s">
        <v>8</v>
      </c>
      <c r="I35" s="5" t="s">
        <v>9</v>
      </c>
      <c r="J35" s="5" t="s">
        <v>10</v>
      </c>
    </row>
    <row r="36" spans="1:10" x14ac:dyDescent="0.25">
      <c r="A36" s="5">
        <v>1</v>
      </c>
      <c r="B36" s="7" t="s">
        <v>28</v>
      </c>
      <c r="C36" s="5" t="s">
        <v>17</v>
      </c>
      <c r="D36" s="5" t="s">
        <v>25</v>
      </c>
      <c r="E36" s="10">
        <v>50000</v>
      </c>
      <c r="F36" s="11">
        <v>7500</v>
      </c>
      <c r="G36" s="11">
        <v>57500</v>
      </c>
      <c r="H36" s="11">
        <v>5750</v>
      </c>
      <c r="I36" s="11">
        <v>2875</v>
      </c>
      <c r="J36" s="11">
        <v>48875</v>
      </c>
    </row>
    <row r="37" spans="1:10" x14ac:dyDescent="0.25">
      <c r="A37" s="5">
        <v>2</v>
      </c>
      <c r="B37" s="7" t="s">
        <v>29</v>
      </c>
      <c r="C37" s="5" t="s">
        <v>18</v>
      </c>
      <c r="D37" s="5" t="s">
        <v>26</v>
      </c>
      <c r="E37" s="10">
        <v>45000</v>
      </c>
      <c r="F37" s="11">
        <v>6750</v>
      </c>
      <c r="G37" s="11">
        <v>51750</v>
      </c>
      <c r="H37" s="11">
        <v>5175</v>
      </c>
      <c r="I37" s="11">
        <v>2587.5</v>
      </c>
      <c r="J37" s="11">
        <v>43987.5</v>
      </c>
    </row>
    <row r="38" spans="1:10" x14ac:dyDescent="0.25">
      <c r="A38" s="5">
        <v>4</v>
      </c>
      <c r="B38" s="7" t="s">
        <v>31</v>
      </c>
      <c r="C38" s="5" t="s">
        <v>18</v>
      </c>
      <c r="D38" s="5" t="s">
        <v>27</v>
      </c>
      <c r="E38" s="10">
        <v>45000</v>
      </c>
      <c r="F38" s="11">
        <v>6750</v>
      </c>
      <c r="G38" s="11">
        <v>51750</v>
      </c>
      <c r="H38" s="11">
        <v>5175</v>
      </c>
      <c r="I38" s="11">
        <v>2587.5</v>
      </c>
      <c r="J38" s="11">
        <v>43987.5</v>
      </c>
    </row>
    <row r="39" spans="1:10" x14ac:dyDescent="0.25">
      <c r="A39" s="5">
        <v>5</v>
      </c>
      <c r="B39" s="7" t="s">
        <v>39</v>
      </c>
      <c r="C39" s="5" t="s">
        <v>18</v>
      </c>
      <c r="D39" s="5" t="s">
        <v>24</v>
      </c>
      <c r="E39" s="10">
        <v>45000</v>
      </c>
      <c r="F39" s="11">
        <v>6750</v>
      </c>
      <c r="G39" s="11">
        <v>51750</v>
      </c>
      <c r="H39" s="11">
        <v>5175</v>
      </c>
      <c r="I39" s="11">
        <v>2587.5</v>
      </c>
      <c r="J39" s="11">
        <v>43987.5</v>
      </c>
    </row>
    <row r="40" spans="1:10" x14ac:dyDescent="0.25">
      <c r="A40" s="5">
        <v>14</v>
      </c>
      <c r="B40" s="7" t="s">
        <v>38</v>
      </c>
      <c r="C40" s="5" t="s">
        <v>23</v>
      </c>
      <c r="D40" s="5" t="s">
        <v>25</v>
      </c>
      <c r="E40" s="10">
        <v>65000</v>
      </c>
      <c r="F40" s="11">
        <v>9750</v>
      </c>
      <c r="G40" s="11">
        <v>74750</v>
      </c>
      <c r="H40" s="11">
        <v>7475</v>
      </c>
      <c r="I40" s="11">
        <v>7475</v>
      </c>
      <c r="J40" s="11">
        <v>59800</v>
      </c>
    </row>
  </sheetData>
  <mergeCells count="4">
    <mergeCell ref="A1:J4"/>
    <mergeCell ref="A28:C30"/>
    <mergeCell ref="A31:J34"/>
    <mergeCell ref="M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XI_17</dc:creator>
  <cp:lastModifiedBy>XI_17</cp:lastModifiedBy>
  <dcterms:created xsi:type="dcterms:W3CDTF">2023-02-15T01:44:32Z</dcterms:created>
  <dcterms:modified xsi:type="dcterms:W3CDTF">2023-02-15T03:29:04Z</dcterms:modified>
</cp:coreProperties>
</file>