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cad87afd3bb798/Documents/"/>
    </mc:Choice>
  </mc:AlternateContent>
  <xr:revisionPtr revIDLastSave="0" documentId="8_{CF030AAC-6239-4995-8C12-881390E8D767}" xr6:coauthVersionLast="47" xr6:coauthVersionMax="47" xr10:uidLastSave="{00000000-0000-0000-0000-000000000000}"/>
  <bookViews>
    <workbookView xWindow="-108" yWindow="-108" windowWidth="23256" windowHeight="12456" xr2:uid="{D2B5AD27-487B-4FDF-B0F9-F86840017C08}"/>
  </bookViews>
  <sheets>
    <sheet name="McDonalds_Financial_Stateme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" i="1"/>
  <c r="N3" i="1"/>
  <c r="Q3" i="1" s="1"/>
  <c r="N4" i="1"/>
  <c r="Q4" i="1" s="1"/>
  <c r="N5" i="1"/>
  <c r="Q5" i="1" s="1"/>
  <c r="N6" i="1"/>
  <c r="N7" i="1"/>
  <c r="N8" i="1"/>
  <c r="N9" i="1"/>
  <c r="N10" i="1"/>
  <c r="N11" i="1"/>
  <c r="N12" i="1"/>
  <c r="N13" i="1"/>
  <c r="N14" i="1"/>
  <c r="N15" i="1"/>
  <c r="Q15" i="1" s="1"/>
  <c r="N16" i="1"/>
  <c r="Q16" i="1" s="1"/>
  <c r="N17" i="1"/>
  <c r="Q17" i="1" s="1"/>
  <c r="N18" i="1"/>
  <c r="N19" i="1"/>
  <c r="N20" i="1"/>
  <c r="N21" i="1"/>
  <c r="N22" i="1"/>
  <c r="N2" i="1"/>
  <c r="L3" i="1"/>
  <c r="S3" i="1" s="1"/>
  <c r="L4" i="1"/>
  <c r="S4" i="1" s="1"/>
  <c r="L5" i="1"/>
  <c r="S5" i="1" s="1"/>
  <c r="L6" i="1"/>
  <c r="S6" i="1" s="1"/>
  <c r="L7" i="1"/>
  <c r="S7" i="1" s="1"/>
  <c r="L8" i="1"/>
  <c r="S8" i="1" s="1"/>
  <c r="L9" i="1"/>
  <c r="L10" i="1"/>
  <c r="L11" i="1"/>
  <c r="L12" i="1"/>
  <c r="L13" i="1"/>
  <c r="L14" i="1"/>
  <c r="L15" i="1"/>
  <c r="S15" i="1" s="1"/>
  <c r="L16" i="1"/>
  <c r="S16" i="1" s="1"/>
  <c r="L17" i="1"/>
  <c r="S17" i="1" s="1"/>
  <c r="L18" i="1"/>
  <c r="S18" i="1" s="1"/>
  <c r="L19" i="1"/>
  <c r="S19" i="1" s="1"/>
  <c r="L20" i="1"/>
  <c r="S20" i="1" s="1"/>
  <c r="L21" i="1"/>
  <c r="L22" i="1"/>
  <c r="L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  <c r="Q14" i="1" l="1"/>
  <c r="Q13" i="1"/>
  <c r="Q11" i="1"/>
  <c r="S13" i="1"/>
  <c r="T13" i="1" s="1"/>
  <c r="S12" i="1"/>
  <c r="S2" i="1"/>
  <c r="S11" i="1"/>
  <c r="T11" i="1" s="1"/>
  <c r="Q20" i="1"/>
  <c r="Q8" i="1"/>
  <c r="Q12" i="1"/>
  <c r="S14" i="1"/>
  <c r="T19" i="1" s="1"/>
  <c r="Q10" i="1"/>
  <c r="R10" i="1" s="1"/>
  <c r="Q9" i="1"/>
  <c r="S22" i="1"/>
  <c r="S10" i="1"/>
  <c r="Q19" i="1"/>
  <c r="Q7" i="1"/>
  <c r="Q2" i="1"/>
  <c r="Q22" i="1"/>
  <c r="Q21" i="1"/>
  <c r="S21" i="1"/>
  <c r="S9" i="1"/>
  <c r="Q18" i="1"/>
  <c r="Q6" i="1"/>
  <c r="R6" i="1" s="1"/>
  <c r="R18" i="1" l="1"/>
  <c r="T9" i="1"/>
  <c r="T21" i="1"/>
  <c r="R8" i="1"/>
  <c r="R20" i="1"/>
  <c r="R16" i="1"/>
  <c r="T6" i="1"/>
  <c r="R12" i="1"/>
  <c r="T12" i="1"/>
  <c r="T18" i="1"/>
  <c r="T7" i="1"/>
  <c r="R14" i="1"/>
  <c r="R21" i="1"/>
  <c r="T20" i="1"/>
  <c r="R22" i="1"/>
  <c r="T14" i="1"/>
  <c r="R2" i="1"/>
  <c r="T15" i="1"/>
  <c r="R17" i="1"/>
  <c r="R5" i="1"/>
  <c r="T3" i="1"/>
  <c r="R13" i="1"/>
  <c r="T8" i="1"/>
  <c r="R4" i="1"/>
  <c r="T4" i="1"/>
  <c r="R7" i="1"/>
  <c r="T16" i="1"/>
  <c r="T2" i="1"/>
  <c r="R19" i="1"/>
  <c r="T10" i="1"/>
  <c r="T5" i="1"/>
  <c r="R11" i="1"/>
  <c r="T22" i="1"/>
  <c r="R3" i="1"/>
  <c r="R15" i="1"/>
  <c r="T17" i="1"/>
  <c r="R9" i="1"/>
</calcChain>
</file>

<file path=xl/sharedStrings.xml><?xml version="1.0" encoding="utf-8"?>
<sst xmlns="http://schemas.openxmlformats.org/spreadsheetml/2006/main" count="24" uniqueCount="24">
  <si>
    <t>Year</t>
  </si>
  <si>
    <t>Market cap ($B)</t>
  </si>
  <si>
    <t>Revenue ($B)</t>
  </si>
  <si>
    <t>Earnings ($B)</t>
  </si>
  <si>
    <t>Operating Margin (%)</t>
  </si>
  <si>
    <t>Cash on Hand ($B)</t>
  </si>
  <si>
    <t>Net assets ($B)</t>
  </si>
  <si>
    <t>Total assets ($B)</t>
  </si>
  <si>
    <t>Total debt ($B)</t>
  </si>
  <si>
    <t>Total liabilities ($B)</t>
  </si>
  <si>
    <t xml:space="preserve">Normalized revenue </t>
  </si>
  <si>
    <t xml:space="preserve">Normalised earning </t>
  </si>
  <si>
    <t>Normalised assets</t>
  </si>
  <si>
    <t>Normalised debt</t>
  </si>
  <si>
    <t xml:space="preserve">Normalised liabilities </t>
  </si>
  <si>
    <t>debt-to-eqity ratios</t>
  </si>
  <si>
    <t>normalised debt-to-equity ratio</t>
  </si>
  <si>
    <t>Current ratio</t>
  </si>
  <si>
    <t>normalised current ratio</t>
  </si>
  <si>
    <t xml:space="preserve">Normalised market Cap </t>
  </si>
  <si>
    <t>risk ratio</t>
  </si>
  <si>
    <t xml:space="preserve">normalised risk ratio </t>
  </si>
  <si>
    <t>profit margin</t>
  </si>
  <si>
    <t>normalised 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</si>
</sst>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2" fontId="0" fillId="0" borderId="0" xfId="0" applyNumberFormat="1" applyAlignment="1">
      <alignment horizontal="center"/>
    </xf>
    <xf numFmtId="2" fontId="16" fillId="0" borderId="0" xfId="0" applyNumberFormat="1" applyFont="1" applyAlignment="1">
      <alignment horizontal="left"/>
    </xf>
    <xf numFmtId="2" fontId="0" fillId="0" borderId="0" xfId="0" applyNumberFormat="1"/>
    <xf numFmtId="0" fontId="16" fillId="0" borderId="0" xfId="0" applyFont="1"/>
    <xf numFmtId="168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F25D-3CC1-4881-B3AE-873C00916E4D}">
  <dimension ref="A1:X28"/>
  <sheetViews>
    <sheetView tabSelected="1" topLeftCell="U1" zoomScale="109" workbookViewId="0">
      <selection activeCell="Z9" sqref="Z9"/>
    </sheetView>
  </sheetViews>
  <sheetFormatPr defaultRowHeight="14.4" x14ac:dyDescent="0.3"/>
  <cols>
    <col min="1" max="1" width="15.33203125" style="1" customWidth="1"/>
    <col min="2" max="2" width="18.88671875" style="1" customWidth="1"/>
    <col min="3" max="3" width="21.77734375" style="1" customWidth="1"/>
    <col min="4" max="5" width="24" style="1" customWidth="1"/>
    <col min="6" max="6" width="15.88671875" style="1" customWidth="1"/>
    <col min="7" max="7" width="18.44140625" style="1" customWidth="1"/>
    <col min="8" max="8" width="17.88671875" style="1" customWidth="1"/>
    <col min="9" max="9" width="17.77734375" style="1" customWidth="1"/>
    <col min="10" max="10" width="20.109375" style="1" customWidth="1"/>
    <col min="11" max="12" width="16.5546875" style="1" customWidth="1"/>
    <col min="13" max="14" width="19" style="1" customWidth="1"/>
    <col min="15" max="15" width="18.21875" style="1" customWidth="1"/>
    <col min="16" max="16" width="19.6640625" customWidth="1"/>
    <col min="17" max="17" width="24.109375" customWidth="1"/>
    <col min="18" max="18" width="27.77734375" customWidth="1"/>
    <col min="19" max="19" width="13" customWidth="1"/>
    <col min="20" max="20" width="23.88671875" customWidth="1"/>
    <col min="21" max="21" width="9.88671875" customWidth="1"/>
    <col min="22" max="22" width="21.77734375" customWidth="1"/>
    <col min="23" max="23" width="14.33203125" customWidth="1"/>
    <col min="24" max="24" width="23.44140625" customWidth="1"/>
  </cols>
  <sheetData>
    <row r="1" spans="1:24" x14ac:dyDescent="0.3">
      <c r="A1" s="2" t="s">
        <v>0</v>
      </c>
      <c r="B1" s="2" t="s">
        <v>1</v>
      </c>
      <c r="C1" s="2" t="s">
        <v>19</v>
      </c>
      <c r="D1" s="2" t="s">
        <v>2</v>
      </c>
      <c r="E1" s="2" t="s">
        <v>10</v>
      </c>
      <c r="F1" s="2" t="s">
        <v>3</v>
      </c>
      <c r="G1" s="2" t="s">
        <v>11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12</v>
      </c>
      <c r="M1" s="2" t="s">
        <v>8</v>
      </c>
      <c r="N1" s="2" t="s">
        <v>13</v>
      </c>
      <c r="O1" s="2" t="s">
        <v>9</v>
      </c>
      <c r="P1" s="2" t="s">
        <v>14</v>
      </c>
      <c r="Q1" s="2" t="s">
        <v>15</v>
      </c>
      <c r="R1" s="8" t="s">
        <v>16</v>
      </c>
      <c r="S1" s="2" t="s">
        <v>17</v>
      </c>
      <c r="T1" s="2" t="s">
        <v>18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 x14ac:dyDescent="0.3">
      <c r="A2" s="1">
        <v>2022</v>
      </c>
      <c r="B2" s="1">
        <v>193.01</v>
      </c>
      <c r="C2" s="5">
        <f xml:space="preserve"> (B2 - MIN($B$2:$B$22)) / (MAX($B$2:$B$22) - MIN($B$2:$B$22))</f>
        <v>0.95942641173855037</v>
      </c>
      <c r="D2" s="1">
        <v>23.18</v>
      </c>
      <c r="E2" s="5">
        <f xml:space="preserve"> (D2 - MIN($D$2:$D$22)) / (MAX($D$2:$D$22) - MIN($D$2:$D$22))</f>
        <v>0.61259842519685026</v>
      </c>
      <c r="F2" s="1">
        <v>7.82</v>
      </c>
      <c r="G2" s="5">
        <f xml:space="preserve"> (F2 - MIN($F$2:$F$22)) / (MAX($F$2:$F$22) - MIN($F$2:$F$22))</f>
        <v>0.8257372654155497</v>
      </c>
      <c r="H2" s="1">
        <v>33.76</v>
      </c>
      <c r="I2" s="1">
        <v>2.58</v>
      </c>
      <c r="J2" s="1">
        <v>-6.01</v>
      </c>
      <c r="K2" s="1">
        <v>50.43</v>
      </c>
      <c r="L2" s="5">
        <f xml:space="preserve"> (K2 - MIN($K$2:$K$22)) / (MAX($K$2:$K$22) - MIN($K$2:$K$22))</f>
        <v>0.89301383732703332</v>
      </c>
      <c r="M2" s="1">
        <v>48.03</v>
      </c>
      <c r="N2" s="5">
        <f xml:space="preserve"> (M2 - MIN($M$2:$M$22)) / (MAX($M$2:$M$22) - MIN($M$2:$M$22))</f>
        <v>0.98482964436707288</v>
      </c>
      <c r="O2" s="1">
        <v>56.43</v>
      </c>
      <c r="P2" s="5">
        <f xml:space="preserve"> (O2 - MIN($O$2:$O$22)) / (MAX($O$2:$O$22) - MIN($O$2:$O$22))</f>
        <v>0.9143039863568535</v>
      </c>
      <c r="Q2" s="5">
        <f>N2/(L2-P2)</f>
        <v>-46.257527036925154</v>
      </c>
      <c r="R2" s="5">
        <f>(Q2 - MIN($Q$2:$Q$22)) / (MAX($Q$2:$Q$22) - MIN($Q$2:$Q$22))</f>
        <v>0</v>
      </c>
      <c r="S2" s="7">
        <f>L2-P2</f>
        <v>-2.1290149029820182E-2</v>
      </c>
      <c r="T2" s="7">
        <f>(S2 - MIN($S$2:$S$22)) / (MAX($S$2:$S$22) - MIN($S$2:$S$22))</f>
        <v>0.42994326169567548</v>
      </c>
      <c r="U2" s="9">
        <f>P2/L2</f>
        <v>1.0238407829082983</v>
      </c>
      <c r="V2" s="5">
        <f>(U2-MIN($U$2:$U$22))/(MAX($U$2:$U$22)-MIN($U$2:$U22))</f>
        <v>0.56148453808552345</v>
      </c>
      <c r="W2" s="7">
        <f>G2/E2</f>
        <v>1.3479258702798822</v>
      </c>
      <c r="X2" s="7">
        <f>(W2 - MIN($W$2:$W$22)) / (MAX($W$2:$W$22) - MIN($W$2:$W$22))</f>
        <v>0.57922307265587003</v>
      </c>
    </row>
    <row r="3" spans="1:24" x14ac:dyDescent="0.3">
      <c r="A3" s="1">
        <v>2021</v>
      </c>
      <c r="B3" s="1">
        <v>200.31</v>
      </c>
      <c r="C3" s="5">
        <f t="shared" ref="C3:C22" si="0" xml:space="preserve"> (B3 - MIN($B$2:$B$22)) / (MAX($B$2:$B$22) - MIN($B$2:$B$22))</f>
        <v>1</v>
      </c>
      <c r="D3" s="1">
        <v>23.22</v>
      </c>
      <c r="E3" s="5">
        <f t="shared" ref="E3:E22" si="1" xml:space="preserve"> (D3 - MIN($D$2:$D$22)) / (MAX($D$2:$D$22) - MIN($D$2:$D$22))</f>
        <v>0.61574803149606283</v>
      </c>
      <c r="F3" s="1">
        <v>9.1199999999999992</v>
      </c>
      <c r="G3" s="5">
        <f t="shared" ref="G3:G22" si="2" xml:space="preserve"> (F3 - MIN($F$2:$F$22)) / (MAX($F$2:$F$22) - MIN($F$2:$F$22))</f>
        <v>1</v>
      </c>
      <c r="H3" s="1">
        <v>39.31</v>
      </c>
      <c r="I3" s="1">
        <v>4.7</v>
      </c>
      <c r="J3" s="1">
        <v>-4.6100000000000003</v>
      </c>
      <c r="K3" s="1">
        <v>53.6</v>
      </c>
      <c r="L3" s="5">
        <f xml:space="preserve"> (K3 - MIN($K$2:$K$22)) / (MAX($K$2:$K$22) - MIN($K$2:$K$22))</f>
        <v>1</v>
      </c>
      <c r="M3" s="1">
        <v>48.64</v>
      </c>
      <c r="N3" s="5">
        <f xml:space="preserve"> (M3 - MIN($M$2:$M$22)) / (MAX($M$2:$M$22) - MIN($M$2:$M$22))</f>
        <v>1</v>
      </c>
      <c r="O3" s="1">
        <v>58.2</v>
      </c>
      <c r="P3" s="5">
        <f xml:space="preserve"> (O3 - MIN($O$2:$O$22)) / (MAX($O$2:$O$22) - MIN($O$2:$O$22))</f>
        <v>0.95203581325943298</v>
      </c>
      <c r="Q3" s="5">
        <f t="shared" ref="Q3:Q22" si="3">N3/(L3-P3)</f>
        <v>20.848888888888901</v>
      </c>
      <c r="R3" s="5">
        <f>(Q3 - MIN($Q$2:$Q$22)) / (MAX($Q$2:$Q$22) - MIN($Q$2:$Q$22))</f>
        <v>1</v>
      </c>
      <c r="S3" s="7">
        <f t="shared" ref="S3:S22" si="4">L3-P3</f>
        <v>4.7964186740567016E-2</v>
      </c>
      <c r="T3" s="7">
        <f>(S3 - MIN($S$2:$S$22)) / (MAX($S$2:$S$22) - MIN($S$2:$S$22))</f>
        <v>0.56264180095798111</v>
      </c>
      <c r="U3" s="9">
        <f t="shared" ref="U3:U22" si="5">P3/L3</f>
        <v>0.95203581325943298</v>
      </c>
      <c r="V3" s="5">
        <f>(U3-MIN($U$2:$U$22))/(MAX($U$2:$U$22)-MIN($U$2:$U23))</f>
        <v>0.52210597367532918</v>
      </c>
      <c r="W3" s="7">
        <f t="shared" ref="W3:W22" si="6">G3/E3</f>
        <v>1.6240409207161131</v>
      </c>
      <c r="X3" s="7">
        <f t="shared" ref="X3:X22" si="7">(W3 - MIN($W$2:$W$22)) / (MAX($W$2:$W$22) - MIN($W$2:$W$22))</f>
        <v>0.75549022131914212</v>
      </c>
    </row>
    <row r="4" spans="1:24" x14ac:dyDescent="0.3">
      <c r="A4" s="1">
        <v>2020</v>
      </c>
      <c r="B4" s="1">
        <v>159.88</v>
      </c>
      <c r="C4" s="5">
        <f t="shared" si="0"/>
        <v>0.7752890173410405</v>
      </c>
      <c r="D4" s="1">
        <v>19.2</v>
      </c>
      <c r="E4" s="5">
        <f t="shared" si="1"/>
        <v>0.29921259842519676</v>
      </c>
      <c r="F4" s="1">
        <v>6.14</v>
      </c>
      <c r="G4" s="5">
        <f t="shared" si="2"/>
        <v>0.60053619302949068</v>
      </c>
      <c r="H4" s="1">
        <v>31.97</v>
      </c>
      <c r="I4" s="1">
        <v>3.44</v>
      </c>
      <c r="J4" s="1">
        <v>-7.83</v>
      </c>
      <c r="K4" s="1">
        <v>52.62</v>
      </c>
      <c r="L4" s="5">
        <f xml:space="preserve"> (K4 - MIN($K$2:$K$22)) / (MAX($K$2:$K$22) - MIN($K$2:$K$22))</f>
        <v>0.96692541343233196</v>
      </c>
      <c r="M4" s="1">
        <v>48.51</v>
      </c>
      <c r="N4" s="5">
        <f xml:space="preserve"> (M4 - MIN($M$2:$M$22)) / (MAX($M$2:$M$22) - MIN($M$2:$M$22))</f>
        <v>0.99676697338970399</v>
      </c>
      <c r="O4" s="1">
        <v>60.45</v>
      </c>
      <c r="P4" s="5">
        <f xml:space="preserve"> (O4 - MIN($O$2:$O$22)) / (MAX($O$2:$O$22) - MIN($O$2:$O$22))</f>
        <v>1</v>
      </c>
      <c r="Q4" s="5">
        <f t="shared" si="3"/>
        <v>-30.136944307690619</v>
      </c>
      <c r="R4" s="5">
        <f>(Q4 - MIN($Q$2:$Q$22)) / (MAX($Q$2:$Q$22) - MIN($Q$2:$Q$22))</f>
        <v>0.24022416495996141</v>
      </c>
      <c r="S4" s="7">
        <f t="shared" si="4"/>
        <v>-3.3074586567668041E-2</v>
      </c>
      <c r="T4" s="7">
        <f>(S4 - MIN($S$2:$S$22)) / (MAX($S$2:$S$22) - MIN($S$2:$S$22))</f>
        <v>0.40736304877608298</v>
      </c>
      <c r="U4" s="9">
        <f t="shared" si="5"/>
        <v>1.0342059336823737</v>
      </c>
      <c r="V4" s="5">
        <f>(U4-MIN($U$2:$U$22))/(MAX($U$2:$U$22)-MIN($U$2:$U24))</f>
        <v>0.56716889056661601</v>
      </c>
      <c r="W4" s="7">
        <f t="shared" si="6"/>
        <v>2.0070551714406668</v>
      </c>
      <c r="X4" s="7">
        <f t="shared" si="7"/>
        <v>1</v>
      </c>
    </row>
    <row r="5" spans="1:24" x14ac:dyDescent="0.3">
      <c r="A5" s="1">
        <v>2019</v>
      </c>
      <c r="B5" s="1">
        <v>147.47</v>
      </c>
      <c r="C5" s="5">
        <f t="shared" si="0"/>
        <v>0.70631391729657622</v>
      </c>
      <c r="D5" s="1">
        <v>21.28</v>
      </c>
      <c r="E5" s="5">
        <f t="shared" si="1"/>
        <v>0.46299212598425199</v>
      </c>
      <c r="F5" s="1">
        <v>8.01</v>
      </c>
      <c r="G5" s="5">
        <f t="shared" si="2"/>
        <v>0.8512064343163539</v>
      </c>
      <c r="H5" s="1">
        <v>38.04</v>
      </c>
      <c r="I5" s="1">
        <v>0.89</v>
      </c>
      <c r="J5" s="1">
        <v>-8.2200000000000006</v>
      </c>
      <c r="K5" s="1">
        <v>47.51</v>
      </c>
      <c r="L5" s="5">
        <f xml:space="preserve"> (K5 - MIN($K$2:$K$22)) / (MAX($K$2:$K$22) - MIN($K$2:$K$22))</f>
        <v>0.79446506918663506</v>
      </c>
      <c r="M5" s="1">
        <v>46.87</v>
      </c>
      <c r="N5" s="5">
        <f xml:space="preserve"> (M5 - MIN($M$2:$M$22)) / (MAX($M$2:$M$22) - MIN($M$2:$M$22))</f>
        <v>0.95598109922904739</v>
      </c>
      <c r="O5" s="1">
        <v>55.72</v>
      </c>
      <c r="P5" s="5">
        <f xml:space="preserve"> (O5 - MIN($O$2:$O$22)) / (MAX($O$2:$O$22) - MIN($O$2:$O$22))</f>
        <v>0.8991686207631634</v>
      </c>
      <c r="Q5" s="5">
        <f t="shared" si="3"/>
        <v>-9.1303598095267677</v>
      </c>
      <c r="R5" s="5">
        <f>(Q5 - MIN($Q$2:$Q$22)) / (MAX($Q$2:$Q$22) - MIN($Q$2:$Q$22))</f>
        <v>0.55325808591003234</v>
      </c>
      <c r="S5" s="7">
        <f t="shared" si="4"/>
        <v>-0.10470355157652833</v>
      </c>
      <c r="T5" s="7">
        <f>(S5 - MIN($S$2:$S$22)) / (MAX($S$2:$S$22) - MIN($S$2:$S$22))</f>
        <v>0.27011447192075666</v>
      </c>
      <c r="U5" s="9">
        <f t="shared" si="5"/>
        <v>1.1317912588450525</v>
      </c>
      <c r="V5" s="5">
        <f>(U5-MIN($U$2:$U$22))/(MAX($U$2:$U$22)-MIN($U$2:$U25))</f>
        <v>0.62068566010499049</v>
      </c>
      <c r="W5" s="7">
        <f t="shared" si="6"/>
        <v>1.8384900877240977</v>
      </c>
      <c r="X5" s="7">
        <f t="shared" si="7"/>
        <v>0.89239091956790118</v>
      </c>
    </row>
    <row r="6" spans="1:24" x14ac:dyDescent="0.3">
      <c r="A6" s="1">
        <v>2018</v>
      </c>
      <c r="B6" s="1">
        <v>136.21</v>
      </c>
      <c r="C6" s="5">
        <f t="shared" si="0"/>
        <v>0.64373054690973763</v>
      </c>
      <c r="D6" s="1">
        <v>21.02</v>
      </c>
      <c r="E6" s="5">
        <f t="shared" si="1"/>
        <v>0.44251968503937</v>
      </c>
      <c r="F6" s="1">
        <v>7.81</v>
      </c>
      <c r="G6" s="5">
        <f t="shared" si="2"/>
        <v>0.82439678284182305</v>
      </c>
      <c r="H6" s="1">
        <v>37.17</v>
      </c>
      <c r="I6" s="1">
        <v>0.86</v>
      </c>
      <c r="J6" s="1">
        <v>-6.26</v>
      </c>
      <c r="K6" s="1">
        <v>32.81</v>
      </c>
      <c r="L6" s="5">
        <f xml:space="preserve"> (K6 - MIN($K$2:$K$22)) / (MAX($K$2:$K$22) - MIN($K$2:$K$22))</f>
        <v>0.29834627067161668</v>
      </c>
      <c r="M6" s="1">
        <v>31.07</v>
      </c>
      <c r="N6" s="5">
        <f xml:space="preserve"> (M6 - MIN($M$2:$M$22)) / (MAX($M$2:$M$22) - MIN($M$2:$M$22))</f>
        <v>0.56304401890077094</v>
      </c>
      <c r="O6" s="1">
        <v>39.06</v>
      </c>
      <c r="P6" s="5">
        <f xml:space="preserve"> (O6 - MIN($O$2:$O$22)) / (MAX($O$2:$O$22) - MIN($O$2:$O$22))</f>
        <v>0.54402046471967602</v>
      </c>
      <c r="Q6" s="5">
        <f t="shared" si="3"/>
        <v>-2.2918321604043892</v>
      </c>
      <c r="R6" s="5">
        <f>(Q6 - MIN($Q$2:$Q$22)) / (MAX($Q$2:$Q$22) - MIN($Q$2:$Q$22))</f>
        <v>0.65516380617204639</v>
      </c>
      <c r="S6" s="7">
        <f t="shared" si="4"/>
        <v>-0.24567419404805935</v>
      </c>
      <c r="T6" s="7">
        <f>(S6 - MIN($S$2:$S$22)) / (MAX($S$2:$S$22) - MIN($S$2:$S$22))</f>
        <v>0</v>
      </c>
      <c r="U6" s="9">
        <f t="shared" si="5"/>
        <v>1.8234532092357463</v>
      </c>
      <c r="V6" s="5">
        <f>(U6-MIN($U$2:$U$22))/(MAX($U$2:$U$22)-MIN($U$2:$U26))</f>
        <v>1</v>
      </c>
      <c r="W6" s="7">
        <f t="shared" si="6"/>
        <v>1.8629607014397072</v>
      </c>
      <c r="X6" s="7">
        <f t="shared" si="7"/>
        <v>0.90801254286904387</v>
      </c>
    </row>
    <row r="7" spans="1:24" x14ac:dyDescent="0.3">
      <c r="A7" s="1">
        <v>2017</v>
      </c>
      <c r="B7" s="1">
        <v>137.21</v>
      </c>
      <c r="C7" s="5">
        <f t="shared" si="0"/>
        <v>0.64928857269897733</v>
      </c>
      <c r="D7" s="1">
        <v>22.82</v>
      </c>
      <c r="E7" s="5">
        <f t="shared" si="1"/>
        <v>0.5842519685039369</v>
      </c>
      <c r="F7" s="1">
        <v>8.57</v>
      </c>
      <c r="G7" s="5">
        <f t="shared" si="2"/>
        <v>0.92627345844504039</v>
      </c>
      <c r="H7" s="1">
        <v>37.57</v>
      </c>
      <c r="I7" s="1">
        <v>2.46</v>
      </c>
      <c r="J7" s="1">
        <v>-3.27</v>
      </c>
      <c r="K7" s="1">
        <v>33.799999999999997</v>
      </c>
      <c r="L7" s="5">
        <f xml:space="preserve"> (K7 - MIN($K$2:$K$22)) / (MAX($K$2:$K$22) - MIN($K$2:$K$22))</f>
        <v>0.33175835302058715</v>
      </c>
      <c r="M7" s="1">
        <v>29.53</v>
      </c>
      <c r="N7" s="5">
        <f xml:space="preserve"> (M7 - MIN($M$2:$M$22)) / (MAX($M$2:$M$22) - MIN($M$2:$M$22))</f>
        <v>0.52474508828649591</v>
      </c>
      <c r="O7" s="1">
        <v>37.07</v>
      </c>
      <c r="P7" s="5">
        <f xml:space="preserve"> (O7 - MIN($O$2:$O$22)) / (MAX($O$2:$O$22) - MIN($O$2:$O$22))</f>
        <v>0.50159880622468556</v>
      </c>
      <c r="Q7" s="5">
        <f t="shared" si="3"/>
        <v>-3.0896354689769123</v>
      </c>
      <c r="R7" s="5">
        <f>(Q7 - MIN($Q$2:$Q$22)) / (MAX($Q$2:$Q$22) - MIN($Q$2:$Q$22))</f>
        <v>0.64327517678295054</v>
      </c>
      <c r="S7" s="7">
        <f t="shared" si="4"/>
        <v>-0.16984045320409841</v>
      </c>
      <c r="T7" s="7">
        <f>(S7 - MIN($S$2:$S$22)) / (MAX($S$2:$S$22) - MIN($S$2:$S$22))</f>
        <v>0.14530536644165981</v>
      </c>
      <c r="U7" s="9">
        <f t="shared" si="5"/>
        <v>1.5119402470434828</v>
      </c>
      <c r="V7" s="5">
        <f>(U7-MIN($U$2:$U$22))/(MAX($U$2:$U$22)-MIN($U$2:$U27))</f>
        <v>0.82916317204386825</v>
      </c>
      <c r="W7" s="7">
        <f t="shared" si="6"/>
        <v>1.5854006633762823</v>
      </c>
      <c r="X7" s="7">
        <f t="shared" si="7"/>
        <v>0.73082293869855908</v>
      </c>
    </row>
    <row r="8" spans="1:24" x14ac:dyDescent="0.3">
      <c r="A8" s="1">
        <v>2016</v>
      </c>
      <c r="B8" s="1">
        <v>101.08</v>
      </c>
      <c r="C8" s="5">
        <f t="shared" si="0"/>
        <v>0.44847710093374826</v>
      </c>
      <c r="D8" s="1">
        <v>24.62</v>
      </c>
      <c r="E8" s="5">
        <f t="shared" si="1"/>
        <v>0.72598425196850391</v>
      </c>
      <c r="F8" s="1">
        <v>6.86</v>
      </c>
      <c r="G8" s="5">
        <f t="shared" si="2"/>
        <v>0.69705093833780174</v>
      </c>
      <c r="H8" s="1">
        <v>27.89</v>
      </c>
      <c r="I8" s="1">
        <v>1.22</v>
      </c>
      <c r="J8" s="1">
        <v>-2.21</v>
      </c>
      <c r="K8" s="1">
        <v>31.02</v>
      </c>
      <c r="L8" s="5">
        <f xml:space="preserve"> (K8 - MIN($K$2:$K$22)) / (MAX($K$2:$K$22) - MIN($K$2:$K$22))</f>
        <v>0.23793452581842728</v>
      </c>
      <c r="M8" s="1">
        <v>25.95</v>
      </c>
      <c r="N8" s="5">
        <f xml:space="preserve"> (M8 - MIN($M$2:$M$22)) / (MAX($M$2:$M$22) - MIN($M$2:$M$22))</f>
        <v>0.43571250932603828</v>
      </c>
      <c r="O8" s="1">
        <v>33.22</v>
      </c>
      <c r="P8" s="5">
        <f xml:space="preserve"> (O8 - MIN($O$2:$O$22)) / (MAX($O$2:$O$22) - MIN($O$2:$O$22))</f>
        <v>0.41952675335749301</v>
      </c>
      <c r="Q8" s="5">
        <f t="shared" si="3"/>
        <v>-2.3994006529398617</v>
      </c>
      <c r="R8" s="5">
        <f>(Q8 - MIN($Q$2:$Q$22)) / (MAX($Q$2:$Q$22) - MIN($Q$2:$Q$22))</f>
        <v>0.6535608522510028</v>
      </c>
      <c r="S8" s="7">
        <f t="shared" si="4"/>
        <v>-0.18159222753906573</v>
      </c>
      <c r="T8" s="7">
        <f>(S8 - MIN($S$2:$S$22)) / (MAX($S$2:$S$22) - MIN($S$2:$S$22))</f>
        <v>0.1227877396296613</v>
      </c>
      <c r="U8" s="9">
        <f t="shared" si="5"/>
        <v>1.763202510919506</v>
      </c>
      <c r="V8" s="5">
        <f>(U8-MIN($U$2:$U$22))/(MAX($U$2:$U$22)-MIN($U$2:$U28))</f>
        <v>0.96695791369305673</v>
      </c>
      <c r="W8" s="7">
        <f t="shared" si="6"/>
        <v>0.96014608643059463</v>
      </c>
      <c r="X8" s="7">
        <f t="shared" si="7"/>
        <v>0.33167105873854064</v>
      </c>
    </row>
    <row r="9" spans="1:24" x14ac:dyDescent="0.3">
      <c r="A9" s="1">
        <v>2015</v>
      </c>
      <c r="B9" s="1">
        <v>107.12</v>
      </c>
      <c r="C9" s="5">
        <f t="shared" si="0"/>
        <v>0.48204757670075588</v>
      </c>
      <c r="D9" s="1">
        <v>25.41</v>
      </c>
      <c r="E9" s="5">
        <f t="shared" si="1"/>
        <v>0.78818897637795271</v>
      </c>
      <c r="F9" s="1">
        <v>6.55</v>
      </c>
      <c r="G9" s="5">
        <f t="shared" si="2"/>
        <v>0.65549597855227881</v>
      </c>
      <c r="H9" s="1">
        <v>25.8</v>
      </c>
      <c r="I9" s="1">
        <v>7.68</v>
      </c>
      <c r="J9" s="1">
        <v>7.08</v>
      </c>
      <c r="K9" s="1">
        <v>37.93</v>
      </c>
      <c r="L9" s="5">
        <f xml:space="preserve"> (K9 - MIN($K$2:$K$22)) / (MAX($K$2:$K$22) - MIN($K$2:$K$22))</f>
        <v>0.47114411069861628</v>
      </c>
      <c r="M9" s="1">
        <v>24.12</v>
      </c>
      <c r="N9" s="5">
        <f xml:space="preserve"> (M9 - MIN($M$2:$M$22)) / (MAX($M$2:$M$22) - MIN($M$2:$M$22))</f>
        <v>0.39020144242725691</v>
      </c>
      <c r="O9" s="1">
        <v>30.85</v>
      </c>
      <c r="P9" s="5">
        <f xml:space="preserve"> (O9 - MIN($O$2:$O$22)) / (MAX($O$2:$O$22) - MIN($O$2:$O$22))</f>
        <v>0.36900447665742914</v>
      </c>
      <c r="Q9" s="5">
        <f t="shared" si="3"/>
        <v>3.8202745299626852</v>
      </c>
      <c r="R9" s="5">
        <f>(Q9 - MIN($Q$2:$Q$22)) / (MAX($Q$2:$Q$22) - MIN($Q$2:$Q$22))</f>
        <v>0.74624461574953893</v>
      </c>
      <c r="S9" s="7">
        <f t="shared" si="4"/>
        <v>0.10213963404118714</v>
      </c>
      <c r="T9" s="7">
        <f>(S9 - MIN($S$2:$S$22)) / (MAX($S$2:$S$22) - MIN($S$2:$S$22))</f>
        <v>0.66644761529008956</v>
      </c>
      <c r="U9" s="9">
        <f t="shared" si="5"/>
        <v>0.78320935840684991</v>
      </c>
      <c r="V9" s="5">
        <f>(U9-MIN($U$2:$U$22))/(MAX($U$2:$U$22)-MIN($U$2:$U29))</f>
        <v>0.42951985520654629</v>
      </c>
      <c r="W9" s="7">
        <f t="shared" si="6"/>
        <v>0.83164824451687724</v>
      </c>
      <c r="X9" s="7">
        <f t="shared" si="7"/>
        <v>0.24964022352064688</v>
      </c>
    </row>
    <row r="10" spans="1:24" x14ac:dyDescent="0.3">
      <c r="A10" s="1">
        <v>2014</v>
      </c>
      <c r="B10" s="1">
        <v>90.22</v>
      </c>
      <c r="C10" s="5">
        <f t="shared" si="0"/>
        <v>0.38811694086260556</v>
      </c>
      <c r="D10" s="1">
        <v>27.44</v>
      </c>
      <c r="E10" s="5">
        <f t="shared" si="1"/>
        <v>0.94803149606299209</v>
      </c>
      <c r="F10" s="1">
        <v>7.37</v>
      </c>
      <c r="G10" s="5">
        <f t="shared" si="2"/>
        <v>0.76541554959785529</v>
      </c>
      <c r="H10" s="1">
        <v>26.86</v>
      </c>
      <c r="I10" s="1">
        <v>2.0699999999999998</v>
      </c>
      <c r="J10" s="1">
        <v>12.85</v>
      </c>
      <c r="K10" s="1">
        <v>34.28</v>
      </c>
      <c r="L10" s="5">
        <f xml:space="preserve"> (K10 - MIN($K$2:$K$22)) / (MAX($K$2:$K$22) - MIN($K$2:$K$22))</f>
        <v>0.34795815052311851</v>
      </c>
      <c r="M10" s="1">
        <v>14.98</v>
      </c>
      <c r="N10" s="5">
        <f xml:space="preserve"> (M10 - MIN($M$2:$M$22)) / (MAX($M$2:$M$22) - MIN($M$2:$M$22))</f>
        <v>0.16289480228798808</v>
      </c>
      <c r="O10" s="1">
        <v>21.42</v>
      </c>
      <c r="P10" s="5">
        <f xml:space="preserve"> (O10 - MIN($O$2:$O$22)) / (MAX($O$2:$O$22) - MIN($O$2:$O$22))</f>
        <v>0.16798124067363041</v>
      </c>
      <c r="Q10" s="5">
        <f t="shared" si="3"/>
        <v>0.90508722715716405</v>
      </c>
      <c r="R10" s="5">
        <f>(Q10 - MIN($Q$2:$Q$22)) / (MAX($Q$2:$Q$22) - MIN($Q$2:$Q$22))</f>
        <v>0.70280335513999814</v>
      </c>
      <c r="S10" s="7">
        <f t="shared" si="4"/>
        <v>0.17997690984948811</v>
      </c>
      <c r="T10" s="7">
        <f>(S10 - MIN($S$2:$S$22)) / (MAX($S$2:$S$22) - MIN($S$2:$S$22))</f>
        <v>0.81559196394378519</v>
      </c>
      <c r="U10" s="9">
        <f t="shared" si="5"/>
        <v>0.48276277023857112</v>
      </c>
      <c r="V10" s="5">
        <f>(U10-MIN($U$2:$U$22))/(MAX($U$2:$U$22)-MIN($U$2:$U30))</f>
        <v>0.26475193758380494</v>
      </c>
      <c r="W10" s="7">
        <f t="shared" si="6"/>
        <v>0.80737354484159163</v>
      </c>
      <c r="X10" s="7">
        <f t="shared" si="7"/>
        <v>0.23414366840834941</v>
      </c>
    </row>
    <row r="11" spans="1:24" x14ac:dyDescent="0.3">
      <c r="A11" s="1">
        <v>2013</v>
      </c>
      <c r="B11" s="1">
        <v>96.09</v>
      </c>
      <c r="C11" s="5">
        <f t="shared" si="0"/>
        <v>0.42074255224544238</v>
      </c>
      <c r="D11" s="1">
        <v>28.1</v>
      </c>
      <c r="E11" s="5">
        <f t="shared" si="1"/>
        <v>1</v>
      </c>
      <c r="F11" s="1">
        <v>8.1999999999999993</v>
      </c>
      <c r="G11" s="5">
        <f t="shared" si="2"/>
        <v>0.87667560321715821</v>
      </c>
      <c r="H11" s="1">
        <v>29.19</v>
      </c>
      <c r="I11" s="1">
        <v>2.79</v>
      </c>
      <c r="J11" s="1">
        <v>16</v>
      </c>
      <c r="K11" s="1">
        <v>36.619999999999997</v>
      </c>
      <c r="L11" s="5">
        <f xml:space="preserve"> (K11 - MIN($K$2:$K$22)) / (MAX($K$2:$K$22) - MIN($K$2:$K$22))</f>
        <v>0.42693216334795808</v>
      </c>
      <c r="M11" s="1">
        <v>14.12</v>
      </c>
      <c r="N11" s="5">
        <f xml:space="preserve"> (M11 - MIN($M$2:$M$22)) / (MAX($M$2:$M$22) - MIN($M$2:$M$22))</f>
        <v>0.14150708778910717</v>
      </c>
      <c r="O11" s="1">
        <v>20.61</v>
      </c>
      <c r="P11" s="5">
        <f xml:space="preserve"> (O11 - MIN($O$2:$O$22)) / (MAX($O$2:$O$22) - MIN($O$2:$O$22))</f>
        <v>0.15071413344702622</v>
      </c>
      <c r="Q11" s="5">
        <f t="shared" si="3"/>
        <v>0.51230213987066664</v>
      </c>
      <c r="R11" s="5">
        <f>(Q11 - MIN($Q$2:$Q$22)) / (MAX($Q$2:$Q$22) - MIN($Q$2:$Q$22))</f>
        <v>0.69695018772124173</v>
      </c>
      <c r="S11" s="7">
        <f t="shared" si="4"/>
        <v>0.27621802990093186</v>
      </c>
      <c r="T11" s="7">
        <f>(S11 - MIN($S$2:$S$22)) / (MAX($S$2:$S$22) - MIN($S$2:$S$22))</f>
        <v>1</v>
      </c>
      <c r="U11" s="9">
        <f t="shared" si="5"/>
        <v>0.35301658292769861</v>
      </c>
      <c r="V11" s="5">
        <f>(U11-MIN($U$2:$U$22))/(MAX($U$2:$U$22)-MIN($U$2:$U31))</f>
        <v>0.19359782918458132</v>
      </c>
      <c r="W11" s="7">
        <f t="shared" si="6"/>
        <v>0.87667560321715821</v>
      </c>
      <c r="X11" s="7">
        <f t="shared" si="7"/>
        <v>0.27838492293995626</v>
      </c>
    </row>
    <row r="12" spans="1:24" x14ac:dyDescent="0.3">
      <c r="A12" s="1">
        <v>2012</v>
      </c>
      <c r="B12" s="1">
        <v>88.44</v>
      </c>
      <c r="C12" s="5">
        <f t="shared" si="0"/>
        <v>0.37822365495775895</v>
      </c>
      <c r="D12" s="1">
        <v>27.56</v>
      </c>
      <c r="E12" s="5">
        <f t="shared" si="1"/>
        <v>0.95748031496062969</v>
      </c>
      <c r="F12" s="1">
        <v>8.07</v>
      </c>
      <c r="G12" s="5">
        <f t="shared" si="2"/>
        <v>0.85924932975871327</v>
      </c>
      <c r="H12" s="1">
        <v>29.31</v>
      </c>
      <c r="I12" s="1">
        <v>2.33</v>
      </c>
      <c r="J12" s="1">
        <v>15.29</v>
      </c>
      <c r="K12" s="1">
        <v>35.380000000000003</v>
      </c>
      <c r="L12" s="5">
        <f xml:space="preserve"> (K12 - MIN($K$2:$K$22)) / (MAX($K$2:$K$22) - MIN($K$2:$K$22))</f>
        <v>0.38508268646641924</v>
      </c>
      <c r="M12" s="1">
        <v>13.63</v>
      </c>
      <c r="N12" s="5">
        <f xml:space="preserve"> (M12 - MIN($M$2:$M$22)) / (MAX($M$2:$M$22) - MIN($M$2:$M$22))</f>
        <v>0.12932106441183788</v>
      </c>
      <c r="O12" s="1">
        <v>20.09</v>
      </c>
      <c r="P12" s="5">
        <f xml:space="preserve"> (O12 - MIN($O$2:$O$22)) / (MAX($O$2:$O$22) - MIN($O$2:$O$22))</f>
        <v>0.13962907695587295</v>
      </c>
      <c r="Q12" s="5">
        <f t="shared" si="3"/>
        <v>0.52686560474589972</v>
      </c>
      <c r="R12" s="5">
        <f>(Q12 - MIN($Q$2:$Q$22)) / (MAX($Q$2:$Q$22) - MIN($Q$2:$Q$22))</f>
        <v>0.69716720817560973</v>
      </c>
      <c r="S12" s="7">
        <f t="shared" si="4"/>
        <v>0.24545360951054629</v>
      </c>
      <c r="T12" s="7">
        <f>(S12 - MIN($S$2:$S$22)) / (MAX($S$2:$S$22) - MIN($S$2:$S$22))</f>
        <v>0.94105215793866215</v>
      </c>
      <c r="U12" s="9">
        <f t="shared" si="5"/>
        <v>0.36259505260320024</v>
      </c>
      <c r="V12" s="5">
        <f>(U12-MIN($U$2:$U$22))/(MAX($U$2:$U$22)-MIN($U$2:$U32))</f>
        <v>0.19885075787339379</v>
      </c>
      <c r="W12" s="7">
        <f t="shared" si="6"/>
        <v>0.8974067835473406</v>
      </c>
      <c r="X12" s="7">
        <f t="shared" si="7"/>
        <v>0.29161935561377139</v>
      </c>
    </row>
    <row r="13" spans="1:24" x14ac:dyDescent="0.3">
      <c r="A13" s="1">
        <v>2011</v>
      </c>
      <c r="B13" s="1">
        <v>102.65</v>
      </c>
      <c r="C13" s="5">
        <f t="shared" si="0"/>
        <v>0.45720320142285459</v>
      </c>
      <c r="D13" s="1">
        <v>27</v>
      </c>
      <c r="E13" s="5">
        <f t="shared" si="1"/>
        <v>0.91338582677165348</v>
      </c>
      <c r="F13" s="1">
        <v>8.01</v>
      </c>
      <c r="G13" s="5">
        <f t="shared" si="2"/>
        <v>0.8512064343163539</v>
      </c>
      <c r="H13" s="1">
        <v>29.67</v>
      </c>
      <c r="I13" s="1">
        <v>2.33</v>
      </c>
      <c r="J13" s="1">
        <v>14.39</v>
      </c>
      <c r="K13" s="1">
        <v>32.979999999999997</v>
      </c>
      <c r="L13" s="5">
        <f xml:space="preserve"> (K13 - MIN($K$2:$K$22)) / (MAX($K$2:$K$22) - MIN($K$2:$K$22))</f>
        <v>0.30408369895376297</v>
      </c>
      <c r="M13" s="1">
        <v>12.5</v>
      </c>
      <c r="N13" s="5">
        <f xml:space="preserve"> (M13 - MIN($M$2:$M$22)) / (MAX($M$2:$M$22) - MIN($M$2:$M$22))</f>
        <v>0.10121860233772693</v>
      </c>
      <c r="O13" s="1">
        <v>18.59</v>
      </c>
      <c r="P13" s="5">
        <f xml:space="preserve"> (O13 - MIN($O$2:$O$22)) / (MAX($O$2:$O$22) - MIN($O$2:$O$22))</f>
        <v>0.1076529524621616</v>
      </c>
      <c r="Q13" s="5">
        <f t="shared" si="3"/>
        <v>0.51528899699037012</v>
      </c>
      <c r="R13" s="5">
        <f>(Q13 - MIN($Q$2:$Q$22)) / (MAX($Q$2:$Q$22) - MIN($Q$2:$Q$22))</f>
        <v>0.69699469698430538</v>
      </c>
      <c r="S13" s="7">
        <f t="shared" si="4"/>
        <v>0.19643074649160136</v>
      </c>
      <c r="T13" s="7">
        <f>(S13 - MIN($S$2:$S$22)) / (MAX($S$2:$S$22) - MIN($S$2:$S$22))</f>
        <v>0.847119233151999</v>
      </c>
      <c r="U13" s="9">
        <f t="shared" si="5"/>
        <v>0.35402408229232513</v>
      </c>
      <c r="V13" s="5">
        <f>(U13-MIN($U$2:$U$22))/(MAX($U$2:$U$22)-MIN($U$2:$U33))</f>
        <v>0.19415035192523819</v>
      </c>
      <c r="W13" s="7">
        <f t="shared" si="6"/>
        <v>0.93192428584635301</v>
      </c>
      <c r="X13" s="7">
        <f t="shared" si="7"/>
        <v>0.31365474158643875</v>
      </c>
    </row>
    <row r="14" spans="1:24" x14ac:dyDescent="0.3">
      <c r="A14" s="1">
        <v>2010</v>
      </c>
      <c r="B14" s="1">
        <v>80.87</v>
      </c>
      <c r="C14" s="5">
        <f t="shared" si="0"/>
        <v>0.33614939973321478</v>
      </c>
      <c r="D14" s="1">
        <v>24.07</v>
      </c>
      <c r="E14" s="5">
        <f t="shared" si="1"/>
        <v>0.68267716535433065</v>
      </c>
      <c r="F14" s="1">
        <v>7</v>
      </c>
      <c r="G14" s="5">
        <f t="shared" si="2"/>
        <v>0.71581769436997322</v>
      </c>
      <c r="H14" s="1">
        <v>29.08</v>
      </c>
      <c r="I14" s="1">
        <v>2.38</v>
      </c>
      <c r="J14" s="1">
        <v>14.63</v>
      </c>
      <c r="K14" s="1">
        <v>31.97</v>
      </c>
      <c r="L14" s="5">
        <f xml:space="preserve"> (K14 - MIN($K$2:$K$22)) / (MAX($K$2:$K$22) - MIN($K$2:$K$22))</f>
        <v>0.26999662504218697</v>
      </c>
      <c r="M14" s="1">
        <v>11.5</v>
      </c>
      <c r="N14" s="5">
        <f xml:space="preserve"> (M14 - MIN($M$2:$M$22)) / (MAX($M$2:$M$22) - MIN($M$2:$M$22))</f>
        <v>7.6349166873911967E-2</v>
      </c>
      <c r="O14" s="1">
        <v>17.34</v>
      </c>
      <c r="P14" s="5">
        <f xml:space="preserve"> (O14 - MIN($O$2:$O$22)) / (MAX($O$2:$O$22) - MIN($O$2:$O$22))</f>
        <v>8.1006182050735454E-2</v>
      </c>
      <c r="Q14" s="5">
        <f t="shared" si="3"/>
        <v>0.40398427383635171</v>
      </c>
      <c r="R14" s="5">
        <f>(Q14 - MIN($Q$2:$Q$22)) / (MAX($Q$2:$Q$22) - MIN($Q$2:$Q$22))</f>
        <v>0.69533606685753668</v>
      </c>
      <c r="S14" s="7">
        <f t="shared" si="4"/>
        <v>0.18899044299145151</v>
      </c>
      <c r="T14" s="7">
        <f>(S14 - MIN($S$2:$S$22)) / (MAX($S$2:$S$22) - MIN($S$2:$S$22))</f>
        <v>0.83286283468748179</v>
      </c>
      <c r="U14" s="9">
        <f t="shared" si="5"/>
        <v>0.30002664677041146</v>
      </c>
      <c r="V14" s="5">
        <f>(U14-MIN($U$2:$U$22))/(MAX($U$2:$U$22)-MIN($U$2:$U34))</f>
        <v>0.16453761755485899</v>
      </c>
      <c r="W14" s="7">
        <f t="shared" si="6"/>
        <v>1.048544950230526</v>
      </c>
      <c r="X14" s="7">
        <f t="shared" si="7"/>
        <v>0.38810338882148732</v>
      </c>
    </row>
    <row r="15" spans="1:24" x14ac:dyDescent="0.3">
      <c r="A15" s="1">
        <v>2009</v>
      </c>
      <c r="B15" s="1">
        <v>67.22</v>
      </c>
      <c r="C15" s="5">
        <f t="shared" si="0"/>
        <v>0.26028234771009334</v>
      </c>
      <c r="D15" s="1">
        <v>22.74</v>
      </c>
      <c r="E15" s="5">
        <f t="shared" si="1"/>
        <v>0.57795275590551165</v>
      </c>
      <c r="F15" s="1">
        <v>6.48</v>
      </c>
      <c r="G15" s="5">
        <f t="shared" si="2"/>
        <v>0.64611260053619313</v>
      </c>
      <c r="H15" s="1">
        <v>28.52</v>
      </c>
      <c r="I15" s="1">
        <v>1.79</v>
      </c>
      <c r="J15" s="1">
        <v>14.03</v>
      </c>
      <c r="K15" s="1">
        <v>30.22</v>
      </c>
      <c r="L15" s="5">
        <f xml:space="preserve"> (K15 - MIN($K$2:$K$22)) / (MAX($K$2:$K$22) - MIN($K$2:$K$22))</f>
        <v>0.21093486331420855</v>
      </c>
      <c r="M15" s="1">
        <v>10.57</v>
      </c>
      <c r="N15" s="5">
        <f xml:space="preserve"> (M15 - MIN($M$2:$M$22)) / (MAX($M$2:$M$22) - MIN($M$2:$M$22))</f>
        <v>5.3220591892564055E-2</v>
      </c>
      <c r="O15" s="1">
        <v>16.190000000000001</v>
      </c>
      <c r="P15" s="5">
        <f xml:space="preserve"> (O15 - MIN($O$2:$O$22)) / (MAX($O$2:$O$22) - MIN($O$2:$O$22))</f>
        <v>5.6491153272223447E-2</v>
      </c>
      <c r="Q15" s="5">
        <f t="shared" si="3"/>
        <v>0.34459539904924702</v>
      </c>
      <c r="R15" s="5">
        <f>(Q15 - MIN($Q$2:$Q$22)) / (MAX($Q$2:$Q$22) - MIN($Q$2:$Q$22))</f>
        <v>0.69445107137733175</v>
      </c>
      <c r="S15" s="7">
        <f t="shared" si="4"/>
        <v>0.15444371004198509</v>
      </c>
      <c r="T15" s="7">
        <f>(S15 - MIN($S$2:$S$22)) / (MAX($S$2:$S$22) - MIN($S$2:$S$22))</f>
        <v>0.76666768679264952</v>
      </c>
      <c r="U15" s="9">
        <f t="shared" si="5"/>
        <v>0.26781325943295697</v>
      </c>
      <c r="V15" s="5">
        <f>(U15-MIN($U$2:$U$22))/(MAX($U$2:$U$22)-MIN($U$2:$U35))</f>
        <v>0.14687147335423212</v>
      </c>
      <c r="W15" s="7">
        <f t="shared" si="6"/>
        <v>1.1179332461593536</v>
      </c>
      <c r="X15" s="7">
        <f t="shared" si="7"/>
        <v>0.4323996959393151</v>
      </c>
    </row>
    <row r="16" spans="1:24" x14ac:dyDescent="0.3">
      <c r="A16" s="1">
        <v>2008</v>
      </c>
      <c r="B16" s="1">
        <v>69.31</v>
      </c>
      <c r="C16" s="5">
        <f t="shared" si="0"/>
        <v>0.27189862160960426</v>
      </c>
      <c r="D16" s="1">
        <v>23.52</v>
      </c>
      <c r="E16" s="5">
        <f t="shared" si="1"/>
        <v>0.63937007874015739</v>
      </c>
      <c r="F16" s="1">
        <v>6.15</v>
      </c>
      <c r="G16" s="5">
        <f t="shared" si="2"/>
        <v>0.60187667560321723</v>
      </c>
      <c r="H16" s="1">
        <v>26.18</v>
      </c>
      <c r="I16" s="1">
        <v>2.06</v>
      </c>
      <c r="J16" s="1">
        <v>13.38</v>
      </c>
      <c r="K16" s="1">
        <v>28.46</v>
      </c>
      <c r="L16" s="5">
        <f xml:space="preserve"> (K16 - MIN($K$2:$K$22)) / (MAX($K$2:$K$22) - MIN($K$2:$K$22))</f>
        <v>0.1515356058049275</v>
      </c>
      <c r="M16" s="1">
        <v>10.210000000000001</v>
      </c>
      <c r="N16" s="5">
        <f xml:space="preserve"> (M16 - MIN($M$2:$M$22)) / (MAX($M$2:$M$22) - MIN($M$2:$M$22))</f>
        <v>4.4267595125590677E-2</v>
      </c>
      <c r="O16" s="1">
        <v>15.07</v>
      </c>
      <c r="P16" s="5">
        <f xml:space="preserve"> (O16 - MIN($O$2:$O$22)) / (MAX($O$2:$O$22) - MIN($O$2:$O$22))</f>
        <v>3.2615646983585614E-2</v>
      </c>
      <c r="Q16" s="5">
        <f t="shared" si="3"/>
        <v>0.37224697657434963</v>
      </c>
      <c r="R16" s="5">
        <f>(Q16 - MIN($Q$2:$Q$22)) / (MAX($Q$2:$Q$22) - MIN($Q$2:$Q$22))</f>
        <v>0.69486312702273634</v>
      </c>
      <c r="S16" s="7">
        <f t="shared" si="4"/>
        <v>0.11891995882134189</v>
      </c>
      <c r="T16" s="7">
        <f>(S16 - MIN($S$2:$S$22)) / (MAX($S$2:$S$22) - MIN($S$2:$S$22))</f>
        <v>0.69860046986451374</v>
      </c>
      <c r="U16" s="9">
        <f t="shared" si="5"/>
        <v>0.2152342138360003</v>
      </c>
      <c r="V16" s="5">
        <f>(U16-MIN($U$2:$U$22))/(MAX($U$2:$U$22)-MIN($U$2:$U36))</f>
        <v>0.1180365982224519</v>
      </c>
      <c r="W16" s="7">
        <f t="shared" si="6"/>
        <v>0.94135883992128822</v>
      </c>
      <c r="X16" s="7">
        <f t="shared" si="7"/>
        <v>0.3196776003298174</v>
      </c>
    </row>
    <row r="17" spans="1:24" x14ac:dyDescent="0.3">
      <c r="A17" s="1">
        <v>2007</v>
      </c>
      <c r="B17" s="1">
        <v>67.84</v>
      </c>
      <c r="C17" s="5">
        <f t="shared" si="0"/>
        <v>0.26372832369942195</v>
      </c>
      <c r="D17" s="1">
        <v>22.78</v>
      </c>
      <c r="E17" s="5">
        <f t="shared" si="1"/>
        <v>0.58110236220472444</v>
      </c>
      <c r="F17" s="1">
        <v>3.57</v>
      </c>
      <c r="G17" s="5">
        <f t="shared" si="2"/>
        <v>0.25603217158176944</v>
      </c>
      <c r="H17" s="1">
        <v>15.68</v>
      </c>
      <c r="I17" s="1">
        <v>1.98</v>
      </c>
      <c r="J17" s="1">
        <v>15.27</v>
      </c>
      <c r="K17" s="1">
        <v>29.39</v>
      </c>
      <c r="L17" s="5">
        <f xml:space="preserve"> (K17 - MIN($K$2:$K$22)) / (MAX($K$2:$K$22) - MIN($K$2:$K$22))</f>
        <v>0.18292271346608172</v>
      </c>
      <c r="M17" s="1">
        <v>9.3000000000000007</v>
      </c>
      <c r="N17" s="5">
        <f xml:space="preserve"> (M17 - MIN($M$2:$M$22)) / (MAX($M$2:$M$22) - MIN($M$2:$M$22))</f>
        <v>2.163640885351905E-2</v>
      </c>
      <c r="O17" s="1">
        <v>14.11</v>
      </c>
      <c r="P17" s="5">
        <f xml:space="preserve"> (O17 - MIN($O$2:$O$22)) / (MAX($O$2:$O$22) - MIN($O$2:$O$22))</f>
        <v>1.2150927307610323E-2</v>
      </c>
      <c r="Q17" s="5">
        <f t="shared" si="3"/>
        <v>0.12669779557989208</v>
      </c>
      <c r="R17" s="5">
        <f>(Q17 - MIN($Q$2:$Q$22)) / (MAX($Q$2:$Q$22) - MIN($Q$2:$Q$22))</f>
        <v>0.69120402561481864</v>
      </c>
      <c r="S17" s="7">
        <f t="shared" si="4"/>
        <v>0.17077178615847138</v>
      </c>
      <c r="T17" s="7">
        <f>(S17 - MIN($S$2:$S$22)) / (MAX($S$2:$S$22) - MIN($S$2:$S$22))</f>
        <v>0.79795398570114251</v>
      </c>
      <c r="U17" s="9">
        <f t="shared" si="5"/>
        <v>6.6426563860607718E-2</v>
      </c>
      <c r="V17" s="5">
        <f>(U17-MIN($U$2:$U$22))/(MAX($U$2:$U$22)-MIN($U$2:$U37))</f>
        <v>3.6428992816573948E-2</v>
      </c>
      <c r="W17" s="7">
        <f t="shared" si="6"/>
        <v>0.44059736844017233</v>
      </c>
      <c r="X17" s="7">
        <f t="shared" si="7"/>
        <v>0</v>
      </c>
    </row>
    <row r="18" spans="1:24" x14ac:dyDescent="0.3">
      <c r="A18" s="1">
        <v>2006</v>
      </c>
      <c r="B18" s="1">
        <v>53.36</v>
      </c>
      <c r="C18" s="5">
        <f t="shared" si="0"/>
        <v>0.18324811027123164</v>
      </c>
      <c r="D18" s="1">
        <v>20.81</v>
      </c>
      <c r="E18" s="5">
        <f t="shared" si="1"/>
        <v>0.42598425196850376</v>
      </c>
      <c r="F18" s="1">
        <v>3.88</v>
      </c>
      <c r="G18" s="5">
        <f t="shared" si="2"/>
        <v>0.2975871313672922</v>
      </c>
      <c r="H18" s="1">
        <v>19.3</v>
      </c>
      <c r="I18" s="1">
        <v>2.13</v>
      </c>
      <c r="J18" s="1">
        <v>15.45</v>
      </c>
      <c r="K18" s="1">
        <v>29.02</v>
      </c>
      <c r="L18" s="5">
        <f xml:space="preserve"> (K18 - MIN($K$2:$K$22)) / (MAX($K$2:$K$22) - MIN($K$2:$K$22))</f>
        <v>0.17043536955788052</v>
      </c>
      <c r="M18" s="1">
        <v>8.43</v>
      </c>
      <c r="N18" s="5">
        <f xml:space="preserve"> (M18 - MIN($M$2:$M$22)) / (MAX($M$2:$M$22) - MIN($M$2:$M$22))</f>
        <v>0</v>
      </c>
      <c r="O18" s="1">
        <v>13.56</v>
      </c>
      <c r="P18" s="5">
        <f xml:space="preserve"> (O18 - MIN($O$2:$O$22)) / (MAX($O$2:$O$22) - MIN($O$2:$O$22))</f>
        <v>4.2634832658284692E-4</v>
      </c>
      <c r="Q18" s="5">
        <f t="shared" si="3"/>
        <v>0</v>
      </c>
      <c r="R18" s="5">
        <f>(Q18 - MIN($Q$2:$Q$22)) / (MAX($Q$2:$Q$22) - MIN($Q$2:$Q$22))</f>
        <v>0.68931601246686636</v>
      </c>
      <c r="S18" s="7">
        <f t="shared" si="4"/>
        <v>0.17000902123129769</v>
      </c>
      <c r="T18" s="7">
        <f>(S18 - MIN($S$2:$S$22)) / (MAX($S$2:$S$22) - MIN($S$2:$S$22))</f>
        <v>0.79649244844848499</v>
      </c>
      <c r="U18" s="9">
        <f t="shared" si="5"/>
        <v>2.5015249339900504E-3</v>
      </c>
      <c r="V18" s="5">
        <f>(U18-MIN($U$2:$U$22))/(MAX($U$2:$U$22)-MIN($U$2:$U38))</f>
        <v>1.3718613240635336E-3</v>
      </c>
      <c r="W18" s="7">
        <f t="shared" si="6"/>
        <v>0.69858716605630544</v>
      </c>
      <c r="X18" s="7">
        <f t="shared" si="7"/>
        <v>0.16469629575847033</v>
      </c>
    </row>
    <row r="19" spans="1:24" x14ac:dyDescent="0.3">
      <c r="A19" s="1">
        <v>2005</v>
      </c>
      <c r="B19" s="1">
        <v>42.59</v>
      </c>
      <c r="C19" s="5">
        <f t="shared" si="0"/>
        <v>0.1233881725211205</v>
      </c>
      <c r="D19" s="1">
        <v>20.46</v>
      </c>
      <c r="E19" s="5">
        <f t="shared" si="1"/>
        <v>0.39842519685039368</v>
      </c>
      <c r="F19" s="1">
        <v>3.7</v>
      </c>
      <c r="G19" s="5">
        <f t="shared" si="2"/>
        <v>0.27345844504021449</v>
      </c>
      <c r="H19" s="1">
        <v>18.09</v>
      </c>
      <c r="I19" s="1">
        <v>4.26</v>
      </c>
      <c r="J19" s="1">
        <v>15.14</v>
      </c>
      <c r="K19" s="1">
        <v>29.98</v>
      </c>
      <c r="L19" s="5">
        <f xml:space="preserve"> (K19 - MIN($K$2:$K$22)) / (MAX($K$2:$K$22) - MIN($K$2:$K$22))</f>
        <v>0.202834964562943</v>
      </c>
      <c r="M19" s="1">
        <v>10.14</v>
      </c>
      <c r="N19" s="5">
        <f xml:space="preserve"> (M19 - MIN($M$2:$M$22)) / (MAX($M$2:$M$22) - MIN($M$2:$M$22))</f>
        <v>4.252673464312362E-2</v>
      </c>
      <c r="O19" s="1">
        <v>14.84</v>
      </c>
      <c r="P19" s="5">
        <f xml:space="preserve"> (O19 - MIN($O$2:$O$22)) / (MAX($O$2:$O$22) - MIN($O$2:$O$22))</f>
        <v>2.7712641227883195E-2</v>
      </c>
      <c r="Q19" s="5">
        <f t="shared" si="3"/>
        <v>0.2428401692784628</v>
      </c>
      <c r="R19" s="5">
        <f>(Q19 - MIN($Q$2:$Q$22)) / (MAX($Q$2:$Q$22) - MIN($Q$2:$Q$22))</f>
        <v>0.69293474498190522</v>
      </c>
      <c r="S19" s="7">
        <f t="shared" si="4"/>
        <v>0.17512232333505981</v>
      </c>
      <c r="T19" s="7">
        <f>(S19 - MIN($S$2:$S$22)) / (MAX($S$2:$S$22) - MIN($S$2:$S$22))</f>
        <v>0.8062900692389835</v>
      </c>
      <c r="U19" s="9">
        <f t="shared" si="5"/>
        <v>0.13662654901533758</v>
      </c>
      <c r="V19" s="5">
        <f>(U19-MIN($U$2:$U$22))/(MAX($U$2:$U$22)-MIN($U$2:$U39))</f>
        <v>7.4927367657874319E-2</v>
      </c>
      <c r="W19" s="7">
        <f t="shared" si="6"/>
        <v>0.6863482711483645</v>
      </c>
      <c r="X19" s="7">
        <f t="shared" si="7"/>
        <v>0.15688319355776134</v>
      </c>
    </row>
    <row r="20" spans="1:24" x14ac:dyDescent="0.3">
      <c r="A20" s="1">
        <v>2004</v>
      </c>
      <c r="B20" s="1">
        <v>40.71</v>
      </c>
      <c r="C20" s="5">
        <f t="shared" si="0"/>
        <v>0.11293908403734992</v>
      </c>
      <c r="D20" s="1">
        <v>19.059999999999999</v>
      </c>
      <c r="E20" s="5">
        <f t="shared" si="1"/>
        <v>0.2881889763779526</v>
      </c>
      <c r="F20" s="1">
        <v>3.2</v>
      </c>
      <c r="G20" s="5">
        <f t="shared" si="2"/>
        <v>0.20643431635388745</v>
      </c>
      <c r="H20" s="1">
        <v>16.8</v>
      </c>
      <c r="I20" s="1">
        <v>1.37</v>
      </c>
      <c r="J20" s="1">
        <v>14.2</v>
      </c>
      <c r="K20" s="1">
        <v>27.83</v>
      </c>
      <c r="L20" s="5">
        <f xml:space="preserve"> (K20 - MIN($K$2:$K$22)) / (MAX($K$2:$K$22) - MIN($K$2:$K$22))</f>
        <v>0.13027337158285518</v>
      </c>
      <c r="M20" s="1">
        <v>9.2100000000000009</v>
      </c>
      <c r="N20" s="5">
        <f xml:space="preserve"> (M20 - MIN($M$2:$M$22)) / (MAX($M$2:$M$22) - MIN($M$2:$M$22))</f>
        <v>1.9398159661775705E-2</v>
      </c>
      <c r="O20" s="1">
        <v>13.63</v>
      </c>
      <c r="P20" s="5">
        <f xml:space="preserve"> (O20 - MIN($O$2:$O$22)) / (MAX($O$2:$O$22) - MIN($O$2:$O$22))</f>
        <v>1.9185674696227165E-3</v>
      </c>
      <c r="Q20" s="5">
        <f t="shared" si="3"/>
        <v>0.15112920623261575</v>
      </c>
      <c r="R20" s="5">
        <f>(Q20 - MIN($Q$2:$Q$22)) / (MAX($Q$2:$Q$22) - MIN($Q$2:$Q$22))</f>
        <v>0.69156809528409935</v>
      </c>
      <c r="S20" s="7">
        <f t="shared" si="4"/>
        <v>0.12835480411323247</v>
      </c>
      <c r="T20" s="7">
        <f>(S20 - MIN($S$2:$S$22)) / (MAX($S$2:$S$22) - MIN($S$2:$S$22))</f>
        <v>0.716678618683249</v>
      </c>
      <c r="U20" s="9">
        <f t="shared" si="5"/>
        <v>1.4727242001274898E-2</v>
      </c>
      <c r="V20" s="5">
        <f>(U20-MIN($U$2:$U$22))/(MAX($U$2:$U$22)-MIN($U$2:$U40))</f>
        <v>8.076566992057584E-3</v>
      </c>
      <c r="W20" s="7">
        <f t="shared" si="6"/>
        <v>0.71631579718425464</v>
      </c>
      <c r="X20" s="7">
        <f t="shared" si="7"/>
        <v>0.17601395212558768</v>
      </c>
    </row>
    <row r="21" spans="1:24" x14ac:dyDescent="0.3">
      <c r="A21" s="1">
        <v>2003</v>
      </c>
      <c r="B21" s="1">
        <v>31.33</v>
      </c>
      <c r="C21" s="5">
        <f t="shared" si="0"/>
        <v>6.0804802134281882E-2</v>
      </c>
      <c r="D21" s="1">
        <v>17.14</v>
      </c>
      <c r="E21" s="5">
        <f t="shared" si="1"/>
        <v>0.13700787401574804</v>
      </c>
      <c r="F21" s="1">
        <v>2.34</v>
      </c>
      <c r="G21" s="5">
        <f t="shared" si="2"/>
        <v>9.1152815013404831E-2</v>
      </c>
      <c r="H21" s="1">
        <v>13.69</v>
      </c>
      <c r="I21" s="1">
        <v>0.49</v>
      </c>
      <c r="J21" s="1">
        <v>11.98</v>
      </c>
      <c r="K21" s="1">
        <v>25.52</v>
      </c>
      <c r="L21" s="5">
        <f xml:space="preserve"> (K21 - MIN($K$2:$K$22)) / (MAX($K$2:$K$22) - MIN($K$2:$K$22))</f>
        <v>5.2311846101923742E-2</v>
      </c>
      <c r="M21" s="1">
        <v>9.73</v>
      </c>
      <c r="N21" s="5">
        <f xml:space="preserve"> (M21 - MIN($M$2:$M$22)) / (MAX($M$2:$M$22) - MIN($M$2:$M$22))</f>
        <v>3.2330266102959478E-2</v>
      </c>
      <c r="O21" s="1">
        <v>13.54</v>
      </c>
      <c r="P21" s="5">
        <f xml:space="preserve"> (O21 - MIN($O$2:$O$22)) / (MAX($O$2:$O$22) - MIN($O$2:$O$22))</f>
        <v>0</v>
      </c>
      <c r="Q21" s="5">
        <f t="shared" si="3"/>
        <v>0.61802953847141229</v>
      </c>
      <c r="R21" s="5">
        <f>(Q21 - MIN($Q$2:$Q$22)) / (MAX($Q$2:$Q$22) - MIN($Q$2:$Q$22))</f>
        <v>0.69852570620396948</v>
      </c>
      <c r="S21" s="7">
        <f t="shared" si="4"/>
        <v>5.2311846101923742E-2</v>
      </c>
      <c r="T21" s="7">
        <f>(S21 - MIN($S$2:$S$22)) / (MAX($S$2:$S$22) - MIN($S$2:$S$22))</f>
        <v>0.57097237030132053</v>
      </c>
      <c r="U21" s="9">
        <f t="shared" si="5"/>
        <v>0</v>
      </c>
      <c r="V21" s="5">
        <f>(U21-MIN($U$2:$U$22))/(MAX($U$2:$U$22)-MIN($U$2:$U41))</f>
        <v>0</v>
      </c>
      <c r="W21" s="7">
        <f t="shared" si="6"/>
        <v>0.66531077624726509</v>
      </c>
      <c r="X21" s="7">
        <f t="shared" si="7"/>
        <v>0.1434532148754101</v>
      </c>
    </row>
    <row r="22" spans="1:24" x14ac:dyDescent="0.3">
      <c r="A22" s="1">
        <v>2002</v>
      </c>
      <c r="B22" s="1">
        <v>20.39</v>
      </c>
      <c r="C22" s="5">
        <f t="shared" si="0"/>
        <v>0</v>
      </c>
      <c r="D22" s="1">
        <v>15.4</v>
      </c>
      <c r="E22" s="5">
        <f t="shared" si="1"/>
        <v>0</v>
      </c>
      <c r="F22" s="1">
        <v>1.66</v>
      </c>
      <c r="G22" s="5">
        <f t="shared" si="2"/>
        <v>0</v>
      </c>
      <c r="H22" s="1">
        <v>10.79</v>
      </c>
      <c r="I22" s="1">
        <v>0.33</v>
      </c>
      <c r="J22" s="1">
        <v>10.28</v>
      </c>
      <c r="K22" s="1">
        <v>23.97</v>
      </c>
      <c r="L22" s="5">
        <f xml:space="preserve"> (K22 - MIN($K$2:$K$22)) / (MAX($K$2:$K$22) - MIN($K$2:$K$22))</f>
        <v>0</v>
      </c>
      <c r="M22" s="1">
        <v>9.9700000000000006</v>
      </c>
      <c r="N22" s="5">
        <f xml:space="preserve"> (M22 - MIN($M$2:$M$22)) / (MAX($M$2:$M$22) - MIN($M$2:$M$22))</f>
        <v>3.8298930614275077E-2</v>
      </c>
      <c r="O22" s="1">
        <v>13.68</v>
      </c>
      <c r="P22" s="5">
        <f xml:space="preserve"> (O22 - MIN($O$2:$O$22)) / (MAX($O$2:$O$22) - MIN($O$2:$O$22))</f>
        <v>2.9844382860797392E-3</v>
      </c>
      <c r="Q22" s="5">
        <f t="shared" si="3"/>
        <v>-12.832877393683118</v>
      </c>
      <c r="R22" s="5">
        <f>(Q22 - MIN($Q$2:$Q$22)) / (MAX($Q$2:$Q$22) - MIN($Q$2:$Q$22))</f>
        <v>0.49808426187136695</v>
      </c>
      <c r="S22" s="7">
        <f t="shared" si="4"/>
        <v>-2.9844382860797392E-3</v>
      </c>
      <c r="T22" s="7">
        <f>(S22 - MIN($S$2:$S$22)) / (MAX($S$2:$S$22) - MIN($S$2:$S$22))</f>
        <v>0.46501891506568926</v>
      </c>
      <c r="U22" s="9"/>
      <c r="V22" s="5">
        <f>(U22-MIN($U$2:$U$22))/(MAX($U$2:$U$22)-MIN($U$2:$U42))</f>
        <v>0</v>
      </c>
      <c r="W22" s="7"/>
      <c r="X22" s="7">
        <f t="shared" si="7"/>
        <v>-0.28126986095394568</v>
      </c>
    </row>
    <row r="23" spans="1:24" x14ac:dyDescent="0.3">
      <c r="B23" s="4"/>
      <c r="C23" s="4"/>
    </row>
    <row r="24" spans="1:24" x14ac:dyDescent="0.3">
      <c r="B24" s="4"/>
      <c r="C24" s="4"/>
      <c r="D24" s="3"/>
      <c r="E24" s="3"/>
    </row>
    <row r="25" spans="1:24" x14ac:dyDescent="0.3">
      <c r="B25" s="4"/>
      <c r="C25" s="4"/>
      <c r="D25" s="3"/>
    </row>
    <row r="26" spans="1:24" x14ac:dyDescent="0.3">
      <c r="B26" s="4"/>
      <c r="C26" s="3"/>
      <c r="O26"/>
    </row>
    <row r="27" spans="1:24" x14ac:dyDescent="0.3">
      <c r="B27" s="4"/>
      <c r="C27" s="4"/>
      <c r="D27" s="3"/>
      <c r="E27" s="2"/>
    </row>
    <row r="28" spans="1:24" x14ac:dyDescent="0.3">
      <c r="B28" s="4"/>
      <c r="C28" s="4"/>
      <c r="D28" s="6"/>
      <c r="E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McDonalds_Financial_Statements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Raunika Rai</dc:creator>
  <cp:lastModifiedBy>Raunika Rai</cp:lastModifiedBy>
  <dcterms:created xsi:type="dcterms:W3CDTF">2024-08-27T14:05:33Z</dcterms:created>
  <dcterms:modified xsi:type="dcterms:W3CDTF">2024-08-28T20:12:19Z</dcterms:modified>
</cp:coreProperties>
</file>