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Gn\Semester 2\Neuro Decision Making\Project\Inquisit\Experiment\Experiment Data\006\"/>
    </mc:Choice>
  </mc:AlternateContent>
  <xr:revisionPtr revIDLastSave="0" documentId="13_ncr:1_{2505BBF3-4608-4C96-8131-1B2E9ADFCFFD}" xr6:coauthVersionLast="43" xr6:coauthVersionMax="43" xr10:uidLastSave="{00000000-0000-0000-0000-000000000000}"/>
  <bookViews>
    <workbookView xWindow="-108" yWindow="-108" windowWidth="22320" windowHeight="13176" activeTab="1" xr2:uid="{00000000-000D-0000-FFFF-FFFF00000000}"/>
  </bookViews>
  <sheets>
    <sheet name="Inquisit Data" sheetId="1" r:id="rId1"/>
    <sheet name="Sheet1" sheetId="2" r:id="rId2"/>
  </sheets>
  <definedNames>
    <definedName name="_xlnm._FilterDatabase" localSheetId="0" hidden="1">'Inquisit Data'!$A$1:$AK$301</definedName>
    <definedName name="_xlnm._FilterDatabase" localSheetId="1" hidden="1">Sheet1!$B$1:$B$151</definedName>
  </definedNames>
  <calcPr calcId="191029"/>
</workbook>
</file>

<file path=xl/calcChain.xml><?xml version="1.0" encoding="utf-8"?>
<calcChain xmlns="http://schemas.openxmlformats.org/spreadsheetml/2006/main">
  <c r="D107" i="2" l="1"/>
  <c r="G148" i="2"/>
  <c r="G140" i="2"/>
  <c r="G133" i="2"/>
  <c r="G131" i="2"/>
  <c r="G125" i="2"/>
  <c r="G124" i="2"/>
  <c r="G121" i="2"/>
  <c r="G117" i="2"/>
  <c r="G115" i="2"/>
  <c r="G113" i="2"/>
  <c r="G111" i="2"/>
  <c r="G99" i="2"/>
  <c r="G90" i="2"/>
  <c r="G86" i="2"/>
  <c r="G74" i="2"/>
  <c r="G68" i="2"/>
  <c r="G51" i="2"/>
  <c r="G27" i="2"/>
  <c r="G26" i="2"/>
  <c r="G15" i="2"/>
  <c r="G12" i="2"/>
  <c r="G8" i="2"/>
  <c r="F137" i="2"/>
  <c r="F88" i="2"/>
  <c r="F69" i="2"/>
  <c r="F53" i="2"/>
  <c r="F25" i="2"/>
  <c r="F9" i="2"/>
  <c r="E144" i="2"/>
  <c r="E143" i="2"/>
  <c r="E142" i="2"/>
  <c r="E141" i="2"/>
  <c r="E138" i="2"/>
  <c r="E136" i="2"/>
  <c r="E135" i="2"/>
  <c r="E134" i="2"/>
  <c r="E129" i="2"/>
  <c r="E128" i="2"/>
  <c r="E112" i="2"/>
  <c r="E100" i="2"/>
  <c r="E89" i="2"/>
  <c r="E85" i="2"/>
  <c r="E75" i="2"/>
  <c r="E70" i="2"/>
  <c r="E52" i="2"/>
  <c r="E10" i="2"/>
  <c r="E24" i="2"/>
  <c r="D149" i="2"/>
  <c r="D147" i="2"/>
  <c r="D146" i="2"/>
  <c r="D145" i="2"/>
  <c r="D139" i="2"/>
  <c r="D132" i="2"/>
  <c r="D130" i="2"/>
  <c r="D127" i="2"/>
  <c r="D126" i="2"/>
  <c r="D123" i="2"/>
  <c r="D122" i="2"/>
  <c r="D120" i="2"/>
  <c r="D119" i="2"/>
  <c r="D118" i="2"/>
  <c r="D116" i="2"/>
  <c r="D114" i="2"/>
  <c r="D110" i="2"/>
  <c r="D109" i="2"/>
  <c r="D108" i="2"/>
  <c r="D106" i="2"/>
  <c r="D105" i="2"/>
  <c r="D104" i="2"/>
  <c r="D103" i="2"/>
  <c r="D102" i="2"/>
  <c r="D101" i="2"/>
  <c r="D98" i="2"/>
  <c r="D97" i="2"/>
  <c r="D96" i="2"/>
  <c r="D95" i="2"/>
  <c r="D94" i="2"/>
  <c r="D93" i="2"/>
  <c r="D92" i="2"/>
  <c r="D91" i="2"/>
  <c r="D87" i="2"/>
  <c r="D84" i="2"/>
  <c r="D83" i="2"/>
  <c r="D82" i="2"/>
  <c r="D81" i="2"/>
  <c r="D80" i="2"/>
  <c r="D79" i="2"/>
  <c r="D78" i="2"/>
  <c r="D77" i="2"/>
  <c r="D76" i="2"/>
  <c r="D73" i="2"/>
  <c r="D72" i="2"/>
  <c r="D71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3" i="2"/>
  <c r="D22" i="2"/>
  <c r="D21" i="2"/>
  <c r="D20" i="2"/>
  <c r="D19" i="2"/>
  <c r="D18" i="2"/>
  <c r="D17" i="2"/>
  <c r="D16" i="2"/>
  <c r="D14" i="2"/>
  <c r="D13" i="2"/>
  <c r="D11" i="2"/>
  <c r="D7" i="2"/>
  <c r="D6" i="2"/>
</calcChain>
</file>

<file path=xl/sharedStrings.xml><?xml version="1.0" encoding="utf-8"?>
<sst xmlns="http://schemas.openxmlformats.org/spreadsheetml/2006/main" count="1693" uniqueCount="52">
  <si>
    <t>build</t>
  </si>
  <si>
    <t>computer.platform</t>
  </si>
  <si>
    <t>date</t>
  </si>
  <si>
    <t>time</t>
  </si>
  <si>
    <t>subject</t>
  </si>
  <si>
    <t>group</t>
  </si>
  <si>
    <t>blockcode</t>
  </si>
  <si>
    <t>blocknum</t>
  </si>
  <si>
    <t>trialcode</t>
  </si>
  <si>
    <t>trialnum</t>
  </si>
  <si>
    <t>values.countRounds</t>
  </si>
  <si>
    <t>values.TotaltrialCount</t>
  </si>
  <si>
    <t>values.trialCount_perRound</t>
  </si>
  <si>
    <t>values.noResponseCount</t>
  </si>
  <si>
    <t>response</t>
  </si>
  <si>
    <t>latency</t>
  </si>
  <si>
    <t>values.selectionRT</t>
  </si>
  <si>
    <t>values.selectedSlot</t>
  </si>
  <si>
    <t>values.choice</t>
  </si>
  <si>
    <t>values.currenthighestSeenPayOffSlot</t>
  </si>
  <si>
    <t>values.currenthighestSeenPayOff</t>
  </si>
  <si>
    <t>values.lastSeenPayOff1</t>
  </si>
  <si>
    <t>values.lastSeenPayOff2</t>
  </si>
  <si>
    <t>values.lastSeenPayOff3</t>
  </si>
  <si>
    <t>values.lastSeenPayOff4</t>
  </si>
  <si>
    <t>values.total</t>
  </si>
  <si>
    <t>values.currentPayoff</t>
  </si>
  <si>
    <t>values.highestPayOffSelected</t>
  </si>
  <si>
    <t>values.currentHighestPayOffSlot</t>
  </si>
  <si>
    <t>values.payOff1</t>
  </si>
  <si>
    <t>values.payOff2</t>
  </si>
  <si>
    <t>values.payOff3</t>
  </si>
  <si>
    <t>values.payOff4</t>
  </si>
  <si>
    <t>values.mean1</t>
  </si>
  <si>
    <t>values.mean2</t>
  </si>
  <si>
    <t>values.mean3</t>
  </si>
  <si>
    <t>values.mean4</t>
  </si>
  <si>
    <t>5.0.14.0</t>
  </si>
  <si>
    <t>win</t>
  </si>
  <si>
    <t>22:30:16</t>
  </si>
  <si>
    <t>selection</t>
  </si>
  <si>
    <t>slot3</t>
  </si>
  <si>
    <t>iti</t>
  </si>
  <si>
    <t>slot2</t>
  </si>
  <si>
    <t>slot1</t>
  </si>
  <si>
    <t>slot4</t>
  </si>
  <si>
    <t>game</t>
  </si>
  <si>
    <t>exp_1</t>
  </si>
  <si>
    <t>exp_2</t>
  </si>
  <si>
    <t>exp_3</t>
  </si>
  <si>
    <t>exp_4</t>
  </si>
  <si>
    <t>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</si>
</sst>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K301"/>
  <sheetViews>
    <sheetView topLeftCell="J1" workbookViewId="0">
      <selection activeCell="R1" sqref="R1:R1048576"/>
    </sheetView>
  </sheetViews>
  <sheetFormatPr defaultRowHeight="14.4" x14ac:dyDescent="0.3"/>
  <cols>
    <col min="18" max="18" width="18.88671875" bestFit="1" customWidth="1"/>
    <col min="19" max="19" width="14.21875" bestFit="1" customWidth="1"/>
    <col min="20" max="20" width="13" customWidth="1"/>
    <col min="25" max="25" width="10" customWidth="1"/>
    <col min="26" max="26" width="12.77734375" bestFit="1" customWidth="1"/>
    <col min="27" max="27" width="20.3320312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 t="s">
        <v>37</v>
      </c>
      <c r="B2" t="s">
        <v>38</v>
      </c>
      <c r="C2">
        <v>42619</v>
      </c>
      <c r="D2" t="s">
        <v>39</v>
      </c>
      <c r="E2">
        <v>6</v>
      </c>
      <c r="F2">
        <v>1</v>
      </c>
      <c r="G2" t="s">
        <v>46</v>
      </c>
      <c r="H2">
        <v>3</v>
      </c>
      <c r="I2" t="s">
        <v>40</v>
      </c>
      <c r="J2">
        <v>1</v>
      </c>
      <c r="K2">
        <v>1</v>
      </c>
      <c r="L2">
        <v>1</v>
      </c>
      <c r="M2">
        <v>1</v>
      </c>
      <c r="N2">
        <v>0</v>
      </c>
      <c r="O2" t="s">
        <v>43</v>
      </c>
      <c r="P2">
        <v>756</v>
      </c>
      <c r="Q2">
        <v>756</v>
      </c>
      <c r="R2">
        <v>2</v>
      </c>
      <c r="S2">
        <v>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-58</v>
      </c>
      <c r="AA2">
        <v>-58</v>
      </c>
      <c r="AB2">
        <v>2</v>
      </c>
      <c r="AC2">
        <v>1</v>
      </c>
      <c r="AD2">
        <v>-16</v>
      </c>
      <c r="AE2">
        <v>-58</v>
      </c>
      <c r="AF2">
        <v>-83</v>
      </c>
      <c r="AG2">
        <v>-42</v>
      </c>
      <c r="AH2">
        <v>-20.458205978962798</v>
      </c>
      <c r="AI2">
        <v>-60.445210214024002</v>
      </c>
      <c r="AJ2">
        <v>-77.329726505478604</v>
      </c>
      <c r="AK2">
        <v>-45.331095538774697</v>
      </c>
    </row>
    <row r="3" spans="1:37" hidden="1" x14ac:dyDescent="0.3">
      <c r="A3" t="s">
        <v>37</v>
      </c>
      <c r="B3" t="s">
        <v>38</v>
      </c>
      <c r="C3">
        <v>42619</v>
      </c>
      <c r="D3" t="s">
        <v>39</v>
      </c>
      <c r="E3">
        <v>6</v>
      </c>
      <c r="F3">
        <v>1</v>
      </c>
      <c r="G3" t="s">
        <v>46</v>
      </c>
      <c r="H3">
        <v>3</v>
      </c>
      <c r="I3" t="s">
        <v>42</v>
      </c>
      <c r="J3">
        <v>4</v>
      </c>
      <c r="K3">
        <v>1</v>
      </c>
      <c r="L3">
        <v>1</v>
      </c>
      <c r="M3">
        <v>1</v>
      </c>
      <c r="N3">
        <v>0</v>
      </c>
      <c r="O3">
        <v>0</v>
      </c>
      <c r="P3">
        <v>2000</v>
      </c>
      <c r="Q3">
        <v>756</v>
      </c>
      <c r="R3">
        <v>2</v>
      </c>
      <c r="S3">
        <v>2</v>
      </c>
      <c r="T3">
        <v>1</v>
      </c>
      <c r="U3">
        <v>0</v>
      </c>
      <c r="V3">
        <v>0</v>
      </c>
      <c r="W3">
        <v>-58</v>
      </c>
      <c r="X3">
        <v>0</v>
      </c>
      <c r="Y3">
        <v>0</v>
      </c>
      <c r="Z3">
        <v>-58</v>
      </c>
      <c r="AA3">
        <v>-58</v>
      </c>
      <c r="AB3">
        <v>2</v>
      </c>
      <c r="AC3">
        <v>1</v>
      </c>
      <c r="AD3">
        <v>-16</v>
      </c>
      <c r="AE3">
        <v>-58</v>
      </c>
      <c r="AF3">
        <v>-83</v>
      </c>
      <c r="AG3">
        <v>-42</v>
      </c>
      <c r="AH3">
        <v>-20.458205978962798</v>
      </c>
      <c r="AI3">
        <v>-60.445210214024002</v>
      </c>
      <c r="AJ3">
        <v>-77.329726505478604</v>
      </c>
      <c r="AK3">
        <v>-45.331095538774697</v>
      </c>
    </row>
    <row r="4" spans="1:37" x14ac:dyDescent="0.3">
      <c r="A4" t="s">
        <v>37</v>
      </c>
      <c r="B4" t="s">
        <v>38</v>
      </c>
      <c r="C4">
        <v>42619</v>
      </c>
      <c r="D4" t="s">
        <v>39</v>
      </c>
      <c r="E4">
        <v>6</v>
      </c>
      <c r="F4">
        <v>1</v>
      </c>
      <c r="G4" t="s">
        <v>46</v>
      </c>
      <c r="H4">
        <v>3</v>
      </c>
      <c r="I4" t="s">
        <v>40</v>
      </c>
      <c r="J4">
        <v>5</v>
      </c>
      <c r="K4">
        <v>1</v>
      </c>
      <c r="L4">
        <v>2</v>
      </c>
      <c r="M4">
        <v>2</v>
      </c>
      <c r="N4">
        <v>0</v>
      </c>
      <c r="O4" t="s">
        <v>44</v>
      </c>
      <c r="P4">
        <v>1055</v>
      </c>
      <c r="Q4">
        <v>1055</v>
      </c>
      <c r="R4">
        <v>1</v>
      </c>
      <c r="S4">
        <v>1</v>
      </c>
      <c r="T4">
        <v>1</v>
      </c>
      <c r="U4">
        <v>0</v>
      </c>
      <c r="V4">
        <v>0</v>
      </c>
      <c r="W4">
        <v>-58</v>
      </c>
      <c r="X4">
        <v>0</v>
      </c>
      <c r="Y4">
        <v>0</v>
      </c>
      <c r="Z4">
        <v>-75</v>
      </c>
      <c r="AA4">
        <v>-17</v>
      </c>
      <c r="AB4">
        <v>1</v>
      </c>
      <c r="AC4">
        <v>1</v>
      </c>
      <c r="AD4">
        <v>-17</v>
      </c>
      <c r="AE4">
        <v>-60</v>
      </c>
      <c r="AF4">
        <v>-80</v>
      </c>
      <c r="AG4">
        <v>-43</v>
      </c>
      <c r="AH4">
        <v>-19.221877850266399</v>
      </c>
      <c r="AI4">
        <v>-65.7004272509147</v>
      </c>
      <c r="AJ4">
        <v>-81.429472615841902</v>
      </c>
      <c r="AK4">
        <v>-46.340679515077397</v>
      </c>
    </row>
    <row r="5" spans="1:37" hidden="1" x14ac:dyDescent="0.3">
      <c r="A5" t="s">
        <v>37</v>
      </c>
      <c r="B5" t="s">
        <v>38</v>
      </c>
      <c r="C5">
        <v>42619</v>
      </c>
      <c r="D5" t="s">
        <v>39</v>
      </c>
      <c r="E5">
        <v>6</v>
      </c>
      <c r="F5">
        <v>1</v>
      </c>
      <c r="G5" t="s">
        <v>46</v>
      </c>
      <c r="H5">
        <v>3</v>
      </c>
      <c r="I5" t="s">
        <v>42</v>
      </c>
      <c r="J5">
        <v>8</v>
      </c>
      <c r="K5">
        <v>1</v>
      </c>
      <c r="L5">
        <v>2</v>
      </c>
      <c r="M5">
        <v>2</v>
      </c>
      <c r="N5">
        <v>0</v>
      </c>
      <c r="O5">
        <v>0</v>
      </c>
      <c r="P5">
        <v>2000</v>
      </c>
      <c r="Q5">
        <v>1055</v>
      </c>
      <c r="R5">
        <v>1</v>
      </c>
      <c r="S5">
        <v>1</v>
      </c>
      <c r="T5">
        <v>3</v>
      </c>
      <c r="U5">
        <v>0</v>
      </c>
      <c r="V5">
        <v>-17</v>
      </c>
      <c r="W5">
        <v>-58</v>
      </c>
      <c r="X5">
        <v>0</v>
      </c>
      <c r="Y5">
        <v>0</v>
      </c>
      <c r="Z5">
        <v>-75</v>
      </c>
      <c r="AA5">
        <v>-17</v>
      </c>
      <c r="AB5">
        <v>1</v>
      </c>
      <c r="AC5">
        <v>1</v>
      </c>
      <c r="AD5">
        <v>-17</v>
      </c>
      <c r="AE5">
        <v>-60</v>
      </c>
      <c r="AF5">
        <v>-80</v>
      </c>
      <c r="AG5">
        <v>-43</v>
      </c>
      <c r="AH5">
        <v>-19.221877850266399</v>
      </c>
      <c r="AI5">
        <v>-65.7004272509147</v>
      </c>
      <c r="AJ5">
        <v>-81.429472615841902</v>
      </c>
      <c r="AK5">
        <v>-46.340679515077397</v>
      </c>
    </row>
    <row r="6" spans="1:37" x14ac:dyDescent="0.3">
      <c r="A6" t="s">
        <v>37</v>
      </c>
      <c r="B6" t="s">
        <v>38</v>
      </c>
      <c r="C6">
        <v>42619</v>
      </c>
      <c r="D6" t="s">
        <v>39</v>
      </c>
      <c r="E6">
        <v>6</v>
      </c>
      <c r="F6">
        <v>1</v>
      </c>
      <c r="G6" t="s">
        <v>46</v>
      </c>
      <c r="H6">
        <v>3</v>
      </c>
      <c r="I6" t="s">
        <v>40</v>
      </c>
      <c r="J6">
        <v>9</v>
      </c>
      <c r="K6">
        <v>1</v>
      </c>
      <c r="L6">
        <v>3</v>
      </c>
      <c r="M6">
        <v>3</v>
      </c>
      <c r="N6">
        <v>0</v>
      </c>
      <c r="O6" t="s">
        <v>45</v>
      </c>
      <c r="P6">
        <v>799</v>
      </c>
      <c r="Q6">
        <v>799</v>
      </c>
      <c r="R6">
        <v>4</v>
      </c>
      <c r="S6">
        <v>2</v>
      </c>
      <c r="T6">
        <v>3</v>
      </c>
      <c r="U6">
        <v>0</v>
      </c>
      <c r="V6">
        <v>-17</v>
      </c>
      <c r="W6">
        <v>-58</v>
      </c>
      <c r="X6">
        <v>0</v>
      </c>
      <c r="Y6">
        <v>0</v>
      </c>
      <c r="Z6">
        <v>-125</v>
      </c>
      <c r="AA6">
        <v>-50</v>
      </c>
      <c r="AB6">
        <v>2</v>
      </c>
      <c r="AC6">
        <v>1</v>
      </c>
      <c r="AD6">
        <v>-24</v>
      </c>
      <c r="AE6">
        <v>-57</v>
      </c>
      <c r="AF6">
        <v>-82</v>
      </c>
      <c r="AG6">
        <v>-50</v>
      </c>
      <c r="AH6">
        <v>-20.473609728122199</v>
      </c>
      <c r="AI6">
        <v>-59.5000711751754</v>
      </c>
      <c r="AJ6">
        <v>-80.081068965205006</v>
      </c>
      <c r="AK6">
        <v>-48.305054844959997</v>
      </c>
    </row>
    <row r="7" spans="1:37" hidden="1" x14ac:dyDescent="0.3">
      <c r="A7" t="s">
        <v>37</v>
      </c>
      <c r="B7" t="s">
        <v>38</v>
      </c>
      <c r="C7">
        <v>42619</v>
      </c>
      <c r="D7" t="s">
        <v>39</v>
      </c>
      <c r="E7">
        <v>6</v>
      </c>
      <c r="F7">
        <v>1</v>
      </c>
      <c r="G7" t="s">
        <v>46</v>
      </c>
      <c r="H7">
        <v>3</v>
      </c>
      <c r="I7" t="s">
        <v>42</v>
      </c>
      <c r="J7">
        <v>12</v>
      </c>
      <c r="K7">
        <v>1</v>
      </c>
      <c r="L7">
        <v>3</v>
      </c>
      <c r="M7">
        <v>3</v>
      </c>
      <c r="N7">
        <v>0</v>
      </c>
      <c r="O7">
        <v>0</v>
      </c>
      <c r="P7">
        <v>2000</v>
      </c>
      <c r="Q7">
        <v>799</v>
      </c>
      <c r="R7">
        <v>4</v>
      </c>
      <c r="S7">
        <v>2</v>
      </c>
      <c r="T7">
        <v>3</v>
      </c>
      <c r="U7">
        <v>0</v>
      </c>
      <c r="V7">
        <v>-17</v>
      </c>
      <c r="W7">
        <v>-58</v>
      </c>
      <c r="X7">
        <v>0</v>
      </c>
      <c r="Y7">
        <v>-50</v>
      </c>
      <c r="Z7">
        <v>-125</v>
      </c>
      <c r="AA7">
        <v>-50</v>
      </c>
      <c r="AB7">
        <v>2</v>
      </c>
      <c r="AC7">
        <v>1</v>
      </c>
      <c r="AD7">
        <v>-24</v>
      </c>
      <c r="AE7">
        <v>-57</v>
      </c>
      <c r="AF7">
        <v>-82</v>
      </c>
      <c r="AG7">
        <v>-50</v>
      </c>
      <c r="AH7">
        <v>-20.473609728122199</v>
      </c>
      <c r="AI7">
        <v>-59.5000711751754</v>
      </c>
      <c r="AJ7">
        <v>-80.081068965205006</v>
      </c>
      <c r="AK7">
        <v>-48.305054844959997</v>
      </c>
    </row>
    <row r="8" spans="1:37" x14ac:dyDescent="0.3">
      <c r="A8" t="s">
        <v>37</v>
      </c>
      <c r="B8" t="s">
        <v>38</v>
      </c>
      <c r="C8">
        <v>42619</v>
      </c>
      <c r="D8" t="s">
        <v>39</v>
      </c>
      <c r="E8">
        <v>6</v>
      </c>
      <c r="F8">
        <v>1</v>
      </c>
      <c r="G8" t="s">
        <v>46</v>
      </c>
      <c r="H8">
        <v>3</v>
      </c>
      <c r="I8" t="s">
        <v>40</v>
      </c>
      <c r="J8">
        <v>13</v>
      </c>
      <c r="K8">
        <v>1</v>
      </c>
      <c r="L8">
        <v>4</v>
      </c>
      <c r="M8">
        <v>4</v>
      </c>
      <c r="N8">
        <v>0</v>
      </c>
      <c r="O8" t="s">
        <v>41</v>
      </c>
      <c r="P8">
        <v>902</v>
      </c>
      <c r="Q8">
        <v>902</v>
      </c>
      <c r="R8">
        <v>3</v>
      </c>
      <c r="S8">
        <v>1</v>
      </c>
      <c r="T8">
        <v>3</v>
      </c>
      <c r="U8">
        <v>0</v>
      </c>
      <c r="V8">
        <v>-17</v>
      </c>
      <c r="W8">
        <v>-58</v>
      </c>
      <c r="X8">
        <v>0</v>
      </c>
      <c r="Y8">
        <v>-50</v>
      </c>
      <c r="Z8">
        <v>-208</v>
      </c>
      <c r="AA8">
        <v>-83</v>
      </c>
      <c r="AB8">
        <v>2</v>
      </c>
      <c r="AC8">
        <v>1</v>
      </c>
      <c r="AD8">
        <v>-18</v>
      </c>
      <c r="AE8">
        <v>-59</v>
      </c>
      <c r="AF8">
        <v>-83</v>
      </c>
      <c r="AG8">
        <v>-50</v>
      </c>
      <c r="AH8">
        <v>-17.562815196420502</v>
      </c>
      <c r="AI8">
        <v>-58.553523103855099</v>
      </c>
      <c r="AJ8">
        <v>-82.701715075311995</v>
      </c>
      <c r="AK8">
        <v>-48.129826993074403</v>
      </c>
    </row>
    <row r="9" spans="1:37" hidden="1" x14ac:dyDescent="0.3">
      <c r="A9" t="s">
        <v>37</v>
      </c>
      <c r="B9" t="s">
        <v>38</v>
      </c>
      <c r="C9">
        <v>42619</v>
      </c>
      <c r="D9" t="s">
        <v>39</v>
      </c>
      <c r="E9">
        <v>6</v>
      </c>
      <c r="F9">
        <v>1</v>
      </c>
      <c r="G9" t="s">
        <v>46</v>
      </c>
      <c r="H9">
        <v>3</v>
      </c>
      <c r="I9" t="s">
        <v>42</v>
      </c>
      <c r="J9">
        <v>16</v>
      </c>
      <c r="K9">
        <v>1</v>
      </c>
      <c r="L9">
        <v>4</v>
      </c>
      <c r="M9">
        <v>4</v>
      </c>
      <c r="N9">
        <v>0</v>
      </c>
      <c r="O9">
        <v>0</v>
      </c>
      <c r="P9">
        <v>2000</v>
      </c>
      <c r="Q9">
        <v>902</v>
      </c>
      <c r="R9">
        <v>3</v>
      </c>
      <c r="S9">
        <v>1</v>
      </c>
      <c r="T9">
        <v>1</v>
      </c>
      <c r="U9">
        <v>-17</v>
      </c>
      <c r="V9">
        <v>-17</v>
      </c>
      <c r="W9">
        <v>-58</v>
      </c>
      <c r="X9">
        <v>-83</v>
      </c>
      <c r="Y9">
        <v>-50</v>
      </c>
      <c r="Z9">
        <v>-208</v>
      </c>
      <c r="AA9">
        <v>-83</v>
      </c>
      <c r="AB9">
        <v>2</v>
      </c>
      <c r="AC9">
        <v>1</v>
      </c>
      <c r="AD9">
        <v>-18</v>
      </c>
      <c r="AE9">
        <v>-59</v>
      </c>
      <c r="AF9">
        <v>-83</v>
      </c>
      <c r="AG9">
        <v>-50</v>
      </c>
      <c r="AH9">
        <v>-17.562815196420502</v>
      </c>
      <c r="AI9">
        <v>-58.553523103855099</v>
      </c>
      <c r="AJ9">
        <v>-82.701715075311995</v>
      </c>
      <c r="AK9">
        <v>-48.129826993074403</v>
      </c>
    </row>
    <row r="10" spans="1:37" x14ac:dyDescent="0.3">
      <c r="A10" t="s">
        <v>37</v>
      </c>
      <c r="B10" t="s">
        <v>38</v>
      </c>
      <c r="C10">
        <v>42619</v>
      </c>
      <c r="D10" t="s">
        <v>39</v>
      </c>
      <c r="E10">
        <v>6</v>
      </c>
      <c r="F10">
        <v>1</v>
      </c>
      <c r="G10" t="s">
        <v>46</v>
      </c>
      <c r="H10">
        <v>3</v>
      </c>
      <c r="I10" t="s">
        <v>40</v>
      </c>
      <c r="J10">
        <v>17</v>
      </c>
      <c r="K10">
        <v>1</v>
      </c>
      <c r="L10">
        <v>5</v>
      </c>
      <c r="M10">
        <v>5</v>
      </c>
      <c r="N10">
        <v>0</v>
      </c>
      <c r="O10" t="s">
        <v>44</v>
      </c>
      <c r="P10">
        <v>1152</v>
      </c>
      <c r="Q10">
        <v>1152</v>
      </c>
      <c r="R10">
        <v>1</v>
      </c>
      <c r="S10">
        <v>1</v>
      </c>
      <c r="T10">
        <v>1</v>
      </c>
      <c r="U10">
        <v>-17</v>
      </c>
      <c r="V10">
        <v>-17</v>
      </c>
      <c r="W10">
        <v>-58</v>
      </c>
      <c r="X10">
        <v>-83</v>
      </c>
      <c r="Y10">
        <v>-50</v>
      </c>
      <c r="Z10">
        <v>-226</v>
      </c>
      <c r="AA10">
        <v>-18</v>
      </c>
      <c r="AB10">
        <v>1</v>
      </c>
      <c r="AC10">
        <v>1</v>
      </c>
      <c r="AD10">
        <v>-18</v>
      </c>
      <c r="AE10">
        <v>-62</v>
      </c>
      <c r="AF10">
        <v>-93</v>
      </c>
      <c r="AG10">
        <v>-43</v>
      </c>
      <c r="AH10">
        <v>-17.436706928477701</v>
      </c>
      <c r="AI10">
        <v>-56.852246873988797</v>
      </c>
      <c r="AJ10">
        <v>-82.2007057301402</v>
      </c>
      <c r="AK10">
        <v>-44.238664711303102</v>
      </c>
    </row>
    <row r="11" spans="1:37" hidden="1" x14ac:dyDescent="0.3">
      <c r="A11" t="s">
        <v>37</v>
      </c>
      <c r="B11" t="s">
        <v>38</v>
      </c>
      <c r="C11">
        <v>42619</v>
      </c>
      <c r="D11" t="s">
        <v>39</v>
      </c>
      <c r="E11">
        <v>6</v>
      </c>
      <c r="F11">
        <v>1</v>
      </c>
      <c r="G11" t="s">
        <v>46</v>
      </c>
      <c r="H11">
        <v>3</v>
      </c>
      <c r="I11" t="s">
        <v>42</v>
      </c>
      <c r="J11">
        <v>20</v>
      </c>
      <c r="K11">
        <v>1</v>
      </c>
      <c r="L11">
        <v>5</v>
      </c>
      <c r="M11">
        <v>5</v>
      </c>
      <c r="N11">
        <v>0</v>
      </c>
      <c r="O11">
        <v>0</v>
      </c>
      <c r="P11">
        <v>2000</v>
      </c>
      <c r="Q11">
        <v>1152</v>
      </c>
      <c r="R11">
        <v>1</v>
      </c>
      <c r="S11">
        <v>1</v>
      </c>
      <c r="T11">
        <v>1</v>
      </c>
      <c r="U11">
        <v>-18</v>
      </c>
      <c r="V11">
        <v>-18</v>
      </c>
      <c r="W11">
        <v>-58</v>
      </c>
      <c r="X11">
        <v>-83</v>
      </c>
      <c r="Y11">
        <v>-50</v>
      </c>
      <c r="Z11">
        <v>-226</v>
      </c>
      <c r="AA11">
        <v>-18</v>
      </c>
      <c r="AB11">
        <v>1</v>
      </c>
      <c r="AC11">
        <v>1</v>
      </c>
      <c r="AD11">
        <v>-18</v>
      </c>
      <c r="AE11">
        <v>-62</v>
      </c>
      <c r="AF11">
        <v>-93</v>
      </c>
      <c r="AG11">
        <v>-43</v>
      </c>
      <c r="AH11">
        <v>-17.436706928477701</v>
      </c>
      <c r="AI11">
        <v>-56.852246873988797</v>
      </c>
      <c r="AJ11">
        <v>-82.2007057301402</v>
      </c>
      <c r="AK11">
        <v>-44.238664711303102</v>
      </c>
    </row>
    <row r="12" spans="1:37" x14ac:dyDescent="0.3">
      <c r="A12" t="s">
        <v>37</v>
      </c>
      <c r="B12" t="s">
        <v>38</v>
      </c>
      <c r="C12">
        <v>42619</v>
      </c>
      <c r="D12" t="s">
        <v>39</v>
      </c>
      <c r="E12">
        <v>6</v>
      </c>
      <c r="F12">
        <v>1</v>
      </c>
      <c r="G12" t="s">
        <v>46</v>
      </c>
      <c r="H12">
        <v>3</v>
      </c>
      <c r="I12" t="s">
        <v>40</v>
      </c>
      <c r="J12">
        <v>21</v>
      </c>
      <c r="K12">
        <v>1</v>
      </c>
      <c r="L12">
        <v>6</v>
      </c>
      <c r="M12">
        <v>6</v>
      </c>
      <c r="N12">
        <v>0</v>
      </c>
      <c r="O12" t="s">
        <v>44</v>
      </c>
      <c r="P12">
        <v>594</v>
      </c>
      <c r="Q12">
        <v>594</v>
      </c>
      <c r="R12">
        <v>1</v>
      </c>
      <c r="S12">
        <v>1</v>
      </c>
      <c r="T12">
        <v>1</v>
      </c>
      <c r="U12">
        <v>-18</v>
      </c>
      <c r="V12">
        <v>-18</v>
      </c>
      <c r="W12">
        <v>-58</v>
      </c>
      <c r="X12">
        <v>-83</v>
      </c>
      <c r="Y12">
        <v>-50</v>
      </c>
      <c r="Z12">
        <v>-249</v>
      </c>
      <c r="AA12">
        <v>-23</v>
      </c>
      <c r="AB12">
        <v>1</v>
      </c>
      <c r="AC12">
        <v>1</v>
      </c>
      <c r="AD12">
        <v>-23</v>
      </c>
      <c r="AE12">
        <v>-58</v>
      </c>
      <c r="AF12">
        <v>-83</v>
      </c>
      <c r="AG12">
        <v>-47</v>
      </c>
      <c r="AH12">
        <v>-23.277596020108899</v>
      </c>
      <c r="AI12">
        <v>-55.224422006492397</v>
      </c>
      <c r="AJ12">
        <v>-83.308536869022205</v>
      </c>
      <c r="AK12">
        <v>-43.957802296375498</v>
      </c>
    </row>
    <row r="13" spans="1:37" hidden="1" x14ac:dyDescent="0.3">
      <c r="A13" t="s">
        <v>37</v>
      </c>
      <c r="B13" t="s">
        <v>38</v>
      </c>
      <c r="C13">
        <v>42619</v>
      </c>
      <c r="D13" t="s">
        <v>39</v>
      </c>
      <c r="E13">
        <v>6</v>
      </c>
      <c r="F13">
        <v>1</v>
      </c>
      <c r="G13" t="s">
        <v>46</v>
      </c>
      <c r="H13">
        <v>3</v>
      </c>
      <c r="I13" t="s">
        <v>42</v>
      </c>
      <c r="J13">
        <v>24</v>
      </c>
      <c r="K13">
        <v>1</v>
      </c>
      <c r="L13">
        <v>6</v>
      </c>
      <c r="M13">
        <v>6</v>
      </c>
      <c r="N13">
        <v>0</v>
      </c>
      <c r="O13">
        <v>0</v>
      </c>
      <c r="P13">
        <v>2000</v>
      </c>
      <c r="Q13">
        <v>594</v>
      </c>
      <c r="R13">
        <v>1</v>
      </c>
      <c r="S13">
        <v>1</v>
      </c>
      <c r="T13">
        <v>1</v>
      </c>
      <c r="U13">
        <v>-23</v>
      </c>
      <c r="V13">
        <v>-23</v>
      </c>
      <c r="W13">
        <v>-58</v>
      </c>
      <c r="X13">
        <v>-83</v>
      </c>
      <c r="Y13">
        <v>-50</v>
      </c>
      <c r="Z13">
        <v>-249</v>
      </c>
      <c r="AA13">
        <v>-23</v>
      </c>
      <c r="AB13">
        <v>1</v>
      </c>
      <c r="AC13">
        <v>1</v>
      </c>
      <c r="AD13">
        <v>-23</v>
      </c>
      <c r="AE13">
        <v>-58</v>
      </c>
      <c r="AF13">
        <v>-83</v>
      </c>
      <c r="AG13">
        <v>-47</v>
      </c>
      <c r="AH13">
        <v>-23.277596020108899</v>
      </c>
      <c r="AI13">
        <v>-55.224422006492397</v>
      </c>
      <c r="AJ13">
        <v>-83.308536869022205</v>
      </c>
      <c r="AK13">
        <v>-43.957802296375498</v>
      </c>
    </row>
    <row r="14" spans="1:37" x14ac:dyDescent="0.3">
      <c r="A14" t="s">
        <v>37</v>
      </c>
      <c r="B14" t="s">
        <v>38</v>
      </c>
      <c r="C14">
        <v>42619</v>
      </c>
      <c r="D14" t="s">
        <v>39</v>
      </c>
      <c r="E14">
        <v>6</v>
      </c>
      <c r="F14">
        <v>1</v>
      </c>
      <c r="G14" t="s">
        <v>46</v>
      </c>
      <c r="H14">
        <v>3</v>
      </c>
      <c r="I14" t="s">
        <v>40</v>
      </c>
      <c r="J14">
        <v>25</v>
      </c>
      <c r="K14">
        <v>1</v>
      </c>
      <c r="L14">
        <v>7</v>
      </c>
      <c r="M14">
        <v>7</v>
      </c>
      <c r="N14">
        <v>0</v>
      </c>
      <c r="O14" t="s">
        <v>45</v>
      </c>
      <c r="P14">
        <v>815</v>
      </c>
      <c r="Q14">
        <v>815</v>
      </c>
      <c r="R14">
        <v>4</v>
      </c>
      <c r="S14">
        <v>2</v>
      </c>
      <c r="T14">
        <v>1</v>
      </c>
      <c r="U14">
        <v>-23</v>
      </c>
      <c r="V14">
        <v>-23</v>
      </c>
      <c r="W14">
        <v>-58</v>
      </c>
      <c r="X14">
        <v>-83</v>
      </c>
      <c r="Y14">
        <v>-50</v>
      </c>
      <c r="Z14">
        <v>-291</v>
      </c>
      <c r="AA14">
        <v>-42</v>
      </c>
      <c r="AB14">
        <v>2</v>
      </c>
      <c r="AC14">
        <v>1</v>
      </c>
      <c r="AD14">
        <v>-19</v>
      </c>
      <c r="AE14">
        <v>-49</v>
      </c>
      <c r="AF14">
        <v>-85</v>
      </c>
      <c r="AG14">
        <v>-42</v>
      </c>
      <c r="AH14">
        <v>-27.335555482975199</v>
      </c>
      <c r="AI14">
        <v>-49.657241402700897</v>
      </c>
      <c r="AJ14">
        <v>-80.006032234665199</v>
      </c>
      <c r="AK14">
        <v>-45.455021886723998</v>
      </c>
    </row>
    <row r="15" spans="1:37" hidden="1" x14ac:dyDescent="0.3">
      <c r="A15" t="s">
        <v>37</v>
      </c>
      <c r="B15" t="s">
        <v>38</v>
      </c>
      <c r="C15">
        <v>42619</v>
      </c>
      <c r="D15" t="s">
        <v>39</v>
      </c>
      <c r="E15">
        <v>6</v>
      </c>
      <c r="F15">
        <v>1</v>
      </c>
      <c r="G15" t="s">
        <v>46</v>
      </c>
      <c r="H15">
        <v>3</v>
      </c>
      <c r="I15" t="s">
        <v>42</v>
      </c>
      <c r="J15">
        <v>28</v>
      </c>
      <c r="K15">
        <v>1</v>
      </c>
      <c r="L15">
        <v>7</v>
      </c>
      <c r="M15">
        <v>7</v>
      </c>
      <c r="N15">
        <v>0</v>
      </c>
      <c r="O15">
        <v>0</v>
      </c>
      <c r="P15">
        <v>2000</v>
      </c>
      <c r="Q15">
        <v>815</v>
      </c>
      <c r="R15">
        <v>4</v>
      </c>
      <c r="S15">
        <v>2</v>
      </c>
      <c r="T15">
        <v>1</v>
      </c>
      <c r="U15">
        <v>-23</v>
      </c>
      <c r="V15">
        <v>-23</v>
      </c>
      <c r="W15">
        <v>-58</v>
      </c>
      <c r="X15">
        <v>-83</v>
      </c>
      <c r="Y15">
        <v>-42</v>
      </c>
      <c r="Z15">
        <v>-291</v>
      </c>
      <c r="AA15">
        <v>-42</v>
      </c>
      <c r="AB15">
        <v>2</v>
      </c>
      <c r="AC15">
        <v>1</v>
      </c>
      <c r="AD15">
        <v>-19</v>
      </c>
      <c r="AE15">
        <v>-49</v>
      </c>
      <c r="AF15">
        <v>-85</v>
      </c>
      <c r="AG15">
        <v>-42</v>
      </c>
      <c r="AH15">
        <v>-27.335555482975199</v>
      </c>
      <c r="AI15">
        <v>-49.657241402700897</v>
      </c>
      <c r="AJ15">
        <v>-80.006032234665199</v>
      </c>
      <c r="AK15">
        <v>-45.455021886723998</v>
      </c>
    </row>
    <row r="16" spans="1:37" x14ac:dyDescent="0.3">
      <c r="A16" t="s">
        <v>37</v>
      </c>
      <c r="B16" t="s">
        <v>38</v>
      </c>
      <c r="C16">
        <v>42619</v>
      </c>
      <c r="D16" t="s">
        <v>39</v>
      </c>
      <c r="E16">
        <v>6</v>
      </c>
      <c r="F16">
        <v>1</v>
      </c>
      <c r="G16" t="s">
        <v>46</v>
      </c>
      <c r="H16">
        <v>3</v>
      </c>
      <c r="I16" t="s">
        <v>40</v>
      </c>
      <c r="J16">
        <v>29</v>
      </c>
      <c r="K16">
        <v>1</v>
      </c>
      <c r="L16">
        <v>8</v>
      </c>
      <c r="M16">
        <v>8</v>
      </c>
      <c r="N16">
        <v>0</v>
      </c>
      <c r="O16" t="s">
        <v>41</v>
      </c>
      <c r="P16">
        <v>572</v>
      </c>
      <c r="Q16">
        <v>572</v>
      </c>
      <c r="R16">
        <v>3</v>
      </c>
      <c r="S16">
        <v>2</v>
      </c>
      <c r="T16">
        <v>1</v>
      </c>
      <c r="U16">
        <v>-23</v>
      </c>
      <c r="V16">
        <v>-23</v>
      </c>
      <c r="W16">
        <v>-58</v>
      </c>
      <c r="X16">
        <v>-83</v>
      </c>
      <c r="Y16">
        <v>-42</v>
      </c>
      <c r="Z16">
        <v>-363</v>
      </c>
      <c r="AA16">
        <v>-72</v>
      </c>
      <c r="AB16">
        <v>2</v>
      </c>
      <c r="AC16">
        <v>1</v>
      </c>
      <c r="AD16">
        <v>-28</v>
      </c>
      <c r="AE16">
        <v>-48</v>
      </c>
      <c r="AF16">
        <v>-72</v>
      </c>
      <c r="AG16">
        <v>-49</v>
      </c>
      <c r="AH16">
        <v>-27.672503348781099</v>
      </c>
      <c r="AI16">
        <v>-46.115913478524</v>
      </c>
      <c r="AJ16">
        <v>-77.663926507805797</v>
      </c>
      <c r="AK16">
        <v>-44.078931570992196</v>
      </c>
    </row>
    <row r="17" spans="1:37" hidden="1" x14ac:dyDescent="0.3">
      <c r="A17" t="s">
        <v>37</v>
      </c>
      <c r="B17" t="s">
        <v>38</v>
      </c>
      <c r="C17">
        <v>42619</v>
      </c>
      <c r="D17" t="s">
        <v>39</v>
      </c>
      <c r="E17">
        <v>6</v>
      </c>
      <c r="F17">
        <v>1</v>
      </c>
      <c r="G17" t="s">
        <v>46</v>
      </c>
      <c r="H17">
        <v>3</v>
      </c>
      <c r="I17" t="s">
        <v>42</v>
      </c>
      <c r="J17">
        <v>32</v>
      </c>
      <c r="K17">
        <v>1</v>
      </c>
      <c r="L17">
        <v>8</v>
      </c>
      <c r="M17">
        <v>8</v>
      </c>
      <c r="N17">
        <v>0</v>
      </c>
      <c r="O17">
        <v>0</v>
      </c>
      <c r="P17">
        <v>2000</v>
      </c>
      <c r="Q17">
        <v>572</v>
      </c>
      <c r="R17">
        <v>3</v>
      </c>
      <c r="S17">
        <v>2</v>
      </c>
      <c r="T17">
        <v>1</v>
      </c>
      <c r="U17">
        <v>-23</v>
      </c>
      <c r="V17">
        <v>-23</v>
      </c>
      <c r="W17">
        <v>-58</v>
      </c>
      <c r="X17">
        <v>-72</v>
      </c>
      <c r="Y17">
        <v>-42</v>
      </c>
      <c r="Z17">
        <v>-363</v>
      </c>
      <c r="AA17">
        <v>-72</v>
      </c>
      <c r="AB17">
        <v>2</v>
      </c>
      <c r="AC17">
        <v>1</v>
      </c>
      <c r="AD17">
        <v>-28</v>
      </c>
      <c r="AE17">
        <v>-48</v>
      </c>
      <c r="AF17">
        <v>-72</v>
      </c>
      <c r="AG17">
        <v>-49</v>
      </c>
      <c r="AH17">
        <v>-27.672503348781099</v>
      </c>
      <c r="AI17">
        <v>-46.115913478524</v>
      </c>
      <c r="AJ17">
        <v>-77.663926507805797</v>
      </c>
      <c r="AK17">
        <v>-44.078931570992196</v>
      </c>
    </row>
    <row r="18" spans="1:37" x14ac:dyDescent="0.3">
      <c r="A18" t="s">
        <v>37</v>
      </c>
      <c r="B18" t="s">
        <v>38</v>
      </c>
      <c r="C18">
        <v>42619</v>
      </c>
      <c r="D18" t="s">
        <v>39</v>
      </c>
      <c r="E18">
        <v>6</v>
      </c>
      <c r="F18">
        <v>1</v>
      </c>
      <c r="G18" t="s">
        <v>46</v>
      </c>
      <c r="H18">
        <v>3</v>
      </c>
      <c r="I18" t="s">
        <v>40</v>
      </c>
      <c r="J18">
        <v>33</v>
      </c>
      <c r="K18">
        <v>1</v>
      </c>
      <c r="L18">
        <v>9</v>
      </c>
      <c r="M18">
        <v>9</v>
      </c>
      <c r="N18">
        <v>0</v>
      </c>
      <c r="O18" t="s">
        <v>43</v>
      </c>
      <c r="P18">
        <v>556</v>
      </c>
      <c r="Q18">
        <v>556</v>
      </c>
      <c r="R18">
        <v>2</v>
      </c>
      <c r="S18">
        <v>2</v>
      </c>
      <c r="T18">
        <v>1</v>
      </c>
      <c r="U18">
        <v>-23</v>
      </c>
      <c r="V18">
        <v>-23</v>
      </c>
      <c r="W18">
        <v>-58</v>
      </c>
      <c r="X18">
        <v>-72</v>
      </c>
      <c r="Y18">
        <v>-42</v>
      </c>
      <c r="Z18">
        <v>-402</v>
      </c>
      <c r="AA18">
        <v>-39</v>
      </c>
      <c r="AB18">
        <v>2</v>
      </c>
      <c r="AC18">
        <v>1</v>
      </c>
      <c r="AD18">
        <v>-24</v>
      </c>
      <c r="AE18">
        <v>-39</v>
      </c>
      <c r="AF18">
        <v>-74</v>
      </c>
      <c r="AG18">
        <v>-40</v>
      </c>
      <c r="AH18">
        <v>-27.889851679562899</v>
      </c>
      <c r="AI18">
        <v>-45.9713332927914</v>
      </c>
      <c r="AJ18">
        <v>-74.490970497568696</v>
      </c>
      <c r="AK18">
        <v>-42.098967652997999</v>
      </c>
    </row>
    <row r="19" spans="1:37" hidden="1" x14ac:dyDescent="0.3">
      <c r="A19" t="s">
        <v>37</v>
      </c>
      <c r="B19" t="s">
        <v>38</v>
      </c>
      <c r="C19">
        <v>42619</v>
      </c>
      <c r="D19" t="s">
        <v>39</v>
      </c>
      <c r="E19">
        <v>6</v>
      </c>
      <c r="F19">
        <v>1</v>
      </c>
      <c r="G19" t="s">
        <v>46</v>
      </c>
      <c r="H19">
        <v>3</v>
      </c>
      <c r="I19" t="s">
        <v>42</v>
      </c>
      <c r="J19">
        <v>36</v>
      </c>
      <c r="K19">
        <v>1</v>
      </c>
      <c r="L19">
        <v>9</v>
      </c>
      <c r="M19">
        <v>9</v>
      </c>
      <c r="N19">
        <v>0</v>
      </c>
      <c r="O19">
        <v>0</v>
      </c>
      <c r="P19">
        <v>2000</v>
      </c>
      <c r="Q19">
        <v>556</v>
      </c>
      <c r="R19">
        <v>2</v>
      </c>
      <c r="S19">
        <v>2</v>
      </c>
      <c r="T19">
        <v>1</v>
      </c>
      <c r="U19">
        <v>-23</v>
      </c>
      <c r="V19">
        <v>-23</v>
      </c>
      <c r="W19">
        <v>-39</v>
      </c>
      <c r="X19">
        <v>-72</v>
      </c>
      <c r="Y19">
        <v>-42</v>
      </c>
      <c r="Z19">
        <v>-402</v>
      </c>
      <c r="AA19">
        <v>-39</v>
      </c>
      <c r="AB19">
        <v>2</v>
      </c>
      <c r="AC19">
        <v>1</v>
      </c>
      <c r="AD19">
        <v>-24</v>
      </c>
      <c r="AE19">
        <v>-39</v>
      </c>
      <c r="AF19">
        <v>-74</v>
      </c>
      <c r="AG19">
        <v>-40</v>
      </c>
      <c r="AH19">
        <v>-27.889851679562899</v>
      </c>
      <c r="AI19">
        <v>-45.9713332927914</v>
      </c>
      <c r="AJ19">
        <v>-74.490970497568696</v>
      </c>
      <c r="AK19">
        <v>-42.098967652997999</v>
      </c>
    </row>
    <row r="20" spans="1:37" x14ac:dyDescent="0.3">
      <c r="A20" t="s">
        <v>37</v>
      </c>
      <c r="B20" t="s">
        <v>38</v>
      </c>
      <c r="C20">
        <v>42619</v>
      </c>
      <c r="D20" t="s">
        <v>39</v>
      </c>
      <c r="E20">
        <v>6</v>
      </c>
      <c r="F20">
        <v>1</v>
      </c>
      <c r="G20" t="s">
        <v>46</v>
      </c>
      <c r="H20">
        <v>3</v>
      </c>
      <c r="I20" t="s">
        <v>40</v>
      </c>
      <c r="J20">
        <v>37</v>
      </c>
      <c r="K20">
        <v>1</v>
      </c>
      <c r="L20">
        <v>10</v>
      </c>
      <c r="M20">
        <v>10</v>
      </c>
      <c r="N20">
        <v>0</v>
      </c>
      <c r="O20" t="s">
        <v>44</v>
      </c>
      <c r="P20">
        <v>601</v>
      </c>
      <c r="Q20">
        <v>601</v>
      </c>
      <c r="R20">
        <v>1</v>
      </c>
      <c r="S20">
        <v>1</v>
      </c>
      <c r="T20">
        <v>1</v>
      </c>
      <c r="U20">
        <v>-23</v>
      </c>
      <c r="V20">
        <v>-23</v>
      </c>
      <c r="W20">
        <v>-39</v>
      </c>
      <c r="X20">
        <v>-72</v>
      </c>
      <c r="Y20">
        <v>-42</v>
      </c>
      <c r="Z20">
        <v>-432</v>
      </c>
      <c r="AA20">
        <v>-30</v>
      </c>
      <c r="AB20">
        <v>1</v>
      </c>
      <c r="AC20">
        <v>1</v>
      </c>
      <c r="AD20">
        <v>-30</v>
      </c>
      <c r="AE20">
        <v>-50</v>
      </c>
      <c r="AF20">
        <v>-77</v>
      </c>
      <c r="AG20">
        <v>-47</v>
      </c>
      <c r="AH20">
        <v>-29.667013003866099</v>
      </c>
      <c r="AI20">
        <v>-49.586947116899601</v>
      </c>
      <c r="AJ20">
        <v>-75.394478406584696</v>
      </c>
      <c r="AK20">
        <v>-41.458418959333599</v>
      </c>
    </row>
    <row r="21" spans="1:37" hidden="1" x14ac:dyDescent="0.3">
      <c r="A21" t="s">
        <v>37</v>
      </c>
      <c r="B21" t="s">
        <v>38</v>
      </c>
      <c r="C21">
        <v>42619</v>
      </c>
      <c r="D21" t="s">
        <v>39</v>
      </c>
      <c r="E21">
        <v>6</v>
      </c>
      <c r="F21">
        <v>1</v>
      </c>
      <c r="G21" t="s">
        <v>46</v>
      </c>
      <c r="H21">
        <v>3</v>
      </c>
      <c r="I21" t="s">
        <v>42</v>
      </c>
      <c r="J21">
        <v>40</v>
      </c>
      <c r="K21">
        <v>1</v>
      </c>
      <c r="L21">
        <v>10</v>
      </c>
      <c r="M21">
        <v>10</v>
      </c>
      <c r="N21">
        <v>0</v>
      </c>
      <c r="O21">
        <v>0</v>
      </c>
      <c r="P21">
        <v>2000</v>
      </c>
      <c r="Q21">
        <v>601</v>
      </c>
      <c r="R21">
        <v>1</v>
      </c>
      <c r="S21">
        <v>1</v>
      </c>
      <c r="T21">
        <v>1</v>
      </c>
      <c r="U21">
        <v>-30</v>
      </c>
      <c r="V21">
        <v>-30</v>
      </c>
      <c r="W21">
        <v>-39</v>
      </c>
      <c r="X21">
        <v>-72</v>
      </c>
      <c r="Y21">
        <v>-42</v>
      </c>
      <c r="Z21">
        <v>-432</v>
      </c>
      <c r="AA21">
        <v>-30</v>
      </c>
      <c r="AB21">
        <v>1</v>
      </c>
      <c r="AC21">
        <v>1</v>
      </c>
      <c r="AD21">
        <v>-30</v>
      </c>
      <c r="AE21">
        <v>-50</v>
      </c>
      <c r="AF21">
        <v>-77</v>
      </c>
      <c r="AG21">
        <v>-47</v>
      </c>
      <c r="AH21">
        <v>-29.667013003866099</v>
      </c>
      <c r="AI21">
        <v>-49.586947116899601</v>
      </c>
      <c r="AJ21">
        <v>-75.394478406584696</v>
      </c>
      <c r="AK21">
        <v>-41.458418959333599</v>
      </c>
    </row>
    <row r="22" spans="1:37" x14ac:dyDescent="0.3">
      <c r="A22" t="s">
        <v>37</v>
      </c>
      <c r="B22" t="s">
        <v>38</v>
      </c>
      <c r="C22">
        <v>42619</v>
      </c>
      <c r="D22" t="s">
        <v>39</v>
      </c>
      <c r="E22">
        <v>6</v>
      </c>
      <c r="F22">
        <v>1</v>
      </c>
      <c r="G22" t="s">
        <v>46</v>
      </c>
      <c r="H22">
        <v>3</v>
      </c>
      <c r="I22" t="s">
        <v>40</v>
      </c>
      <c r="J22">
        <v>41</v>
      </c>
      <c r="K22">
        <v>1</v>
      </c>
      <c r="L22">
        <v>11</v>
      </c>
      <c r="M22">
        <v>11</v>
      </c>
      <c r="N22">
        <v>0</v>
      </c>
      <c r="O22" t="s">
        <v>45</v>
      </c>
      <c r="P22">
        <v>874</v>
      </c>
      <c r="Q22">
        <v>874</v>
      </c>
      <c r="R22">
        <v>4</v>
      </c>
      <c r="S22">
        <v>2</v>
      </c>
      <c r="T22">
        <v>1</v>
      </c>
      <c r="U22">
        <v>-30</v>
      </c>
      <c r="V22">
        <v>-30</v>
      </c>
      <c r="W22">
        <v>-39</v>
      </c>
      <c r="X22">
        <v>-72</v>
      </c>
      <c r="Y22">
        <v>-42</v>
      </c>
      <c r="Z22">
        <v>-476</v>
      </c>
      <c r="AA22">
        <v>-44</v>
      </c>
      <c r="AB22">
        <v>2</v>
      </c>
      <c r="AC22">
        <v>1</v>
      </c>
      <c r="AD22">
        <v>-41</v>
      </c>
      <c r="AE22">
        <v>-48</v>
      </c>
      <c r="AF22">
        <v>-65</v>
      </c>
      <c r="AG22">
        <v>-44</v>
      </c>
      <c r="AH22">
        <v>-29.7118205091178</v>
      </c>
      <c r="AI22">
        <v>-46.968122171727998</v>
      </c>
      <c r="AJ22">
        <v>-70.988843260902101</v>
      </c>
      <c r="AK22">
        <v>-43.814905742062301</v>
      </c>
    </row>
    <row r="23" spans="1:37" hidden="1" x14ac:dyDescent="0.3">
      <c r="A23" t="s">
        <v>37</v>
      </c>
      <c r="B23" t="s">
        <v>38</v>
      </c>
      <c r="C23">
        <v>42619</v>
      </c>
      <c r="D23" t="s">
        <v>39</v>
      </c>
      <c r="E23">
        <v>6</v>
      </c>
      <c r="F23">
        <v>1</v>
      </c>
      <c r="G23" t="s">
        <v>46</v>
      </c>
      <c r="H23">
        <v>3</v>
      </c>
      <c r="I23" t="s">
        <v>42</v>
      </c>
      <c r="J23">
        <v>44</v>
      </c>
      <c r="K23">
        <v>1</v>
      </c>
      <c r="L23">
        <v>11</v>
      </c>
      <c r="M23">
        <v>11</v>
      </c>
      <c r="N23">
        <v>0</v>
      </c>
      <c r="O23">
        <v>0</v>
      </c>
      <c r="P23">
        <v>2000</v>
      </c>
      <c r="Q23">
        <v>874</v>
      </c>
      <c r="R23">
        <v>4</v>
      </c>
      <c r="S23">
        <v>2</v>
      </c>
      <c r="T23">
        <v>1</v>
      </c>
      <c r="U23">
        <v>-30</v>
      </c>
      <c r="V23">
        <v>-30</v>
      </c>
      <c r="W23">
        <v>-39</v>
      </c>
      <c r="X23">
        <v>-72</v>
      </c>
      <c r="Y23">
        <v>-44</v>
      </c>
      <c r="Z23">
        <v>-476</v>
      </c>
      <c r="AA23">
        <v>-44</v>
      </c>
      <c r="AB23">
        <v>2</v>
      </c>
      <c r="AC23">
        <v>1</v>
      </c>
      <c r="AD23">
        <v>-41</v>
      </c>
      <c r="AE23">
        <v>-48</v>
      </c>
      <c r="AF23">
        <v>-65</v>
      </c>
      <c r="AG23">
        <v>-44</v>
      </c>
      <c r="AH23">
        <v>-29.7118205091178</v>
      </c>
      <c r="AI23">
        <v>-46.968122171727998</v>
      </c>
      <c r="AJ23">
        <v>-70.988843260902101</v>
      </c>
      <c r="AK23">
        <v>-43.814905742062301</v>
      </c>
    </row>
    <row r="24" spans="1:37" x14ac:dyDescent="0.3">
      <c r="A24" t="s">
        <v>37</v>
      </c>
      <c r="B24" t="s">
        <v>38</v>
      </c>
      <c r="C24">
        <v>42619</v>
      </c>
      <c r="D24" t="s">
        <v>39</v>
      </c>
      <c r="E24">
        <v>6</v>
      </c>
      <c r="F24">
        <v>1</v>
      </c>
      <c r="G24" t="s">
        <v>46</v>
      </c>
      <c r="H24">
        <v>3</v>
      </c>
      <c r="I24" t="s">
        <v>40</v>
      </c>
      <c r="J24">
        <v>45</v>
      </c>
      <c r="K24">
        <v>1</v>
      </c>
      <c r="L24">
        <v>12</v>
      </c>
      <c r="M24">
        <v>12</v>
      </c>
      <c r="N24">
        <v>0</v>
      </c>
      <c r="O24" t="s">
        <v>44</v>
      </c>
      <c r="P24">
        <v>419</v>
      </c>
      <c r="Q24">
        <v>419</v>
      </c>
      <c r="R24">
        <v>1</v>
      </c>
      <c r="S24">
        <v>1</v>
      </c>
      <c r="T24">
        <v>1</v>
      </c>
      <c r="U24">
        <v>-30</v>
      </c>
      <c r="V24">
        <v>-30</v>
      </c>
      <c r="W24">
        <v>-39</v>
      </c>
      <c r="X24">
        <v>-72</v>
      </c>
      <c r="Y24">
        <v>-44</v>
      </c>
      <c r="Z24">
        <v>-503</v>
      </c>
      <c r="AA24">
        <v>-27</v>
      </c>
      <c r="AB24">
        <v>1</v>
      </c>
      <c r="AC24">
        <v>1</v>
      </c>
      <c r="AD24">
        <v>-27</v>
      </c>
      <c r="AE24">
        <v>-46</v>
      </c>
      <c r="AF24">
        <v>-66</v>
      </c>
      <c r="AG24">
        <v>-45</v>
      </c>
      <c r="AH24">
        <v>-27.310626628567601</v>
      </c>
      <c r="AI24">
        <v>-47.380230039000097</v>
      </c>
      <c r="AJ24">
        <v>-69.718479586963397</v>
      </c>
      <c r="AK24">
        <v>-41.835878797756202</v>
      </c>
    </row>
    <row r="25" spans="1:37" hidden="1" x14ac:dyDescent="0.3">
      <c r="A25" t="s">
        <v>37</v>
      </c>
      <c r="B25" t="s">
        <v>38</v>
      </c>
      <c r="C25">
        <v>42619</v>
      </c>
      <c r="D25" t="s">
        <v>39</v>
      </c>
      <c r="E25">
        <v>6</v>
      </c>
      <c r="F25">
        <v>1</v>
      </c>
      <c r="G25" t="s">
        <v>46</v>
      </c>
      <c r="H25">
        <v>3</v>
      </c>
      <c r="I25" t="s">
        <v>42</v>
      </c>
      <c r="J25">
        <v>48</v>
      </c>
      <c r="K25">
        <v>1</v>
      </c>
      <c r="L25">
        <v>12</v>
      </c>
      <c r="M25">
        <v>12</v>
      </c>
      <c r="N25">
        <v>0</v>
      </c>
      <c r="O25">
        <v>0</v>
      </c>
      <c r="P25">
        <v>2000</v>
      </c>
      <c r="Q25">
        <v>419</v>
      </c>
      <c r="R25">
        <v>1</v>
      </c>
      <c r="S25">
        <v>1</v>
      </c>
      <c r="T25">
        <v>1</v>
      </c>
      <c r="U25">
        <v>-27</v>
      </c>
      <c r="V25">
        <v>-27</v>
      </c>
      <c r="W25">
        <v>-39</v>
      </c>
      <c r="X25">
        <v>-72</v>
      </c>
      <c r="Y25">
        <v>-44</v>
      </c>
      <c r="Z25">
        <v>-503</v>
      </c>
      <c r="AA25">
        <v>-27</v>
      </c>
      <c r="AB25">
        <v>1</v>
      </c>
      <c r="AC25">
        <v>1</v>
      </c>
      <c r="AD25">
        <v>-27</v>
      </c>
      <c r="AE25">
        <v>-46</v>
      </c>
      <c r="AF25">
        <v>-66</v>
      </c>
      <c r="AG25">
        <v>-45</v>
      </c>
      <c r="AH25">
        <v>-27.310626628567601</v>
      </c>
      <c r="AI25">
        <v>-47.380230039000097</v>
      </c>
      <c r="AJ25">
        <v>-69.718479586963397</v>
      </c>
      <c r="AK25">
        <v>-41.835878797756202</v>
      </c>
    </row>
    <row r="26" spans="1:37" x14ac:dyDescent="0.3">
      <c r="A26" t="s">
        <v>37</v>
      </c>
      <c r="B26" t="s">
        <v>38</v>
      </c>
      <c r="C26">
        <v>42619</v>
      </c>
      <c r="D26" t="s">
        <v>39</v>
      </c>
      <c r="E26">
        <v>6</v>
      </c>
      <c r="F26">
        <v>1</v>
      </c>
      <c r="G26" t="s">
        <v>46</v>
      </c>
      <c r="H26">
        <v>3</v>
      </c>
      <c r="I26" t="s">
        <v>40</v>
      </c>
      <c r="J26">
        <v>49</v>
      </c>
      <c r="K26">
        <v>1</v>
      </c>
      <c r="L26">
        <v>13</v>
      </c>
      <c r="M26">
        <v>13</v>
      </c>
      <c r="N26">
        <v>0</v>
      </c>
      <c r="O26" t="s">
        <v>44</v>
      </c>
      <c r="P26">
        <v>410</v>
      </c>
      <c r="Q26">
        <v>410</v>
      </c>
      <c r="R26">
        <v>1</v>
      </c>
      <c r="S26">
        <v>1</v>
      </c>
      <c r="T26">
        <v>1</v>
      </c>
      <c r="U26">
        <v>-27</v>
      </c>
      <c r="V26">
        <v>-27</v>
      </c>
      <c r="W26">
        <v>-39</v>
      </c>
      <c r="X26">
        <v>-72</v>
      </c>
      <c r="Y26">
        <v>-44</v>
      </c>
      <c r="Z26">
        <v>-539</v>
      </c>
      <c r="AA26">
        <v>-36</v>
      </c>
      <c r="AB26">
        <v>1</v>
      </c>
      <c r="AC26">
        <v>1</v>
      </c>
      <c r="AD26">
        <v>-36</v>
      </c>
      <c r="AE26">
        <v>-43</v>
      </c>
      <c r="AF26">
        <v>-71</v>
      </c>
      <c r="AG26">
        <v>-46</v>
      </c>
      <c r="AH26">
        <v>-29.9140156989932</v>
      </c>
      <c r="AI26">
        <v>-48.4575972362288</v>
      </c>
      <c r="AJ26">
        <v>-71.182793089177295</v>
      </c>
      <c r="AK26">
        <v>-40.874862673770401</v>
      </c>
    </row>
    <row r="27" spans="1:37" hidden="1" x14ac:dyDescent="0.3">
      <c r="A27" t="s">
        <v>37</v>
      </c>
      <c r="B27" t="s">
        <v>38</v>
      </c>
      <c r="C27">
        <v>42619</v>
      </c>
      <c r="D27" t="s">
        <v>39</v>
      </c>
      <c r="E27">
        <v>6</v>
      </c>
      <c r="F27">
        <v>1</v>
      </c>
      <c r="G27" t="s">
        <v>46</v>
      </c>
      <c r="H27">
        <v>3</v>
      </c>
      <c r="I27" t="s">
        <v>42</v>
      </c>
      <c r="J27">
        <v>52</v>
      </c>
      <c r="K27">
        <v>1</v>
      </c>
      <c r="L27">
        <v>13</v>
      </c>
      <c r="M27">
        <v>13</v>
      </c>
      <c r="N27">
        <v>0</v>
      </c>
      <c r="O27">
        <v>0</v>
      </c>
      <c r="P27">
        <v>2000</v>
      </c>
      <c r="Q27">
        <v>410</v>
      </c>
      <c r="R27">
        <v>1</v>
      </c>
      <c r="S27">
        <v>1</v>
      </c>
      <c r="T27">
        <v>1</v>
      </c>
      <c r="U27">
        <v>-36</v>
      </c>
      <c r="V27">
        <v>-36</v>
      </c>
      <c r="W27">
        <v>-39</v>
      </c>
      <c r="X27">
        <v>-72</v>
      </c>
      <c r="Y27">
        <v>-44</v>
      </c>
      <c r="Z27">
        <v>-539</v>
      </c>
      <c r="AA27">
        <v>-36</v>
      </c>
      <c r="AB27">
        <v>1</v>
      </c>
      <c r="AC27">
        <v>1</v>
      </c>
      <c r="AD27">
        <v>-36</v>
      </c>
      <c r="AE27">
        <v>-43</v>
      </c>
      <c r="AF27">
        <v>-71</v>
      </c>
      <c r="AG27">
        <v>-46</v>
      </c>
      <c r="AH27">
        <v>-29.9140156989932</v>
      </c>
      <c r="AI27">
        <v>-48.4575972362288</v>
      </c>
      <c r="AJ27">
        <v>-71.182793089177295</v>
      </c>
      <c r="AK27">
        <v>-40.874862673770401</v>
      </c>
    </row>
    <row r="28" spans="1:37" x14ac:dyDescent="0.3">
      <c r="A28" t="s">
        <v>37</v>
      </c>
      <c r="B28" t="s">
        <v>38</v>
      </c>
      <c r="C28">
        <v>42619</v>
      </c>
      <c r="D28" t="s">
        <v>39</v>
      </c>
      <c r="E28">
        <v>6</v>
      </c>
      <c r="F28">
        <v>1</v>
      </c>
      <c r="G28" t="s">
        <v>46</v>
      </c>
      <c r="H28">
        <v>3</v>
      </c>
      <c r="I28" t="s">
        <v>40</v>
      </c>
      <c r="J28">
        <v>53</v>
      </c>
      <c r="K28">
        <v>1</v>
      </c>
      <c r="L28">
        <v>14</v>
      </c>
      <c r="M28">
        <v>14</v>
      </c>
      <c r="N28">
        <v>0</v>
      </c>
      <c r="O28" t="s">
        <v>45</v>
      </c>
      <c r="P28">
        <v>854</v>
      </c>
      <c r="Q28">
        <v>854</v>
      </c>
      <c r="R28">
        <v>4</v>
      </c>
      <c r="S28">
        <v>2</v>
      </c>
      <c r="T28">
        <v>1</v>
      </c>
      <c r="U28">
        <v>-36</v>
      </c>
      <c r="V28">
        <v>-36</v>
      </c>
      <c r="W28">
        <v>-39</v>
      </c>
      <c r="X28">
        <v>-72</v>
      </c>
      <c r="Y28">
        <v>-44</v>
      </c>
      <c r="Z28">
        <v>-582</v>
      </c>
      <c r="AA28">
        <v>-43</v>
      </c>
      <c r="AB28">
        <v>2</v>
      </c>
      <c r="AC28">
        <v>1</v>
      </c>
      <c r="AD28">
        <v>-34</v>
      </c>
      <c r="AE28">
        <v>-54</v>
      </c>
      <c r="AF28">
        <v>-70</v>
      </c>
      <c r="AG28">
        <v>-43</v>
      </c>
      <c r="AH28">
        <v>-31.4059764965087</v>
      </c>
      <c r="AI28">
        <v>-51.428183182141296</v>
      </c>
      <c r="AJ28">
        <v>-70.430825502357806</v>
      </c>
      <c r="AK28">
        <v>-44.293416177056997</v>
      </c>
    </row>
    <row r="29" spans="1:37" hidden="1" x14ac:dyDescent="0.3">
      <c r="A29" t="s">
        <v>37</v>
      </c>
      <c r="B29" t="s">
        <v>38</v>
      </c>
      <c r="C29">
        <v>42619</v>
      </c>
      <c r="D29" t="s">
        <v>39</v>
      </c>
      <c r="E29">
        <v>6</v>
      </c>
      <c r="F29">
        <v>1</v>
      </c>
      <c r="G29" t="s">
        <v>46</v>
      </c>
      <c r="H29">
        <v>3</v>
      </c>
      <c r="I29" t="s">
        <v>42</v>
      </c>
      <c r="J29">
        <v>56</v>
      </c>
      <c r="K29">
        <v>1</v>
      </c>
      <c r="L29">
        <v>14</v>
      </c>
      <c r="M29">
        <v>14</v>
      </c>
      <c r="N29">
        <v>0</v>
      </c>
      <c r="O29">
        <v>0</v>
      </c>
      <c r="P29">
        <v>2000</v>
      </c>
      <c r="Q29">
        <v>854</v>
      </c>
      <c r="R29">
        <v>4</v>
      </c>
      <c r="S29">
        <v>2</v>
      </c>
      <c r="T29">
        <v>1</v>
      </c>
      <c r="U29">
        <v>-36</v>
      </c>
      <c r="V29">
        <v>-36</v>
      </c>
      <c r="W29">
        <v>-39</v>
      </c>
      <c r="X29">
        <v>-72</v>
      </c>
      <c r="Y29">
        <v>-43</v>
      </c>
      <c r="Z29">
        <v>-582</v>
      </c>
      <c r="AA29">
        <v>-43</v>
      </c>
      <c r="AB29">
        <v>2</v>
      </c>
      <c r="AC29">
        <v>1</v>
      </c>
      <c r="AD29">
        <v>-34</v>
      </c>
      <c r="AE29">
        <v>-54</v>
      </c>
      <c r="AF29">
        <v>-70</v>
      </c>
      <c r="AG29">
        <v>-43</v>
      </c>
      <c r="AH29">
        <v>-31.4059764965087</v>
      </c>
      <c r="AI29">
        <v>-51.428183182141296</v>
      </c>
      <c r="AJ29">
        <v>-70.430825502357806</v>
      </c>
      <c r="AK29">
        <v>-44.293416177056997</v>
      </c>
    </row>
    <row r="30" spans="1:37" x14ac:dyDescent="0.3">
      <c r="A30" t="s">
        <v>37</v>
      </c>
      <c r="B30" t="s">
        <v>38</v>
      </c>
      <c r="C30">
        <v>42619</v>
      </c>
      <c r="D30" t="s">
        <v>39</v>
      </c>
      <c r="E30">
        <v>6</v>
      </c>
      <c r="F30">
        <v>1</v>
      </c>
      <c r="G30" t="s">
        <v>46</v>
      </c>
      <c r="H30">
        <v>3</v>
      </c>
      <c r="I30" t="s">
        <v>40</v>
      </c>
      <c r="J30">
        <v>57</v>
      </c>
      <c r="K30">
        <v>1</v>
      </c>
      <c r="L30">
        <v>15</v>
      </c>
      <c r="M30">
        <v>15</v>
      </c>
      <c r="N30">
        <v>0</v>
      </c>
      <c r="O30" t="s">
        <v>44</v>
      </c>
      <c r="P30">
        <v>790</v>
      </c>
      <c r="Q30">
        <v>790</v>
      </c>
      <c r="R30">
        <v>1</v>
      </c>
      <c r="S30">
        <v>1</v>
      </c>
      <c r="T30">
        <v>1</v>
      </c>
      <c r="U30">
        <v>-36</v>
      </c>
      <c r="V30">
        <v>-36</v>
      </c>
      <c r="W30">
        <v>-39</v>
      </c>
      <c r="X30">
        <v>-72</v>
      </c>
      <c r="Y30">
        <v>-43</v>
      </c>
      <c r="Z30">
        <v>-621</v>
      </c>
      <c r="AA30">
        <v>-39</v>
      </c>
      <c r="AB30">
        <v>2</v>
      </c>
      <c r="AC30">
        <v>4</v>
      </c>
      <c r="AD30">
        <v>-39</v>
      </c>
      <c r="AE30">
        <v>-46</v>
      </c>
      <c r="AF30">
        <v>-69</v>
      </c>
      <c r="AG30">
        <v>-38</v>
      </c>
      <c r="AH30">
        <v>-30.223733375965899</v>
      </c>
      <c r="AI30">
        <v>-50.6191773386211</v>
      </c>
      <c r="AJ30">
        <v>-67.247362895816195</v>
      </c>
      <c r="AK30">
        <v>-43.728834287132301</v>
      </c>
    </row>
    <row r="31" spans="1:37" hidden="1" x14ac:dyDescent="0.3">
      <c r="A31" t="s">
        <v>37</v>
      </c>
      <c r="B31" t="s">
        <v>38</v>
      </c>
      <c r="C31">
        <v>42619</v>
      </c>
      <c r="D31" t="s">
        <v>39</v>
      </c>
      <c r="E31">
        <v>6</v>
      </c>
      <c r="F31">
        <v>1</v>
      </c>
      <c r="G31" t="s">
        <v>46</v>
      </c>
      <c r="H31">
        <v>3</v>
      </c>
      <c r="I31" t="s">
        <v>42</v>
      </c>
      <c r="J31">
        <v>60</v>
      </c>
      <c r="K31">
        <v>1</v>
      </c>
      <c r="L31">
        <v>15</v>
      </c>
      <c r="M31">
        <v>15</v>
      </c>
      <c r="N31">
        <v>0</v>
      </c>
      <c r="O31">
        <v>0</v>
      </c>
      <c r="P31">
        <v>2000</v>
      </c>
      <c r="Q31">
        <v>790</v>
      </c>
      <c r="R31">
        <v>1</v>
      </c>
      <c r="S31">
        <v>1</v>
      </c>
      <c r="T31">
        <v>1</v>
      </c>
      <c r="U31">
        <v>-39</v>
      </c>
      <c r="V31">
        <v>-39</v>
      </c>
      <c r="W31">
        <v>-39</v>
      </c>
      <c r="X31">
        <v>-72</v>
      </c>
      <c r="Y31">
        <v>-43</v>
      </c>
      <c r="Z31">
        <v>-621</v>
      </c>
      <c r="AA31">
        <v>-39</v>
      </c>
      <c r="AB31">
        <v>2</v>
      </c>
      <c r="AC31">
        <v>4</v>
      </c>
      <c r="AD31">
        <v>-39</v>
      </c>
      <c r="AE31">
        <v>-46</v>
      </c>
      <c r="AF31">
        <v>-69</v>
      </c>
      <c r="AG31">
        <v>-38</v>
      </c>
      <c r="AH31">
        <v>-30.223733375965899</v>
      </c>
      <c r="AI31">
        <v>-50.6191773386211</v>
      </c>
      <c r="AJ31">
        <v>-67.247362895816195</v>
      </c>
      <c r="AK31">
        <v>-43.728834287132301</v>
      </c>
    </row>
    <row r="32" spans="1:37" x14ac:dyDescent="0.3">
      <c r="A32" t="s">
        <v>37</v>
      </c>
      <c r="B32" t="s">
        <v>38</v>
      </c>
      <c r="C32">
        <v>42619</v>
      </c>
      <c r="D32" t="s">
        <v>39</v>
      </c>
      <c r="E32">
        <v>6</v>
      </c>
      <c r="F32">
        <v>1</v>
      </c>
      <c r="G32" t="s">
        <v>46</v>
      </c>
      <c r="H32">
        <v>3</v>
      </c>
      <c r="I32" t="s">
        <v>40</v>
      </c>
      <c r="J32">
        <v>61</v>
      </c>
      <c r="K32">
        <v>1</v>
      </c>
      <c r="L32">
        <v>16</v>
      </c>
      <c r="M32">
        <v>16</v>
      </c>
      <c r="N32">
        <v>0</v>
      </c>
      <c r="O32" t="s">
        <v>44</v>
      </c>
      <c r="P32">
        <v>342</v>
      </c>
      <c r="Q32">
        <v>342</v>
      </c>
      <c r="R32">
        <v>1</v>
      </c>
      <c r="S32">
        <v>1</v>
      </c>
      <c r="T32">
        <v>1</v>
      </c>
      <c r="U32">
        <v>-39</v>
      </c>
      <c r="V32">
        <v>-39</v>
      </c>
      <c r="W32">
        <v>-39</v>
      </c>
      <c r="X32">
        <v>-72</v>
      </c>
      <c r="Y32">
        <v>-43</v>
      </c>
      <c r="Z32">
        <v>-648</v>
      </c>
      <c r="AA32">
        <v>-27</v>
      </c>
      <c r="AB32">
        <v>1</v>
      </c>
      <c r="AC32">
        <v>1</v>
      </c>
      <c r="AD32">
        <v>-27</v>
      </c>
      <c r="AE32">
        <v>-51</v>
      </c>
      <c r="AF32">
        <v>-72</v>
      </c>
      <c r="AG32">
        <v>-46</v>
      </c>
      <c r="AH32">
        <v>-30.467668102503499</v>
      </c>
      <c r="AI32">
        <v>-47.664234396768897</v>
      </c>
      <c r="AJ32">
        <v>-67.500223827719594</v>
      </c>
      <c r="AK32">
        <v>-40.954109323927902</v>
      </c>
    </row>
    <row r="33" spans="1:37" hidden="1" x14ac:dyDescent="0.3">
      <c r="A33" t="s">
        <v>37</v>
      </c>
      <c r="B33" t="s">
        <v>38</v>
      </c>
      <c r="C33">
        <v>42619</v>
      </c>
      <c r="D33" t="s">
        <v>39</v>
      </c>
      <c r="E33">
        <v>6</v>
      </c>
      <c r="F33">
        <v>1</v>
      </c>
      <c r="G33" t="s">
        <v>46</v>
      </c>
      <c r="H33">
        <v>3</v>
      </c>
      <c r="I33" t="s">
        <v>42</v>
      </c>
      <c r="J33">
        <v>64</v>
      </c>
      <c r="K33">
        <v>1</v>
      </c>
      <c r="L33">
        <v>16</v>
      </c>
      <c r="M33">
        <v>16</v>
      </c>
      <c r="N33">
        <v>0</v>
      </c>
      <c r="O33">
        <v>0</v>
      </c>
      <c r="P33">
        <v>2000</v>
      </c>
      <c r="Q33">
        <v>342</v>
      </c>
      <c r="R33">
        <v>1</v>
      </c>
      <c r="S33">
        <v>1</v>
      </c>
      <c r="T33">
        <v>1</v>
      </c>
      <c r="U33">
        <v>-27</v>
      </c>
      <c r="V33">
        <v>-27</v>
      </c>
      <c r="W33">
        <v>-39</v>
      </c>
      <c r="X33">
        <v>-72</v>
      </c>
      <c r="Y33">
        <v>-43</v>
      </c>
      <c r="Z33">
        <v>-648</v>
      </c>
      <c r="AA33">
        <v>-27</v>
      </c>
      <c r="AB33">
        <v>1</v>
      </c>
      <c r="AC33">
        <v>1</v>
      </c>
      <c r="AD33">
        <v>-27</v>
      </c>
      <c r="AE33">
        <v>-51</v>
      </c>
      <c r="AF33">
        <v>-72</v>
      </c>
      <c r="AG33">
        <v>-46</v>
      </c>
      <c r="AH33">
        <v>-30.467668102503499</v>
      </c>
      <c r="AI33">
        <v>-47.664234396768897</v>
      </c>
      <c r="AJ33">
        <v>-67.500223827719594</v>
      </c>
      <c r="AK33">
        <v>-40.954109323927902</v>
      </c>
    </row>
    <row r="34" spans="1:37" x14ac:dyDescent="0.3">
      <c r="A34" t="s">
        <v>37</v>
      </c>
      <c r="B34" t="s">
        <v>38</v>
      </c>
      <c r="C34">
        <v>42619</v>
      </c>
      <c r="D34" t="s">
        <v>39</v>
      </c>
      <c r="E34">
        <v>6</v>
      </c>
      <c r="F34">
        <v>1</v>
      </c>
      <c r="G34" t="s">
        <v>46</v>
      </c>
      <c r="H34">
        <v>3</v>
      </c>
      <c r="I34" t="s">
        <v>40</v>
      </c>
      <c r="J34">
        <v>65</v>
      </c>
      <c r="K34">
        <v>1</v>
      </c>
      <c r="L34">
        <v>17</v>
      </c>
      <c r="M34">
        <v>17</v>
      </c>
      <c r="N34">
        <v>0</v>
      </c>
      <c r="O34" t="s">
        <v>44</v>
      </c>
      <c r="P34">
        <v>622</v>
      </c>
      <c r="Q34">
        <v>622</v>
      </c>
      <c r="R34">
        <v>1</v>
      </c>
      <c r="S34">
        <v>1</v>
      </c>
      <c r="T34">
        <v>1</v>
      </c>
      <c r="U34">
        <v>-27</v>
      </c>
      <c r="V34">
        <v>-27</v>
      </c>
      <c r="W34">
        <v>-39</v>
      </c>
      <c r="X34">
        <v>-72</v>
      </c>
      <c r="Y34">
        <v>-43</v>
      </c>
      <c r="Z34">
        <v>-679</v>
      </c>
      <c r="AA34">
        <v>-31</v>
      </c>
      <c r="AB34">
        <v>1</v>
      </c>
      <c r="AC34">
        <v>1</v>
      </c>
      <c r="AD34">
        <v>-31</v>
      </c>
      <c r="AE34">
        <v>-42</v>
      </c>
      <c r="AF34">
        <v>-68</v>
      </c>
      <c r="AG34">
        <v>-41</v>
      </c>
      <c r="AH34">
        <v>-30.893866417968201</v>
      </c>
      <c r="AI34">
        <v>-44.2694067131617</v>
      </c>
      <c r="AJ34">
        <v>-70.276771162052697</v>
      </c>
      <c r="AK34">
        <v>-37.706499414405897</v>
      </c>
    </row>
    <row r="35" spans="1:37" hidden="1" x14ac:dyDescent="0.3">
      <c r="A35" t="s">
        <v>37</v>
      </c>
      <c r="B35" t="s">
        <v>38</v>
      </c>
      <c r="C35">
        <v>42619</v>
      </c>
      <c r="D35" t="s">
        <v>39</v>
      </c>
      <c r="E35">
        <v>6</v>
      </c>
      <c r="F35">
        <v>1</v>
      </c>
      <c r="G35" t="s">
        <v>46</v>
      </c>
      <c r="H35">
        <v>3</v>
      </c>
      <c r="I35" t="s">
        <v>42</v>
      </c>
      <c r="J35">
        <v>68</v>
      </c>
      <c r="K35">
        <v>1</v>
      </c>
      <c r="L35">
        <v>17</v>
      </c>
      <c r="M35">
        <v>17</v>
      </c>
      <c r="N35">
        <v>0</v>
      </c>
      <c r="O35">
        <v>0</v>
      </c>
      <c r="P35">
        <v>2000</v>
      </c>
      <c r="Q35">
        <v>622</v>
      </c>
      <c r="R35">
        <v>1</v>
      </c>
      <c r="S35">
        <v>1</v>
      </c>
      <c r="T35">
        <v>1</v>
      </c>
      <c r="U35">
        <v>-31</v>
      </c>
      <c r="V35">
        <v>-31</v>
      </c>
      <c r="W35">
        <v>-39</v>
      </c>
      <c r="X35">
        <v>-72</v>
      </c>
      <c r="Y35">
        <v>-43</v>
      </c>
      <c r="Z35">
        <v>-679</v>
      </c>
      <c r="AA35">
        <v>-31</v>
      </c>
      <c r="AB35">
        <v>1</v>
      </c>
      <c r="AC35">
        <v>1</v>
      </c>
      <c r="AD35">
        <v>-31</v>
      </c>
      <c r="AE35">
        <v>-42</v>
      </c>
      <c r="AF35">
        <v>-68</v>
      </c>
      <c r="AG35">
        <v>-41</v>
      </c>
      <c r="AH35">
        <v>-30.893866417968201</v>
      </c>
      <c r="AI35">
        <v>-44.2694067131617</v>
      </c>
      <c r="AJ35">
        <v>-70.276771162052697</v>
      </c>
      <c r="AK35">
        <v>-37.706499414405897</v>
      </c>
    </row>
    <row r="36" spans="1:37" x14ac:dyDescent="0.3">
      <c r="A36" t="s">
        <v>37</v>
      </c>
      <c r="B36" t="s">
        <v>38</v>
      </c>
      <c r="C36">
        <v>42619</v>
      </c>
      <c r="D36" t="s">
        <v>39</v>
      </c>
      <c r="E36">
        <v>6</v>
      </c>
      <c r="F36">
        <v>1</v>
      </c>
      <c r="G36" t="s">
        <v>46</v>
      </c>
      <c r="H36">
        <v>3</v>
      </c>
      <c r="I36" t="s">
        <v>40</v>
      </c>
      <c r="J36">
        <v>69</v>
      </c>
      <c r="K36">
        <v>1</v>
      </c>
      <c r="L36">
        <v>18</v>
      </c>
      <c r="M36">
        <v>18</v>
      </c>
      <c r="N36">
        <v>0</v>
      </c>
      <c r="O36" t="s">
        <v>44</v>
      </c>
      <c r="P36">
        <v>524</v>
      </c>
      <c r="Q36">
        <v>524</v>
      </c>
      <c r="R36">
        <v>1</v>
      </c>
      <c r="S36">
        <v>1</v>
      </c>
      <c r="T36">
        <v>1</v>
      </c>
      <c r="U36">
        <v>-31</v>
      </c>
      <c r="V36">
        <v>-31</v>
      </c>
      <c r="W36">
        <v>-39</v>
      </c>
      <c r="X36">
        <v>-72</v>
      </c>
      <c r="Y36">
        <v>-43</v>
      </c>
      <c r="Z36">
        <v>-701</v>
      </c>
      <c r="AA36">
        <v>-22</v>
      </c>
      <c r="AB36">
        <v>1</v>
      </c>
      <c r="AC36">
        <v>1</v>
      </c>
      <c r="AD36">
        <v>-22</v>
      </c>
      <c r="AE36">
        <v>-44</v>
      </c>
      <c r="AF36">
        <v>-74</v>
      </c>
      <c r="AG36">
        <v>-36</v>
      </c>
      <c r="AH36">
        <v>-29.111334609280298</v>
      </c>
      <c r="AI36">
        <v>-44.006991128298999</v>
      </c>
      <c r="AJ36">
        <v>-70.6645020120677</v>
      </c>
      <c r="AK36">
        <v>-38.475722405692302</v>
      </c>
    </row>
    <row r="37" spans="1:37" hidden="1" x14ac:dyDescent="0.3">
      <c r="A37" t="s">
        <v>37</v>
      </c>
      <c r="B37" t="s">
        <v>38</v>
      </c>
      <c r="C37">
        <v>42619</v>
      </c>
      <c r="D37" t="s">
        <v>39</v>
      </c>
      <c r="E37">
        <v>6</v>
      </c>
      <c r="F37">
        <v>1</v>
      </c>
      <c r="G37" t="s">
        <v>46</v>
      </c>
      <c r="H37">
        <v>3</v>
      </c>
      <c r="I37" t="s">
        <v>42</v>
      </c>
      <c r="J37">
        <v>72</v>
      </c>
      <c r="K37">
        <v>1</v>
      </c>
      <c r="L37">
        <v>18</v>
      </c>
      <c r="M37">
        <v>18</v>
      </c>
      <c r="N37">
        <v>0</v>
      </c>
      <c r="O37">
        <v>0</v>
      </c>
      <c r="P37">
        <v>2000</v>
      </c>
      <c r="Q37">
        <v>524</v>
      </c>
      <c r="R37">
        <v>1</v>
      </c>
      <c r="S37">
        <v>1</v>
      </c>
      <c r="T37">
        <v>1</v>
      </c>
      <c r="U37">
        <v>-22</v>
      </c>
      <c r="V37">
        <v>-22</v>
      </c>
      <c r="W37">
        <v>-39</v>
      </c>
      <c r="X37">
        <v>-72</v>
      </c>
      <c r="Y37">
        <v>-43</v>
      </c>
      <c r="Z37">
        <v>-701</v>
      </c>
      <c r="AA37">
        <v>-22</v>
      </c>
      <c r="AB37">
        <v>1</v>
      </c>
      <c r="AC37">
        <v>1</v>
      </c>
      <c r="AD37">
        <v>-22</v>
      </c>
      <c r="AE37">
        <v>-44</v>
      </c>
      <c r="AF37">
        <v>-74</v>
      </c>
      <c r="AG37">
        <v>-36</v>
      </c>
      <c r="AH37">
        <v>-29.111334609280298</v>
      </c>
      <c r="AI37">
        <v>-44.006991128298999</v>
      </c>
      <c r="AJ37">
        <v>-70.6645020120677</v>
      </c>
      <c r="AK37">
        <v>-38.475722405692302</v>
      </c>
    </row>
    <row r="38" spans="1:37" x14ac:dyDescent="0.3">
      <c r="A38" t="s">
        <v>37</v>
      </c>
      <c r="B38" t="s">
        <v>38</v>
      </c>
      <c r="C38">
        <v>42619</v>
      </c>
      <c r="D38" t="s">
        <v>39</v>
      </c>
      <c r="E38">
        <v>6</v>
      </c>
      <c r="F38">
        <v>1</v>
      </c>
      <c r="G38" t="s">
        <v>46</v>
      </c>
      <c r="H38">
        <v>3</v>
      </c>
      <c r="I38" t="s">
        <v>40</v>
      </c>
      <c r="J38">
        <v>73</v>
      </c>
      <c r="K38">
        <v>1</v>
      </c>
      <c r="L38">
        <v>19</v>
      </c>
      <c r="M38">
        <v>19</v>
      </c>
      <c r="N38">
        <v>0</v>
      </c>
      <c r="O38" t="s">
        <v>44</v>
      </c>
      <c r="P38">
        <v>440</v>
      </c>
      <c r="Q38">
        <v>440</v>
      </c>
      <c r="R38">
        <v>1</v>
      </c>
      <c r="S38">
        <v>1</v>
      </c>
      <c r="T38">
        <v>1</v>
      </c>
      <c r="U38">
        <v>-22</v>
      </c>
      <c r="V38">
        <v>-22</v>
      </c>
      <c r="W38">
        <v>-39</v>
      </c>
      <c r="X38">
        <v>-72</v>
      </c>
      <c r="Y38">
        <v>-43</v>
      </c>
      <c r="Z38">
        <v>-736</v>
      </c>
      <c r="AA38">
        <v>-35</v>
      </c>
      <c r="AB38">
        <v>1</v>
      </c>
      <c r="AC38">
        <v>1</v>
      </c>
      <c r="AD38">
        <v>-35</v>
      </c>
      <c r="AE38">
        <v>-44</v>
      </c>
      <c r="AF38">
        <v>-69</v>
      </c>
      <c r="AG38">
        <v>-38</v>
      </c>
      <c r="AH38">
        <v>-32.597964308262597</v>
      </c>
      <c r="AI38">
        <v>-50.306674181798101</v>
      </c>
      <c r="AJ38">
        <v>-71.443368927448603</v>
      </c>
      <c r="AK38">
        <v>-36.440674934863303</v>
      </c>
    </row>
    <row r="39" spans="1:37" hidden="1" x14ac:dyDescent="0.3">
      <c r="A39" t="s">
        <v>37</v>
      </c>
      <c r="B39" t="s">
        <v>38</v>
      </c>
      <c r="C39">
        <v>42619</v>
      </c>
      <c r="D39" t="s">
        <v>39</v>
      </c>
      <c r="E39">
        <v>6</v>
      </c>
      <c r="F39">
        <v>1</v>
      </c>
      <c r="G39" t="s">
        <v>46</v>
      </c>
      <c r="H39">
        <v>3</v>
      </c>
      <c r="I39" t="s">
        <v>42</v>
      </c>
      <c r="J39">
        <v>76</v>
      </c>
      <c r="K39">
        <v>1</v>
      </c>
      <c r="L39">
        <v>19</v>
      </c>
      <c r="M39">
        <v>19</v>
      </c>
      <c r="N39">
        <v>0</v>
      </c>
      <c r="O39">
        <v>0</v>
      </c>
      <c r="P39">
        <v>2000</v>
      </c>
      <c r="Q39">
        <v>440</v>
      </c>
      <c r="R39">
        <v>1</v>
      </c>
      <c r="S39">
        <v>1</v>
      </c>
      <c r="T39">
        <v>1</v>
      </c>
      <c r="U39">
        <v>-35</v>
      </c>
      <c r="V39">
        <v>-35</v>
      </c>
      <c r="W39">
        <v>-39</v>
      </c>
      <c r="X39">
        <v>-72</v>
      </c>
      <c r="Y39">
        <v>-43</v>
      </c>
      <c r="Z39">
        <v>-736</v>
      </c>
      <c r="AA39">
        <v>-35</v>
      </c>
      <c r="AB39">
        <v>1</v>
      </c>
      <c r="AC39">
        <v>1</v>
      </c>
      <c r="AD39">
        <v>-35</v>
      </c>
      <c r="AE39">
        <v>-44</v>
      </c>
      <c r="AF39">
        <v>-69</v>
      </c>
      <c r="AG39">
        <v>-38</v>
      </c>
      <c r="AH39">
        <v>-32.597964308262597</v>
      </c>
      <c r="AI39">
        <v>-50.306674181798101</v>
      </c>
      <c r="AJ39">
        <v>-71.443368927448603</v>
      </c>
      <c r="AK39">
        <v>-36.440674934863303</v>
      </c>
    </row>
    <row r="40" spans="1:37" x14ac:dyDescent="0.3">
      <c r="A40" t="s">
        <v>37</v>
      </c>
      <c r="B40" t="s">
        <v>38</v>
      </c>
      <c r="C40">
        <v>42619</v>
      </c>
      <c r="D40" t="s">
        <v>39</v>
      </c>
      <c r="E40">
        <v>6</v>
      </c>
      <c r="F40">
        <v>1</v>
      </c>
      <c r="G40" t="s">
        <v>46</v>
      </c>
      <c r="H40">
        <v>3</v>
      </c>
      <c r="I40" t="s">
        <v>40</v>
      </c>
      <c r="J40">
        <v>77</v>
      </c>
      <c r="K40">
        <v>1</v>
      </c>
      <c r="L40">
        <v>20</v>
      </c>
      <c r="M40">
        <v>20</v>
      </c>
      <c r="N40">
        <v>0</v>
      </c>
      <c r="O40" t="s">
        <v>44</v>
      </c>
      <c r="P40">
        <v>589</v>
      </c>
      <c r="Q40">
        <v>589</v>
      </c>
      <c r="R40">
        <v>1</v>
      </c>
      <c r="S40">
        <v>1</v>
      </c>
      <c r="T40">
        <v>1</v>
      </c>
      <c r="U40">
        <v>-35</v>
      </c>
      <c r="V40">
        <v>-35</v>
      </c>
      <c r="W40">
        <v>-39</v>
      </c>
      <c r="X40">
        <v>-72</v>
      </c>
      <c r="Y40">
        <v>-43</v>
      </c>
      <c r="Z40">
        <v>-767</v>
      </c>
      <c r="AA40">
        <v>-31</v>
      </c>
      <c r="AB40">
        <v>1</v>
      </c>
      <c r="AC40">
        <v>1</v>
      </c>
      <c r="AD40">
        <v>-31</v>
      </c>
      <c r="AE40">
        <v>-52</v>
      </c>
      <c r="AF40">
        <v>-71</v>
      </c>
      <c r="AG40">
        <v>-34</v>
      </c>
      <c r="AH40">
        <v>-35.386062498868</v>
      </c>
      <c r="AI40">
        <v>-49.7827419774408</v>
      </c>
      <c r="AJ40">
        <v>-68.773348850693196</v>
      </c>
      <c r="AK40">
        <v>-35.602048589052202</v>
      </c>
    </row>
    <row r="41" spans="1:37" hidden="1" x14ac:dyDescent="0.3">
      <c r="A41" t="s">
        <v>37</v>
      </c>
      <c r="B41" t="s">
        <v>38</v>
      </c>
      <c r="C41">
        <v>42619</v>
      </c>
      <c r="D41" t="s">
        <v>39</v>
      </c>
      <c r="E41">
        <v>6</v>
      </c>
      <c r="F41">
        <v>1</v>
      </c>
      <c r="G41" t="s">
        <v>46</v>
      </c>
      <c r="H41">
        <v>3</v>
      </c>
      <c r="I41" t="s">
        <v>42</v>
      </c>
      <c r="J41">
        <v>80</v>
      </c>
      <c r="K41">
        <v>1</v>
      </c>
      <c r="L41">
        <v>20</v>
      </c>
      <c r="M41">
        <v>20</v>
      </c>
      <c r="N41">
        <v>0</v>
      </c>
      <c r="O41">
        <v>0</v>
      </c>
      <c r="P41">
        <v>2000</v>
      </c>
      <c r="Q41">
        <v>589</v>
      </c>
      <c r="R41">
        <v>1</v>
      </c>
      <c r="S41">
        <v>1</v>
      </c>
      <c r="T41">
        <v>1</v>
      </c>
      <c r="U41">
        <v>-31</v>
      </c>
      <c r="V41">
        <v>-31</v>
      </c>
      <c r="W41">
        <v>-39</v>
      </c>
      <c r="X41">
        <v>-72</v>
      </c>
      <c r="Y41">
        <v>-43</v>
      </c>
      <c r="Z41">
        <v>-767</v>
      </c>
      <c r="AA41">
        <v>-31</v>
      </c>
      <c r="AB41">
        <v>1</v>
      </c>
      <c r="AC41">
        <v>1</v>
      </c>
      <c r="AD41">
        <v>-31</v>
      </c>
      <c r="AE41">
        <v>-52</v>
      </c>
      <c r="AF41">
        <v>-71</v>
      </c>
      <c r="AG41">
        <v>-34</v>
      </c>
      <c r="AH41">
        <v>-35.386062498868</v>
      </c>
      <c r="AI41">
        <v>-49.7827419774408</v>
      </c>
      <c r="AJ41">
        <v>-68.773348850693196</v>
      </c>
      <c r="AK41">
        <v>-35.602048589052202</v>
      </c>
    </row>
    <row r="42" spans="1:37" x14ac:dyDescent="0.3">
      <c r="A42" t="s">
        <v>37</v>
      </c>
      <c r="B42" t="s">
        <v>38</v>
      </c>
      <c r="C42">
        <v>42619</v>
      </c>
      <c r="D42" t="s">
        <v>39</v>
      </c>
      <c r="E42">
        <v>6</v>
      </c>
      <c r="F42">
        <v>1</v>
      </c>
      <c r="G42" t="s">
        <v>46</v>
      </c>
      <c r="H42">
        <v>3</v>
      </c>
      <c r="I42" t="s">
        <v>40</v>
      </c>
      <c r="J42">
        <v>81</v>
      </c>
      <c r="K42">
        <v>1</v>
      </c>
      <c r="L42">
        <v>21</v>
      </c>
      <c r="M42">
        <v>21</v>
      </c>
      <c r="N42">
        <v>0</v>
      </c>
      <c r="O42" t="s">
        <v>44</v>
      </c>
      <c r="P42">
        <v>428</v>
      </c>
      <c r="Q42">
        <v>428</v>
      </c>
      <c r="R42">
        <v>1</v>
      </c>
      <c r="S42">
        <v>1</v>
      </c>
      <c r="T42">
        <v>1</v>
      </c>
      <c r="U42">
        <v>-31</v>
      </c>
      <c r="V42">
        <v>-31</v>
      </c>
      <c r="W42">
        <v>-39</v>
      </c>
      <c r="X42">
        <v>-72</v>
      </c>
      <c r="Y42">
        <v>-43</v>
      </c>
      <c r="Z42">
        <v>-802</v>
      </c>
      <c r="AA42">
        <v>-35</v>
      </c>
      <c r="AB42">
        <v>2</v>
      </c>
      <c r="AC42">
        <v>4</v>
      </c>
      <c r="AD42">
        <v>-35</v>
      </c>
      <c r="AE42">
        <v>-53</v>
      </c>
      <c r="AF42">
        <v>-68</v>
      </c>
      <c r="AG42">
        <v>-34</v>
      </c>
      <c r="AH42">
        <v>-36.551903347847599</v>
      </c>
      <c r="AI42">
        <v>-49.0662969577143</v>
      </c>
      <c r="AJ42">
        <v>-69.136356724347294</v>
      </c>
      <c r="AK42">
        <v>-35.541404298925002</v>
      </c>
    </row>
    <row r="43" spans="1:37" hidden="1" x14ac:dyDescent="0.3">
      <c r="A43" t="s">
        <v>37</v>
      </c>
      <c r="B43" t="s">
        <v>38</v>
      </c>
      <c r="C43">
        <v>42619</v>
      </c>
      <c r="D43" t="s">
        <v>39</v>
      </c>
      <c r="E43">
        <v>6</v>
      </c>
      <c r="F43">
        <v>1</v>
      </c>
      <c r="G43" t="s">
        <v>46</v>
      </c>
      <c r="H43">
        <v>3</v>
      </c>
      <c r="I43" t="s">
        <v>42</v>
      </c>
      <c r="J43">
        <v>84</v>
      </c>
      <c r="K43">
        <v>1</v>
      </c>
      <c r="L43">
        <v>21</v>
      </c>
      <c r="M43">
        <v>21</v>
      </c>
      <c r="N43">
        <v>0</v>
      </c>
      <c r="O43">
        <v>0</v>
      </c>
      <c r="P43">
        <v>2000</v>
      </c>
      <c r="Q43">
        <v>428</v>
      </c>
      <c r="R43">
        <v>1</v>
      </c>
      <c r="S43">
        <v>1</v>
      </c>
      <c r="T43">
        <v>1</v>
      </c>
      <c r="U43">
        <v>-35</v>
      </c>
      <c r="V43">
        <v>-35</v>
      </c>
      <c r="W43">
        <v>-39</v>
      </c>
      <c r="X43">
        <v>-72</v>
      </c>
      <c r="Y43">
        <v>-43</v>
      </c>
      <c r="Z43">
        <v>-802</v>
      </c>
      <c r="AA43">
        <v>-35</v>
      </c>
      <c r="AB43">
        <v>2</v>
      </c>
      <c r="AC43">
        <v>4</v>
      </c>
      <c r="AD43">
        <v>-35</v>
      </c>
      <c r="AE43">
        <v>-53</v>
      </c>
      <c r="AF43">
        <v>-68</v>
      </c>
      <c r="AG43">
        <v>-34</v>
      </c>
      <c r="AH43">
        <v>-36.551903347847599</v>
      </c>
      <c r="AI43">
        <v>-49.0662969577143</v>
      </c>
      <c r="AJ43">
        <v>-69.136356724347294</v>
      </c>
      <c r="AK43">
        <v>-35.541404298925002</v>
      </c>
    </row>
    <row r="44" spans="1:37" x14ac:dyDescent="0.3">
      <c r="A44" t="s">
        <v>37</v>
      </c>
      <c r="B44" t="s">
        <v>38</v>
      </c>
      <c r="C44">
        <v>42619</v>
      </c>
      <c r="D44" t="s">
        <v>39</v>
      </c>
      <c r="E44">
        <v>6</v>
      </c>
      <c r="F44">
        <v>1</v>
      </c>
      <c r="G44" t="s">
        <v>46</v>
      </c>
      <c r="H44">
        <v>3</v>
      </c>
      <c r="I44" t="s">
        <v>40</v>
      </c>
      <c r="J44">
        <v>85</v>
      </c>
      <c r="K44">
        <v>1</v>
      </c>
      <c r="L44">
        <v>22</v>
      </c>
      <c r="M44">
        <v>22</v>
      </c>
      <c r="N44">
        <v>0</v>
      </c>
      <c r="O44" t="s">
        <v>44</v>
      </c>
      <c r="P44">
        <v>462</v>
      </c>
      <c r="Q44">
        <v>462</v>
      </c>
      <c r="R44">
        <v>1</v>
      </c>
      <c r="S44">
        <v>1</v>
      </c>
      <c r="T44">
        <v>1</v>
      </c>
      <c r="U44">
        <v>-35</v>
      </c>
      <c r="V44">
        <v>-35</v>
      </c>
      <c r="W44">
        <v>-39</v>
      </c>
      <c r="X44">
        <v>-72</v>
      </c>
      <c r="Y44">
        <v>-43</v>
      </c>
      <c r="Z44">
        <v>-841</v>
      </c>
      <c r="AA44">
        <v>-39</v>
      </c>
      <c r="AB44">
        <v>2</v>
      </c>
      <c r="AC44">
        <v>4</v>
      </c>
      <c r="AD44">
        <v>-39</v>
      </c>
      <c r="AE44">
        <v>-66</v>
      </c>
      <c r="AF44">
        <v>-71</v>
      </c>
      <c r="AG44">
        <v>-31</v>
      </c>
      <c r="AH44">
        <v>-36.087517107182599</v>
      </c>
      <c r="AI44">
        <v>-52.032101929452303</v>
      </c>
      <c r="AJ44">
        <v>-68.5829169737532</v>
      </c>
      <c r="AK44">
        <v>-33.842123235911103</v>
      </c>
    </row>
    <row r="45" spans="1:37" hidden="1" x14ac:dyDescent="0.3">
      <c r="A45" t="s">
        <v>37</v>
      </c>
      <c r="B45" t="s">
        <v>38</v>
      </c>
      <c r="C45">
        <v>42619</v>
      </c>
      <c r="D45" t="s">
        <v>39</v>
      </c>
      <c r="E45">
        <v>6</v>
      </c>
      <c r="F45">
        <v>1</v>
      </c>
      <c r="G45" t="s">
        <v>46</v>
      </c>
      <c r="H45">
        <v>3</v>
      </c>
      <c r="I45" t="s">
        <v>42</v>
      </c>
      <c r="J45">
        <v>88</v>
      </c>
      <c r="K45">
        <v>1</v>
      </c>
      <c r="L45">
        <v>22</v>
      </c>
      <c r="M45">
        <v>22</v>
      </c>
      <c r="N45">
        <v>0</v>
      </c>
      <c r="O45">
        <v>0</v>
      </c>
      <c r="P45">
        <v>2000</v>
      </c>
      <c r="Q45">
        <v>462</v>
      </c>
      <c r="R45">
        <v>1</v>
      </c>
      <c r="S45">
        <v>1</v>
      </c>
      <c r="T45">
        <v>1</v>
      </c>
      <c r="U45">
        <v>-39</v>
      </c>
      <c r="V45">
        <v>-39</v>
      </c>
      <c r="W45">
        <v>-39</v>
      </c>
      <c r="X45">
        <v>-72</v>
      </c>
      <c r="Y45">
        <v>-43</v>
      </c>
      <c r="Z45">
        <v>-841</v>
      </c>
      <c r="AA45">
        <v>-39</v>
      </c>
      <c r="AB45">
        <v>2</v>
      </c>
      <c r="AC45">
        <v>4</v>
      </c>
      <c r="AD45">
        <v>-39</v>
      </c>
      <c r="AE45">
        <v>-66</v>
      </c>
      <c r="AF45">
        <v>-71</v>
      </c>
      <c r="AG45">
        <v>-31</v>
      </c>
      <c r="AH45">
        <v>-36.087517107182599</v>
      </c>
      <c r="AI45">
        <v>-52.032101929452303</v>
      </c>
      <c r="AJ45">
        <v>-68.5829169737532</v>
      </c>
      <c r="AK45">
        <v>-33.842123235911103</v>
      </c>
    </row>
    <row r="46" spans="1:37" x14ac:dyDescent="0.3">
      <c r="A46" t="s">
        <v>37</v>
      </c>
      <c r="B46" t="s">
        <v>38</v>
      </c>
      <c r="C46">
        <v>42619</v>
      </c>
      <c r="D46" t="s">
        <v>39</v>
      </c>
      <c r="E46">
        <v>6</v>
      </c>
      <c r="F46">
        <v>1</v>
      </c>
      <c r="G46" t="s">
        <v>46</v>
      </c>
      <c r="H46">
        <v>3</v>
      </c>
      <c r="I46" t="s">
        <v>40</v>
      </c>
      <c r="J46">
        <v>89</v>
      </c>
      <c r="K46">
        <v>1</v>
      </c>
      <c r="L46">
        <v>23</v>
      </c>
      <c r="M46">
        <v>23</v>
      </c>
      <c r="N46">
        <v>0</v>
      </c>
      <c r="O46" t="s">
        <v>43</v>
      </c>
      <c r="P46">
        <v>942</v>
      </c>
      <c r="Q46">
        <v>942</v>
      </c>
      <c r="R46">
        <v>2</v>
      </c>
      <c r="S46">
        <v>2</v>
      </c>
      <c r="T46">
        <v>1</v>
      </c>
      <c r="U46">
        <v>-39</v>
      </c>
      <c r="V46">
        <v>-39</v>
      </c>
      <c r="W46">
        <v>-39</v>
      </c>
      <c r="X46">
        <v>-72</v>
      </c>
      <c r="Y46">
        <v>-43</v>
      </c>
      <c r="Z46">
        <v>-889</v>
      </c>
      <c r="AA46">
        <v>-48</v>
      </c>
      <c r="AB46">
        <v>2</v>
      </c>
      <c r="AC46">
        <v>4</v>
      </c>
      <c r="AD46">
        <v>-33</v>
      </c>
      <c r="AE46">
        <v>-48</v>
      </c>
      <c r="AF46">
        <v>-60</v>
      </c>
      <c r="AG46">
        <v>-32</v>
      </c>
      <c r="AH46">
        <v>-31.689885023639501</v>
      </c>
      <c r="AI46">
        <v>-53.9587551313506</v>
      </c>
      <c r="AJ46">
        <v>-65.778417506890705</v>
      </c>
      <c r="AK46">
        <v>-32.560827145116399</v>
      </c>
    </row>
    <row r="47" spans="1:37" hidden="1" x14ac:dyDescent="0.3">
      <c r="A47" t="s">
        <v>37</v>
      </c>
      <c r="B47" t="s">
        <v>38</v>
      </c>
      <c r="C47">
        <v>42619</v>
      </c>
      <c r="D47" t="s">
        <v>39</v>
      </c>
      <c r="E47">
        <v>6</v>
      </c>
      <c r="F47">
        <v>1</v>
      </c>
      <c r="G47" t="s">
        <v>46</v>
      </c>
      <c r="H47">
        <v>3</v>
      </c>
      <c r="I47" t="s">
        <v>42</v>
      </c>
      <c r="J47">
        <v>92</v>
      </c>
      <c r="K47">
        <v>1</v>
      </c>
      <c r="L47">
        <v>23</v>
      </c>
      <c r="M47">
        <v>23</v>
      </c>
      <c r="N47">
        <v>0</v>
      </c>
      <c r="O47">
        <v>0</v>
      </c>
      <c r="P47">
        <v>2000</v>
      </c>
      <c r="Q47">
        <v>942</v>
      </c>
      <c r="R47">
        <v>2</v>
      </c>
      <c r="S47">
        <v>2</v>
      </c>
      <c r="T47">
        <v>1</v>
      </c>
      <c r="U47">
        <v>-39</v>
      </c>
      <c r="V47">
        <v>-39</v>
      </c>
      <c r="W47">
        <v>-48</v>
      </c>
      <c r="X47">
        <v>-72</v>
      </c>
      <c r="Y47">
        <v>-43</v>
      </c>
      <c r="Z47">
        <v>-889</v>
      </c>
      <c r="AA47">
        <v>-48</v>
      </c>
      <c r="AB47">
        <v>2</v>
      </c>
      <c r="AC47">
        <v>4</v>
      </c>
      <c r="AD47">
        <v>-33</v>
      </c>
      <c r="AE47">
        <v>-48</v>
      </c>
      <c r="AF47">
        <v>-60</v>
      </c>
      <c r="AG47">
        <v>-32</v>
      </c>
      <c r="AH47">
        <v>-31.689885023639501</v>
      </c>
      <c r="AI47">
        <v>-53.9587551313506</v>
      </c>
      <c r="AJ47">
        <v>-65.778417506890705</v>
      </c>
      <c r="AK47">
        <v>-32.560827145116399</v>
      </c>
    </row>
    <row r="48" spans="1:37" x14ac:dyDescent="0.3">
      <c r="A48" t="s">
        <v>37</v>
      </c>
      <c r="B48" t="s">
        <v>38</v>
      </c>
      <c r="C48">
        <v>42619</v>
      </c>
      <c r="D48" t="s">
        <v>39</v>
      </c>
      <c r="E48">
        <v>6</v>
      </c>
      <c r="F48">
        <v>1</v>
      </c>
      <c r="G48" t="s">
        <v>46</v>
      </c>
      <c r="H48">
        <v>3</v>
      </c>
      <c r="I48" t="s">
        <v>40</v>
      </c>
      <c r="J48">
        <v>93</v>
      </c>
      <c r="K48">
        <v>1</v>
      </c>
      <c r="L48">
        <v>24</v>
      </c>
      <c r="M48">
        <v>24</v>
      </c>
      <c r="N48">
        <v>0</v>
      </c>
      <c r="O48" t="s">
        <v>41</v>
      </c>
      <c r="P48">
        <v>824</v>
      </c>
      <c r="Q48">
        <v>824</v>
      </c>
      <c r="R48">
        <v>3</v>
      </c>
      <c r="S48">
        <v>2</v>
      </c>
      <c r="T48">
        <v>1</v>
      </c>
      <c r="U48">
        <v>-39</v>
      </c>
      <c r="V48">
        <v>-39</v>
      </c>
      <c r="W48">
        <v>-48</v>
      </c>
      <c r="X48">
        <v>-72</v>
      </c>
      <c r="Y48">
        <v>-43</v>
      </c>
      <c r="Z48">
        <v>-956</v>
      </c>
      <c r="AA48">
        <v>-67</v>
      </c>
      <c r="AB48">
        <v>2</v>
      </c>
      <c r="AC48">
        <v>4</v>
      </c>
      <c r="AD48">
        <v>-32</v>
      </c>
      <c r="AE48">
        <v>-60</v>
      </c>
      <c r="AF48">
        <v>-67</v>
      </c>
      <c r="AG48">
        <v>-31</v>
      </c>
      <c r="AH48">
        <v>-28.014470070671301</v>
      </c>
      <c r="AI48">
        <v>-55.562502138568099</v>
      </c>
      <c r="AJ48">
        <v>-66.708100645449505</v>
      </c>
      <c r="AK48">
        <v>-33.953557474590802</v>
      </c>
    </row>
    <row r="49" spans="1:37" hidden="1" x14ac:dyDescent="0.3">
      <c r="A49" t="s">
        <v>37</v>
      </c>
      <c r="B49" t="s">
        <v>38</v>
      </c>
      <c r="C49">
        <v>42619</v>
      </c>
      <c r="D49" t="s">
        <v>39</v>
      </c>
      <c r="E49">
        <v>6</v>
      </c>
      <c r="F49">
        <v>1</v>
      </c>
      <c r="G49" t="s">
        <v>46</v>
      </c>
      <c r="H49">
        <v>3</v>
      </c>
      <c r="I49" t="s">
        <v>42</v>
      </c>
      <c r="J49">
        <v>96</v>
      </c>
      <c r="K49">
        <v>1</v>
      </c>
      <c r="L49">
        <v>24</v>
      </c>
      <c r="M49">
        <v>24</v>
      </c>
      <c r="N49">
        <v>0</v>
      </c>
      <c r="O49">
        <v>0</v>
      </c>
      <c r="P49">
        <v>2000</v>
      </c>
      <c r="Q49">
        <v>824</v>
      </c>
      <c r="R49">
        <v>3</v>
      </c>
      <c r="S49">
        <v>2</v>
      </c>
      <c r="T49">
        <v>1</v>
      </c>
      <c r="U49">
        <v>-39</v>
      </c>
      <c r="V49">
        <v>-39</v>
      </c>
      <c r="W49">
        <v>-48</v>
      </c>
      <c r="X49">
        <v>-67</v>
      </c>
      <c r="Y49">
        <v>-43</v>
      </c>
      <c r="Z49">
        <v>-956</v>
      </c>
      <c r="AA49">
        <v>-67</v>
      </c>
      <c r="AB49">
        <v>2</v>
      </c>
      <c r="AC49">
        <v>4</v>
      </c>
      <c r="AD49">
        <v>-32</v>
      </c>
      <c r="AE49">
        <v>-60</v>
      </c>
      <c r="AF49">
        <v>-67</v>
      </c>
      <c r="AG49">
        <v>-31</v>
      </c>
      <c r="AH49">
        <v>-28.014470070671301</v>
      </c>
      <c r="AI49">
        <v>-55.562502138568099</v>
      </c>
      <c r="AJ49">
        <v>-66.708100645449505</v>
      </c>
      <c r="AK49">
        <v>-33.953557474590802</v>
      </c>
    </row>
    <row r="50" spans="1:37" x14ac:dyDescent="0.3">
      <c r="A50" t="s">
        <v>37</v>
      </c>
      <c r="B50" t="s">
        <v>38</v>
      </c>
      <c r="C50">
        <v>42619</v>
      </c>
      <c r="D50" t="s">
        <v>39</v>
      </c>
      <c r="E50">
        <v>6</v>
      </c>
      <c r="F50">
        <v>1</v>
      </c>
      <c r="G50" t="s">
        <v>46</v>
      </c>
      <c r="H50">
        <v>3</v>
      </c>
      <c r="I50" t="s">
        <v>40</v>
      </c>
      <c r="J50">
        <v>97</v>
      </c>
      <c r="K50">
        <v>1</v>
      </c>
      <c r="L50">
        <v>25</v>
      </c>
      <c r="M50">
        <v>25</v>
      </c>
      <c r="N50">
        <v>0</v>
      </c>
      <c r="O50" t="s">
        <v>45</v>
      </c>
      <c r="P50">
        <v>365</v>
      </c>
      <c r="Q50">
        <v>365</v>
      </c>
      <c r="R50">
        <v>4</v>
      </c>
      <c r="S50">
        <v>2</v>
      </c>
      <c r="T50">
        <v>1</v>
      </c>
      <c r="U50">
        <v>-39</v>
      </c>
      <c r="V50">
        <v>-39</v>
      </c>
      <c r="W50">
        <v>-48</v>
      </c>
      <c r="X50">
        <v>-67</v>
      </c>
      <c r="Y50">
        <v>-43</v>
      </c>
      <c r="Z50">
        <v>-993</v>
      </c>
      <c r="AA50">
        <v>-37</v>
      </c>
      <c r="AB50">
        <v>2</v>
      </c>
      <c r="AC50">
        <v>1</v>
      </c>
      <c r="AD50">
        <v>-28</v>
      </c>
      <c r="AE50">
        <v>-57</v>
      </c>
      <c r="AF50">
        <v>-70</v>
      </c>
      <c r="AG50">
        <v>-37</v>
      </c>
      <c r="AH50">
        <v>-29.309720532267001</v>
      </c>
      <c r="AI50">
        <v>-57.086263639546701</v>
      </c>
      <c r="AJ50">
        <v>-70.674471514384393</v>
      </c>
      <c r="AK50">
        <v>-32.836104589764403</v>
      </c>
    </row>
    <row r="51" spans="1:37" hidden="1" x14ac:dyDescent="0.3">
      <c r="A51" t="s">
        <v>37</v>
      </c>
      <c r="B51" t="s">
        <v>38</v>
      </c>
      <c r="C51">
        <v>42619</v>
      </c>
      <c r="D51" t="s">
        <v>39</v>
      </c>
      <c r="E51">
        <v>6</v>
      </c>
      <c r="F51">
        <v>1</v>
      </c>
      <c r="G51" t="s">
        <v>46</v>
      </c>
      <c r="H51">
        <v>3</v>
      </c>
      <c r="I51" t="s">
        <v>42</v>
      </c>
      <c r="J51">
        <v>100</v>
      </c>
      <c r="K51">
        <v>1</v>
      </c>
      <c r="L51">
        <v>25</v>
      </c>
      <c r="M51">
        <v>25</v>
      </c>
      <c r="N51">
        <v>0</v>
      </c>
      <c r="O51">
        <v>0</v>
      </c>
      <c r="P51">
        <v>2000</v>
      </c>
      <c r="Q51">
        <v>365</v>
      </c>
      <c r="R51">
        <v>4</v>
      </c>
      <c r="S51">
        <v>2</v>
      </c>
      <c r="T51">
        <v>4</v>
      </c>
      <c r="U51">
        <v>-37</v>
      </c>
      <c r="V51">
        <v>-39</v>
      </c>
      <c r="W51">
        <v>-48</v>
      </c>
      <c r="X51">
        <v>-67</v>
      </c>
      <c r="Y51">
        <v>-37</v>
      </c>
      <c r="Z51">
        <v>-993</v>
      </c>
      <c r="AA51">
        <v>-37</v>
      </c>
      <c r="AB51">
        <v>2</v>
      </c>
      <c r="AC51">
        <v>1</v>
      </c>
      <c r="AD51">
        <v>-28</v>
      </c>
      <c r="AE51">
        <v>-57</v>
      </c>
      <c r="AF51">
        <v>-70</v>
      </c>
      <c r="AG51">
        <v>-37</v>
      </c>
      <c r="AH51">
        <v>-29.309720532267001</v>
      </c>
      <c r="AI51">
        <v>-57.086263639546701</v>
      </c>
      <c r="AJ51">
        <v>-70.674471514384393</v>
      </c>
      <c r="AK51">
        <v>-32.836104589764403</v>
      </c>
    </row>
    <row r="52" spans="1:37" x14ac:dyDescent="0.3">
      <c r="A52" t="s">
        <v>37</v>
      </c>
      <c r="B52" t="s">
        <v>38</v>
      </c>
      <c r="C52">
        <v>42619</v>
      </c>
      <c r="D52" t="s">
        <v>39</v>
      </c>
      <c r="E52">
        <v>6</v>
      </c>
      <c r="F52">
        <v>1</v>
      </c>
      <c r="G52" t="s">
        <v>46</v>
      </c>
      <c r="H52">
        <v>3</v>
      </c>
      <c r="I52" t="s">
        <v>40</v>
      </c>
      <c r="J52">
        <v>101</v>
      </c>
      <c r="K52">
        <v>1</v>
      </c>
      <c r="L52">
        <v>26</v>
      </c>
      <c r="M52">
        <v>26</v>
      </c>
      <c r="N52">
        <v>0</v>
      </c>
      <c r="O52" t="s">
        <v>45</v>
      </c>
      <c r="P52">
        <v>481</v>
      </c>
      <c r="Q52">
        <v>481</v>
      </c>
      <c r="R52">
        <v>4</v>
      </c>
      <c r="S52">
        <v>1</v>
      </c>
      <c r="T52">
        <v>4</v>
      </c>
      <c r="U52">
        <v>-37</v>
      </c>
      <c r="V52">
        <v>-39</v>
      </c>
      <c r="W52">
        <v>-48</v>
      </c>
      <c r="X52">
        <v>-67</v>
      </c>
      <c r="Y52">
        <v>-37</v>
      </c>
      <c r="Z52">
        <v>-1031</v>
      </c>
      <c r="AA52">
        <v>-38</v>
      </c>
      <c r="AB52">
        <v>2</v>
      </c>
      <c r="AC52">
        <v>1</v>
      </c>
      <c r="AD52">
        <v>-29</v>
      </c>
      <c r="AE52">
        <v>-57</v>
      </c>
      <c r="AF52">
        <v>-72</v>
      </c>
      <c r="AG52">
        <v>-38</v>
      </c>
      <c r="AH52">
        <v>-28.5781287311037</v>
      </c>
      <c r="AI52">
        <v>-58.515430216983198</v>
      </c>
      <c r="AJ52">
        <v>-70.845106312467095</v>
      </c>
      <c r="AK52">
        <v>-33.533727837081898</v>
      </c>
    </row>
    <row r="53" spans="1:37" hidden="1" x14ac:dyDescent="0.3">
      <c r="A53" t="s">
        <v>37</v>
      </c>
      <c r="B53" t="s">
        <v>38</v>
      </c>
      <c r="C53">
        <v>42619</v>
      </c>
      <c r="D53" t="s">
        <v>39</v>
      </c>
      <c r="E53">
        <v>6</v>
      </c>
      <c r="F53">
        <v>1</v>
      </c>
      <c r="G53" t="s">
        <v>46</v>
      </c>
      <c r="H53">
        <v>3</v>
      </c>
      <c r="I53" t="s">
        <v>42</v>
      </c>
      <c r="J53">
        <v>104</v>
      </c>
      <c r="K53">
        <v>1</v>
      </c>
      <c r="L53">
        <v>26</v>
      </c>
      <c r="M53">
        <v>26</v>
      </c>
      <c r="N53">
        <v>0</v>
      </c>
      <c r="O53">
        <v>0</v>
      </c>
      <c r="P53">
        <v>2000</v>
      </c>
      <c r="Q53">
        <v>481</v>
      </c>
      <c r="R53">
        <v>4</v>
      </c>
      <c r="S53">
        <v>1</v>
      </c>
      <c r="T53">
        <v>4</v>
      </c>
      <c r="U53">
        <v>-38</v>
      </c>
      <c r="V53">
        <v>-39</v>
      </c>
      <c r="W53">
        <v>-48</v>
      </c>
      <c r="X53">
        <v>-67</v>
      </c>
      <c r="Y53">
        <v>-38</v>
      </c>
      <c r="Z53">
        <v>-1031</v>
      </c>
      <c r="AA53">
        <v>-38</v>
      </c>
      <c r="AB53">
        <v>2</v>
      </c>
      <c r="AC53">
        <v>1</v>
      </c>
      <c r="AD53">
        <v>-29</v>
      </c>
      <c r="AE53">
        <v>-57</v>
      </c>
      <c r="AF53">
        <v>-72</v>
      </c>
      <c r="AG53">
        <v>-38</v>
      </c>
      <c r="AH53">
        <v>-28.5781287311037</v>
      </c>
      <c r="AI53">
        <v>-58.515430216983198</v>
      </c>
      <c r="AJ53">
        <v>-70.845106312467095</v>
      </c>
      <c r="AK53">
        <v>-33.533727837081898</v>
      </c>
    </row>
    <row r="54" spans="1:37" x14ac:dyDescent="0.3">
      <c r="A54" t="s">
        <v>37</v>
      </c>
      <c r="B54" t="s">
        <v>38</v>
      </c>
      <c r="C54">
        <v>42619</v>
      </c>
      <c r="D54" t="s">
        <v>39</v>
      </c>
      <c r="E54">
        <v>6</v>
      </c>
      <c r="F54">
        <v>1</v>
      </c>
      <c r="G54" t="s">
        <v>46</v>
      </c>
      <c r="H54">
        <v>3</v>
      </c>
      <c r="I54" t="s">
        <v>40</v>
      </c>
      <c r="J54">
        <v>105</v>
      </c>
      <c r="K54">
        <v>1</v>
      </c>
      <c r="L54">
        <v>27</v>
      </c>
      <c r="M54">
        <v>27</v>
      </c>
      <c r="N54">
        <v>0</v>
      </c>
      <c r="O54" t="s">
        <v>44</v>
      </c>
      <c r="P54">
        <v>546</v>
      </c>
      <c r="Q54">
        <v>546</v>
      </c>
      <c r="R54">
        <v>1</v>
      </c>
      <c r="S54">
        <v>2</v>
      </c>
      <c r="T54">
        <v>4</v>
      </c>
      <c r="U54">
        <v>-38</v>
      </c>
      <c r="V54">
        <v>-39</v>
      </c>
      <c r="W54">
        <v>-48</v>
      </c>
      <c r="X54">
        <v>-67</v>
      </c>
      <c r="Y54">
        <v>-38</v>
      </c>
      <c r="Z54">
        <v>-1056</v>
      </c>
      <c r="AA54">
        <v>-25</v>
      </c>
      <c r="AB54">
        <v>1</v>
      </c>
      <c r="AC54">
        <v>1</v>
      </c>
      <c r="AD54">
        <v>-25</v>
      </c>
      <c r="AE54">
        <v>-62</v>
      </c>
      <c r="AF54">
        <v>-63</v>
      </c>
      <c r="AG54">
        <v>-38</v>
      </c>
      <c r="AH54">
        <v>-30.1327703224594</v>
      </c>
      <c r="AI54">
        <v>-57.073849081208699</v>
      </c>
      <c r="AJ54">
        <v>-65.684668326610705</v>
      </c>
      <c r="AK54">
        <v>-33.545698680335299</v>
      </c>
    </row>
    <row r="55" spans="1:37" hidden="1" x14ac:dyDescent="0.3">
      <c r="A55" t="s">
        <v>37</v>
      </c>
      <c r="B55" t="s">
        <v>38</v>
      </c>
      <c r="C55">
        <v>42619</v>
      </c>
      <c r="D55" t="s">
        <v>39</v>
      </c>
      <c r="E55">
        <v>6</v>
      </c>
      <c r="F55">
        <v>1</v>
      </c>
      <c r="G55" t="s">
        <v>46</v>
      </c>
      <c r="H55">
        <v>3</v>
      </c>
      <c r="I55" t="s">
        <v>42</v>
      </c>
      <c r="J55">
        <v>108</v>
      </c>
      <c r="K55">
        <v>1</v>
      </c>
      <c r="L55">
        <v>27</v>
      </c>
      <c r="M55">
        <v>27</v>
      </c>
      <c r="N55">
        <v>0</v>
      </c>
      <c r="O55">
        <v>0</v>
      </c>
      <c r="P55">
        <v>2000</v>
      </c>
      <c r="Q55">
        <v>546</v>
      </c>
      <c r="R55">
        <v>1</v>
      </c>
      <c r="S55">
        <v>2</v>
      </c>
      <c r="T55">
        <v>1</v>
      </c>
      <c r="U55">
        <v>-25</v>
      </c>
      <c r="V55">
        <v>-25</v>
      </c>
      <c r="W55">
        <v>-48</v>
      </c>
      <c r="X55">
        <v>-67</v>
      </c>
      <c r="Y55">
        <v>-38</v>
      </c>
      <c r="Z55">
        <v>-1056</v>
      </c>
      <c r="AA55">
        <v>-25</v>
      </c>
      <c r="AB55">
        <v>1</v>
      </c>
      <c r="AC55">
        <v>1</v>
      </c>
      <c r="AD55">
        <v>-25</v>
      </c>
      <c r="AE55">
        <v>-62</v>
      </c>
      <c r="AF55">
        <v>-63</v>
      </c>
      <c r="AG55">
        <v>-38</v>
      </c>
      <c r="AH55">
        <v>-30.1327703224594</v>
      </c>
      <c r="AI55">
        <v>-57.073849081208699</v>
      </c>
      <c r="AJ55">
        <v>-65.684668326610705</v>
      </c>
      <c r="AK55">
        <v>-33.545698680335299</v>
      </c>
    </row>
    <row r="56" spans="1:37" x14ac:dyDescent="0.3">
      <c r="A56" t="s">
        <v>37</v>
      </c>
      <c r="B56" t="s">
        <v>38</v>
      </c>
      <c r="C56">
        <v>42619</v>
      </c>
      <c r="D56" t="s">
        <v>39</v>
      </c>
      <c r="E56">
        <v>6</v>
      </c>
      <c r="F56">
        <v>1</v>
      </c>
      <c r="G56" t="s">
        <v>46</v>
      </c>
      <c r="H56">
        <v>3</v>
      </c>
      <c r="I56" t="s">
        <v>40</v>
      </c>
      <c r="J56">
        <v>109</v>
      </c>
      <c r="K56">
        <v>1</v>
      </c>
      <c r="L56">
        <v>28</v>
      </c>
      <c r="M56">
        <v>28</v>
      </c>
      <c r="N56">
        <v>0</v>
      </c>
      <c r="O56" t="s">
        <v>44</v>
      </c>
      <c r="P56">
        <v>619</v>
      </c>
      <c r="Q56">
        <v>619</v>
      </c>
      <c r="R56">
        <v>1</v>
      </c>
      <c r="S56">
        <v>1</v>
      </c>
      <c r="T56">
        <v>1</v>
      </c>
      <c r="U56">
        <v>-25</v>
      </c>
      <c r="V56">
        <v>-25</v>
      </c>
      <c r="W56">
        <v>-48</v>
      </c>
      <c r="X56">
        <v>-67</v>
      </c>
      <c r="Y56">
        <v>-38</v>
      </c>
      <c r="Z56">
        <v>-1083</v>
      </c>
      <c r="AA56">
        <v>-27</v>
      </c>
      <c r="AB56">
        <v>1</v>
      </c>
      <c r="AC56">
        <v>1</v>
      </c>
      <c r="AD56">
        <v>-27</v>
      </c>
      <c r="AE56">
        <v>-55</v>
      </c>
      <c r="AF56">
        <v>-53</v>
      </c>
      <c r="AG56">
        <v>-33</v>
      </c>
      <c r="AH56">
        <v>-25.4785639703688</v>
      </c>
      <c r="AI56">
        <v>-57.303271056116003</v>
      </c>
      <c r="AJ56">
        <v>-63.100935909581899</v>
      </c>
      <c r="AK56">
        <v>-34.129312681352999</v>
      </c>
    </row>
    <row r="57" spans="1:37" hidden="1" x14ac:dyDescent="0.3">
      <c r="A57" t="s">
        <v>37</v>
      </c>
      <c r="B57" t="s">
        <v>38</v>
      </c>
      <c r="C57">
        <v>42619</v>
      </c>
      <c r="D57" t="s">
        <v>39</v>
      </c>
      <c r="E57">
        <v>6</v>
      </c>
      <c r="F57">
        <v>1</v>
      </c>
      <c r="G57" t="s">
        <v>46</v>
      </c>
      <c r="H57">
        <v>3</v>
      </c>
      <c r="I57" t="s">
        <v>42</v>
      </c>
      <c r="J57">
        <v>112</v>
      </c>
      <c r="K57">
        <v>1</v>
      </c>
      <c r="L57">
        <v>28</v>
      </c>
      <c r="M57">
        <v>28</v>
      </c>
      <c r="N57">
        <v>0</v>
      </c>
      <c r="O57">
        <v>0</v>
      </c>
      <c r="P57">
        <v>2000</v>
      </c>
      <c r="Q57">
        <v>619</v>
      </c>
      <c r="R57">
        <v>1</v>
      </c>
      <c r="S57">
        <v>1</v>
      </c>
      <c r="T57">
        <v>1</v>
      </c>
      <c r="U57">
        <v>-27</v>
      </c>
      <c r="V57">
        <v>-27</v>
      </c>
      <c r="W57">
        <v>-48</v>
      </c>
      <c r="X57">
        <v>-67</v>
      </c>
      <c r="Y57">
        <v>-38</v>
      </c>
      <c r="Z57">
        <v>-1083</v>
      </c>
      <c r="AA57">
        <v>-27</v>
      </c>
      <c r="AB57">
        <v>1</v>
      </c>
      <c r="AC57">
        <v>1</v>
      </c>
      <c r="AD57">
        <v>-27</v>
      </c>
      <c r="AE57">
        <v>-55</v>
      </c>
      <c r="AF57">
        <v>-53</v>
      </c>
      <c r="AG57">
        <v>-33</v>
      </c>
      <c r="AH57">
        <v>-25.4785639703688</v>
      </c>
      <c r="AI57">
        <v>-57.303271056116003</v>
      </c>
      <c r="AJ57">
        <v>-63.100935909581899</v>
      </c>
      <c r="AK57">
        <v>-34.129312681352999</v>
      </c>
    </row>
    <row r="58" spans="1:37" x14ac:dyDescent="0.3">
      <c r="A58" t="s">
        <v>37</v>
      </c>
      <c r="B58" t="s">
        <v>38</v>
      </c>
      <c r="C58">
        <v>42619</v>
      </c>
      <c r="D58" t="s">
        <v>39</v>
      </c>
      <c r="E58">
        <v>6</v>
      </c>
      <c r="F58">
        <v>1</v>
      </c>
      <c r="G58" t="s">
        <v>46</v>
      </c>
      <c r="H58">
        <v>3</v>
      </c>
      <c r="I58" t="s">
        <v>40</v>
      </c>
      <c r="J58">
        <v>113</v>
      </c>
      <c r="K58">
        <v>1</v>
      </c>
      <c r="L58">
        <v>29</v>
      </c>
      <c r="M58">
        <v>29</v>
      </c>
      <c r="N58">
        <v>0</v>
      </c>
      <c r="O58" t="s">
        <v>44</v>
      </c>
      <c r="P58">
        <v>385</v>
      </c>
      <c r="Q58">
        <v>385</v>
      </c>
      <c r="R58">
        <v>1</v>
      </c>
      <c r="S58">
        <v>1</v>
      </c>
      <c r="T58">
        <v>1</v>
      </c>
      <c r="U58">
        <v>-27</v>
      </c>
      <c r="V58">
        <v>-27</v>
      </c>
      <c r="W58">
        <v>-48</v>
      </c>
      <c r="X58">
        <v>-67</v>
      </c>
      <c r="Y58">
        <v>-38</v>
      </c>
      <c r="Z58">
        <v>-1113</v>
      </c>
      <c r="AA58">
        <v>-30</v>
      </c>
      <c r="AB58">
        <v>2</v>
      </c>
      <c r="AC58">
        <v>4</v>
      </c>
      <c r="AD58">
        <v>-30</v>
      </c>
      <c r="AE58">
        <v>-49</v>
      </c>
      <c r="AF58">
        <v>-73</v>
      </c>
      <c r="AG58">
        <v>-28</v>
      </c>
      <c r="AH58">
        <v>-27.3831227680583</v>
      </c>
      <c r="AI58">
        <v>-55.071540347400401</v>
      </c>
      <c r="AJ58">
        <v>-66.873188205846503</v>
      </c>
      <c r="AK58">
        <v>-33.619532837277603</v>
      </c>
    </row>
    <row r="59" spans="1:37" hidden="1" x14ac:dyDescent="0.3">
      <c r="A59" t="s">
        <v>37</v>
      </c>
      <c r="B59" t="s">
        <v>38</v>
      </c>
      <c r="C59">
        <v>42619</v>
      </c>
      <c r="D59" t="s">
        <v>39</v>
      </c>
      <c r="E59">
        <v>6</v>
      </c>
      <c r="F59">
        <v>1</v>
      </c>
      <c r="G59" t="s">
        <v>46</v>
      </c>
      <c r="H59">
        <v>3</v>
      </c>
      <c r="I59" t="s">
        <v>42</v>
      </c>
      <c r="J59">
        <v>116</v>
      </c>
      <c r="K59">
        <v>1</v>
      </c>
      <c r="L59">
        <v>29</v>
      </c>
      <c r="M59">
        <v>29</v>
      </c>
      <c r="N59">
        <v>0</v>
      </c>
      <c r="O59">
        <v>0</v>
      </c>
      <c r="P59">
        <v>2000</v>
      </c>
      <c r="Q59">
        <v>385</v>
      </c>
      <c r="R59">
        <v>1</v>
      </c>
      <c r="S59">
        <v>1</v>
      </c>
      <c r="T59">
        <v>1</v>
      </c>
      <c r="U59">
        <v>-30</v>
      </c>
      <c r="V59">
        <v>-30</v>
      </c>
      <c r="W59">
        <v>-48</v>
      </c>
      <c r="X59">
        <v>-67</v>
      </c>
      <c r="Y59">
        <v>-38</v>
      </c>
      <c r="Z59">
        <v>-1113</v>
      </c>
      <c r="AA59">
        <v>-30</v>
      </c>
      <c r="AB59">
        <v>2</v>
      </c>
      <c r="AC59">
        <v>4</v>
      </c>
      <c r="AD59">
        <v>-30</v>
      </c>
      <c r="AE59">
        <v>-49</v>
      </c>
      <c r="AF59">
        <v>-73</v>
      </c>
      <c r="AG59">
        <v>-28</v>
      </c>
      <c r="AH59">
        <v>-27.3831227680583</v>
      </c>
      <c r="AI59">
        <v>-55.071540347400401</v>
      </c>
      <c r="AJ59">
        <v>-66.873188205846503</v>
      </c>
      <c r="AK59">
        <v>-33.619532837277603</v>
      </c>
    </row>
    <row r="60" spans="1:37" x14ac:dyDescent="0.3">
      <c r="A60" t="s">
        <v>37</v>
      </c>
      <c r="B60" t="s">
        <v>38</v>
      </c>
      <c r="C60">
        <v>42619</v>
      </c>
      <c r="D60" t="s">
        <v>39</v>
      </c>
      <c r="E60">
        <v>6</v>
      </c>
      <c r="F60">
        <v>1</v>
      </c>
      <c r="G60" t="s">
        <v>46</v>
      </c>
      <c r="H60">
        <v>3</v>
      </c>
      <c r="I60" t="s">
        <v>40</v>
      </c>
      <c r="J60">
        <v>117</v>
      </c>
      <c r="K60">
        <v>1</v>
      </c>
      <c r="L60">
        <v>30</v>
      </c>
      <c r="M60">
        <v>30</v>
      </c>
      <c r="N60">
        <v>0</v>
      </c>
      <c r="O60" t="s">
        <v>44</v>
      </c>
      <c r="P60">
        <v>422</v>
      </c>
      <c r="Q60">
        <v>422</v>
      </c>
      <c r="R60">
        <v>1</v>
      </c>
      <c r="S60">
        <v>1</v>
      </c>
      <c r="T60">
        <v>1</v>
      </c>
      <c r="U60">
        <v>-30</v>
      </c>
      <c r="V60">
        <v>-30</v>
      </c>
      <c r="W60">
        <v>-48</v>
      </c>
      <c r="X60">
        <v>-67</v>
      </c>
      <c r="Y60">
        <v>-38</v>
      </c>
      <c r="Z60">
        <v>-1139</v>
      </c>
      <c r="AA60">
        <v>-26</v>
      </c>
      <c r="AB60">
        <v>1</v>
      </c>
      <c r="AC60">
        <v>1</v>
      </c>
      <c r="AD60">
        <v>-26</v>
      </c>
      <c r="AE60">
        <v>-60</v>
      </c>
      <c r="AF60">
        <v>-67</v>
      </c>
      <c r="AG60">
        <v>-38</v>
      </c>
      <c r="AH60">
        <v>-30.005388695864202</v>
      </c>
      <c r="AI60">
        <v>-52.149568305920901</v>
      </c>
      <c r="AJ60">
        <v>-64.549799646781096</v>
      </c>
      <c r="AK60">
        <v>-32.662871724045097</v>
      </c>
    </row>
    <row r="61" spans="1:37" hidden="1" x14ac:dyDescent="0.3">
      <c r="A61" t="s">
        <v>37</v>
      </c>
      <c r="B61" t="s">
        <v>38</v>
      </c>
      <c r="C61">
        <v>42619</v>
      </c>
      <c r="D61" t="s">
        <v>39</v>
      </c>
      <c r="E61">
        <v>6</v>
      </c>
      <c r="F61">
        <v>1</v>
      </c>
      <c r="G61" t="s">
        <v>46</v>
      </c>
      <c r="H61">
        <v>3</v>
      </c>
      <c r="I61" t="s">
        <v>42</v>
      </c>
      <c r="J61">
        <v>120</v>
      </c>
      <c r="K61">
        <v>1</v>
      </c>
      <c r="L61">
        <v>30</v>
      </c>
      <c r="M61">
        <v>30</v>
      </c>
      <c r="N61">
        <v>0</v>
      </c>
      <c r="O61">
        <v>0</v>
      </c>
      <c r="P61">
        <v>2000</v>
      </c>
      <c r="Q61">
        <v>422</v>
      </c>
      <c r="R61">
        <v>1</v>
      </c>
      <c r="S61">
        <v>1</v>
      </c>
      <c r="T61">
        <v>1</v>
      </c>
      <c r="U61">
        <v>-26</v>
      </c>
      <c r="V61">
        <v>-26</v>
      </c>
      <c r="W61">
        <v>-48</v>
      </c>
      <c r="X61">
        <v>-67</v>
      </c>
      <c r="Y61">
        <v>-38</v>
      </c>
      <c r="Z61">
        <v>-1139</v>
      </c>
      <c r="AA61">
        <v>-26</v>
      </c>
      <c r="AB61">
        <v>1</v>
      </c>
      <c r="AC61">
        <v>1</v>
      </c>
      <c r="AD61">
        <v>-26</v>
      </c>
      <c r="AE61">
        <v>-60</v>
      </c>
      <c r="AF61">
        <v>-67</v>
      </c>
      <c r="AG61">
        <v>-38</v>
      </c>
      <c r="AH61">
        <v>-30.005388695864202</v>
      </c>
      <c r="AI61">
        <v>-52.149568305920901</v>
      </c>
      <c r="AJ61">
        <v>-64.549799646781096</v>
      </c>
      <c r="AK61">
        <v>-32.662871724045097</v>
      </c>
    </row>
    <row r="62" spans="1:37" x14ac:dyDescent="0.3">
      <c r="A62" t="s">
        <v>37</v>
      </c>
      <c r="B62" t="s">
        <v>38</v>
      </c>
      <c r="C62">
        <v>42619</v>
      </c>
      <c r="D62" t="s">
        <v>39</v>
      </c>
      <c r="E62">
        <v>6</v>
      </c>
      <c r="F62">
        <v>1</v>
      </c>
      <c r="G62" t="s">
        <v>46</v>
      </c>
      <c r="H62">
        <v>3</v>
      </c>
      <c r="I62" t="s">
        <v>40</v>
      </c>
      <c r="J62">
        <v>121</v>
      </c>
      <c r="K62">
        <v>1</v>
      </c>
      <c r="L62">
        <v>31</v>
      </c>
      <c r="M62">
        <v>31</v>
      </c>
      <c r="N62">
        <v>0</v>
      </c>
      <c r="O62" t="s">
        <v>44</v>
      </c>
      <c r="P62">
        <v>628</v>
      </c>
      <c r="Q62">
        <v>628</v>
      </c>
      <c r="R62">
        <v>1</v>
      </c>
      <c r="S62">
        <v>1</v>
      </c>
      <c r="T62">
        <v>1</v>
      </c>
      <c r="U62">
        <v>-26</v>
      </c>
      <c r="V62">
        <v>-26</v>
      </c>
      <c r="W62">
        <v>-48</v>
      </c>
      <c r="X62">
        <v>-67</v>
      </c>
      <c r="Y62">
        <v>-38</v>
      </c>
      <c r="Z62">
        <v>-1158</v>
      </c>
      <c r="AA62">
        <v>-19</v>
      </c>
      <c r="AB62">
        <v>1</v>
      </c>
      <c r="AC62">
        <v>1</v>
      </c>
      <c r="AD62">
        <v>-19</v>
      </c>
      <c r="AE62">
        <v>-52</v>
      </c>
      <c r="AF62">
        <v>-69</v>
      </c>
      <c r="AG62">
        <v>-35</v>
      </c>
      <c r="AH62">
        <v>-23.934085112987301</v>
      </c>
      <c r="AI62">
        <v>-51.967792272657299</v>
      </c>
      <c r="AJ62">
        <v>-64.238226357123395</v>
      </c>
      <c r="AK62">
        <v>-33.198762474391302</v>
      </c>
    </row>
    <row r="63" spans="1:37" hidden="1" x14ac:dyDescent="0.3">
      <c r="A63" t="s">
        <v>37</v>
      </c>
      <c r="B63" t="s">
        <v>38</v>
      </c>
      <c r="C63">
        <v>42619</v>
      </c>
      <c r="D63" t="s">
        <v>39</v>
      </c>
      <c r="E63">
        <v>6</v>
      </c>
      <c r="F63">
        <v>1</v>
      </c>
      <c r="G63" t="s">
        <v>46</v>
      </c>
      <c r="H63">
        <v>3</v>
      </c>
      <c r="I63" t="s">
        <v>42</v>
      </c>
      <c r="J63">
        <v>124</v>
      </c>
      <c r="K63">
        <v>1</v>
      </c>
      <c r="L63">
        <v>31</v>
      </c>
      <c r="M63">
        <v>31</v>
      </c>
      <c r="N63">
        <v>0</v>
      </c>
      <c r="O63">
        <v>0</v>
      </c>
      <c r="P63">
        <v>2000</v>
      </c>
      <c r="Q63">
        <v>628</v>
      </c>
      <c r="R63">
        <v>1</v>
      </c>
      <c r="S63">
        <v>1</v>
      </c>
      <c r="T63">
        <v>1</v>
      </c>
      <c r="U63">
        <v>-19</v>
      </c>
      <c r="V63">
        <v>-19</v>
      </c>
      <c r="W63">
        <v>-48</v>
      </c>
      <c r="X63">
        <v>-67</v>
      </c>
      <c r="Y63">
        <v>-38</v>
      </c>
      <c r="Z63">
        <v>-1158</v>
      </c>
      <c r="AA63">
        <v>-19</v>
      </c>
      <c r="AB63">
        <v>1</v>
      </c>
      <c r="AC63">
        <v>1</v>
      </c>
      <c r="AD63">
        <v>-19</v>
      </c>
      <c r="AE63">
        <v>-52</v>
      </c>
      <c r="AF63">
        <v>-69</v>
      </c>
      <c r="AG63">
        <v>-35</v>
      </c>
      <c r="AH63">
        <v>-23.934085112987301</v>
      </c>
      <c r="AI63">
        <v>-51.967792272657299</v>
      </c>
      <c r="AJ63">
        <v>-64.238226357123395</v>
      </c>
      <c r="AK63">
        <v>-33.198762474391302</v>
      </c>
    </row>
    <row r="64" spans="1:37" x14ac:dyDescent="0.3">
      <c r="A64" t="s">
        <v>37</v>
      </c>
      <c r="B64" t="s">
        <v>38</v>
      </c>
      <c r="C64">
        <v>42619</v>
      </c>
      <c r="D64" t="s">
        <v>39</v>
      </c>
      <c r="E64">
        <v>6</v>
      </c>
      <c r="F64">
        <v>1</v>
      </c>
      <c r="G64" t="s">
        <v>46</v>
      </c>
      <c r="H64">
        <v>3</v>
      </c>
      <c r="I64" t="s">
        <v>40</v>
      </c>
      <c r="J64">
        <v>125</v>
      </c>
      <c r="K64">
        <v>1</v>
      </c>
      <c r="L64">
        <v>32</v>
      </c>
      <c r="M64">
        <v>32</v>
      </c>
      <c r="N64">
        <v>0</v>
      </c>
      <c r="O64" t="s">
        <v>44</v>
      </c>
      <c r="P64">
        <v>497</v>
      </c>
      <c r="Q64">
        <v>497</v>
      </c>
      <c r="R64">
        <v>1</v>
      </c>
      <c r="S64">
        <v>1</v>
      </c>
      <c r="T64">
        <v>1</v>
      </c>
      <c r="U64">
        <v>-19</v>
      </c>
      <c r="V64">
        <v>-19</v>
      </c>
      <c r="W64">
        <v>-48</v>
      </c>
      <c r="X64">
        <v>-67</v>
      </c>
      <c r="Y64">
        <v>-38</v>
      </c>
      <c r="Z64">
        <v>-1179</v>
      </c>
      <c r="AA64">
        <v>-21</v>
      </c>
      <c r="AB64">
        <v>1</v>
      </c>
      <c r="AC64">
        <v>1</v>
      </c>
      <c r="AD64">
        <v>-21</v>
      </c>
      <c r="AE64">
        <v>-45</v>
      </c>
      <c r="AF64">
        <v>-62</v>
      </c>
      <c r="AG64">
        <v>-35</v>
      </c>
      <c r="AH64">
        <v>-19.741595959752701</v>
      </c>
      <c r="AI64">
        <v>-50.327837330226203</v>
      </c>
      <c r="AJ64">
        <v>-59.840446578572397</v>
      </c>
      <c r="AK64">
        <v>-36.813935462167997</v>
      </c>
    </row>
    <row r="65" spans="1:37" hidden="1" x14ac:dyDescent="0.3">
      <c r="A65" t="s">
        <v>37</v>
      </c>
      <c r="B65" t="s">
        <v>38</v>
      </c>
      <c r="C65">
        <v>42619</v>
      </c>
      <c r="D65" t="s">
        <v>39</v>
      </c>
      <c r="E65">
        <v>6</v>
      </c>
      <c r="F65">
        <v>1</v>
      </c>
      <c r="G65" t="s">
        <v>46</v>
      </c>
      <c r="H65">
        <v>3</v>
      </c>
      <c r="I65" t="s">
        <v>42</v>
      </c>
      <c r="J65">
        <v>128</v>
      </c>
      <c r="K65">
        <v>1</v>
      </c>
      <c r="L65">
        <v>32</v>
      </c>
      <c r="M65">
        <v>32</v>
      </c>
      <c r="N65">
        <v>0</v>
      </c>
      <c r="O65">
        <v>0</v>
      </c>
      <c r="P65">
        <v>2000</v>
      </c>
      <c r="Q65">
        <v>497</v>
      </c>
      <c r="R65">
        <v>1</v>
      </c>
      <c r="S65">
        <v>1</v>
      </c>
      <c r="T65">
        <v>1</v>
      </c>
      <c r="U65">
        <v>-21</v>
      </c>
      <c r="V65">
        <v>-21</v>
      </c>
      <c r="W65">
        <v>-48</v>
      </c>
      <c r="X65">
        <v>-67</v>
      </c>
      <c r="Y65">
        <v>-38</v>
      </c>
      <c r="Z65">
        <v>-1179</v>
      </c>
      <c r="AA65">
        <v>-21</v>
      </c>
      <c r="AB65">
        <v>1</v>
      </c>
      <c r="AC65">
        <v>1</v>
      </c>
      <c r="AD65">
        <v>-21</v>
      </c>
      <c r="AE65">
        <v>-45</v>
      </c>
      <c r="AF65">
        <v>-62</v>
      </c>
      <c r="AG65">
        <v>-35</v>
      </c>
      <c r="AH65">
        <v>-19.741595959752701</v>
      </c>
      <c r="AI65">
        <v>-50.327837330226203</v>
      </c>
      <c r="AJ65">
        <v>-59.840446578572397</v>
      </c>
      <c r="AK65">
        <v>-36.813935462167997</v>
      </c>
    </row>
    <row r="66" spans="1:37" x14ac:dyDescent="0.3">
      <c r="A66" t="s">
        <v>37</v>
      </c>
      <c r="B66" t="s">
        <v>38</v>
      </c>
      <c r="C66">
        <v>42619</v>
      </c>
      <c r="D66" t="s">
        <v>39</v>
      </c>
      <c r="E66">
        <v>6</v>
      </c>
      <c r="F66">
        <v>1</v>
      </c>
      <c r="G66" t="s">
        <v>46</v>
      </c>
      <c r="H66">
        <v>3</v>
      </c>
      <c r="I66" t="s">
        <v>40</v>
      </c>
      <c r="J66">
        <v>129</v>
      </c>
      <c r="K66">
        <v>1</v>
      </c>
      <c r="L66">
        <v>33</v>
      </c>
      <c r="M66">
        <v>33</v>
      </c>
      <c r="N66">
        <v>0</v>
      </c>
      <c r="O66" t="s">
        <v>44</v>
      </c>
      <c r="P66">
        <v>402</v>
      </c>
      <c r="Q66">
        <v>402</v>
      </c>
      <c r="R66">
        <v>1</v>
      </c>
      <c r="S66">
        <v>1</v>
      </c>
      <c r="T66">
        <v>1</v>
      </c>
      <c r="U66">
        <v>-21</v>
      </c>
      <c r="V66">
        <v>-21</v>
      </c>
      <c r="W66">
        <v>-48</v>
      </c>
      <c r="X66">
        <v>-67</v>
      </c>
      <c r="Y66">
        <v>-38</v>
      </c>
      <c r="Z66">
        <v>-1184</v>
      </c>
      <c r="AA66">
        <v>-5</v>
      </c>
      <c r="AB66">
        <v>1</v>
      </c>
      <c r="AC66">
        <v>1</v>
      </c>
      <c r="AD66">
        <v>-5</v>
      </c>
      <c r="AE66">
        <v>-56</v>
      </c>
      <c r="AF66">
        <v>-55</v>
      </c>
      <c r="AG66">
        <v>-33</v>
      </c>
      <c r="AH66">
        <v>-9.8111726116102798</v>
      </c>
      <c r="AI66">
        <v>-53.757190270169403</v>
      </c>
      <c r="AJ66">
        <v>-60.835290247916603</v>
      </c>
      <c r="AK66">
        <v>-34.3808729701638</v>
      </c>
    </row>
    <row r="67" spans="1:37" hidden="1" x14ac:dyDescent="0.3">
      <c r="A67" t="s">
        <v>37</v>
      </c>
      <c r="B67" t="s">
        <v>38</v>
      </c>
      <c r="C67">
        <v>42619</v>
      </c>
      <c r="D67" t="s">
        <v>39</v>
      </c>
      <c r="E67">
        <v>6</v>
      </c>
      <c r="F67">
        <v>1</v>
      </c>
      <c r="G67" t="s">
        <v>46</v>
      </c>
      <c r="H67">
        <v>3</v>
      </c>
      <c r="I67" t="s">
        <v>42</v>
      </c>
      <c r="J67">
        <v>132</v>
      </c>
      <c r="K67">
        <v>1</v>
      </c>
      <c r="L67">
        <v>33</v>
      </c>
      <c r="M67">
        <v>33</v>
      </c>
      <c r="N67">
        <v>0</v>
      </c>
      <c r="O67">
        <v>0</v>
      </c>
      <c r="P67">
        <v>2000</v>
      </c>
      <c r="Q67">
        <v>402</v>
      </c>
      <c r="R67">
        <v>1</v>
      </c>
      <c r="S67">
        <v>1</v>
      </c>
      <c r="T67">
        <v>1</v>
      </c>
      <c r="U67">
        <v>-5</v>
      </c>
      <c r="V67">
        <v>-5</v>
      </c>
      <c r="W67">
        <v>-48</v>
      </c>
      <c r="X67">
        <v>-67</v>
      </c>
      <c r="Y67">
        <v>-38</v>
      </c>
      <c r="Z67">
        <v>-1184</v>
      </c>
      <c r="AA67">
        <v>-5</v>
      </c>
      <c r="AB67">
        <v>1</v>
      </c>
      <c r="AC67">
        <v>1</v>
      </c>
      <c r="AD67">
        <v>-5</v>
      </c>
      <c r="AE67">
        <v>-56</v>
      </c>
      <c r="AF67">
        <v>-55</v>
      </c>
      <c r="AG67">
        <v>-33</v>
      </c>
      <c r="AH67">
        <v>-9.8111726116102798</v>
      </c>
      <c r="AI67">
        <v>-53.757190270169403</v>
      </c>
      <c r="AJ67">
        <v>-60.835290247916603</v>
      </c>
      <c r="AK67">
        <v>-34.3808729701638</v>
      </c>
    </row>
    <row r="68" spans="1:37" x14ac:dyDescent="0.3">
      <c r="A68" t="s">
        <v>37</v>
      </c>
      <c r="B68" t="s">
        <v>38</v>
      </c>
      <c r="C68">
        <v>42619</v>
      </c>
      <c r="D68" t="s">
        <v>39</v>
      </c>
      <c r="E68">
        <v>6</v>
      </c>
      <c r="F68">
        <v>1</v>
      </c>
      <c r="G68" t="s">
        <v>46</v>
      </c>
      <c r="H68">
        <v>3</v>
      </c>
      <c r="I68" t="s">
        <v>40</v>
      </c>
      <c r="J68">
        <v>133</v>
      </c>
      <c r="K68">
        <v>1</v>
      </c>
      <c r="L68">
        <v>34</v>
      </c>
      <c r="M68">
        <v>34</v>
      </c>
      <c r="N68">
        <v>0</v>
      </c>
      <c r="O68" t="s">
        <v>44</v>
      </c>
      <c r="P68">
        <v>517</v>
      </c>
      <c r="Q68">
        <v>517</v>
      </c>
      <c r="R68">
        <v>1</v>
      </c>
      <c r="S68">
        <v>1</v>
      </c>
      <c r="T68">
        <v>1</v>
      </c>
      <c r="U68">
        <v>-5</v>
      </c>
      <c r="V68">
        <v>-5</v>
      </c>
      <c r="W68">
        <v>-48</v>
      </c>
      <c r="X68">
        <v>-67</v>
      </c>
      <c r="Y68">
        <v>-38</v>
      </c>
      <c r="Z68">
        <v>-1194</v>
      </c>
      <c r="AA68">
        <v>-10</v>
      </c>
      <c r="AB68">
        <v>1</v>
      </c>
      <c r="AC68">
        <v>1</v>
      </c>
      <c r="AD68">
        <v>-10</v>
      </c>
      <c r="AE68">
        <v>-57</v>
      </c>
      <c r="AF68">
        <v>-55</v>
      </c>
      <c r="AG68">
        <v>-29</v>
      </c>
      <c r="AH68">
        <v>-8.4150837147639805</v>
      </c>
      <c r="AI68">
        <v>-55.997571163675602</v>
      </c>
      <c r="AJ68">
        <v>-59.089186589433098</v>
      </c>
      <c r="AK68">
        <v>-32.173511580487002</v>
      </c>
    </row>
    <row r="69" spans="1:37" hidden="1" x14ac:dyDescent="0.3">
      <c r="A69" t="s">
        <v>37</v>
      </c>
      <c r="B69" t="s">
        <v>38</v>
      </c>
      <c r="C69">
        <v>42619</v>
      </c>
      <c r="D69" t="s">
        <v>39</v>
      </c>
      <c r="E69">
        <v>6</v>
      </c>
      <c r="F69">
        <v>1</v>
      </c>
      <c r="G69" t="s">
        <v>46</v>
      </c>
      <c r="H69">
        <v>3</v>
      </c>
      <c r="I69" t="s">
        <v>42</v>
      </c>
      <c r="J69">
        <v>136</v>
      </c>
      <c r="K69">
        <v>1</v>
      </c>
      <c r="L69">
        <v>34</v>
      </c>
      <c r="M69">
        <v>34</v>
      </c>
      <c r="N69">
        <v>0</v>
      </c>
      <c r="O69">
        <v>0</v>
      </c>
      <c r="P69">
        <v>2000</v>
      </c>
      <c r="Q69">
        <v>517</v>
      </c>
      <c r="R69">
        <v>1</v>
      </c>
      <c r="S69">
        <v>1</v>
      </c>
      <c r="T69">
        <v>1</v>
      </c>
      <c r="U69">
        <v>-10</v>
      </c>
      <c r="V69">
        <v>-10</v>
      </c>
      <c r="W69">
        <v>-48</v>
      </c>
      <c r="X69">
        <v>-67</v>
      </c>
      <c r="Y69">
        <v>-38</v>
      </c>
      <c r="Z69">
        <v>-1194</v>
      </c>
      <c r="AA69">
        <v>-10</v>
      </c>
      <c r="AB69">
        <v>1</v>
      </c>
      <c r="AC69">
        <v>1</v>
      </c>
      <c r="AD69">
        <v>-10</v>
      </c>
      <c r="AE69">
        <v>-57</v>
      </c>
      <c r="AF69">
        <v>-55</v>
      </c>
      <c r="AG69">
        <v>-29</v>
      </c>
      <c r="AH69">
        <v>-8.4150837147639805</v>
      </c>
      <c r="AI69">
        <v>-55.997571163675602</v>
      </c>
      <c r="AJ69">
        <v>-59.089186589433098</v>
      </c>
      <c r="AK69">
        <v>-32.173511580487002</v>
      </c>
    </row>
    <row r="70" spans="1:37" x14ac:dyDescent="0.3">
      <c r="A70" t="s">
        <v>37</v>
      </c>
      <c r="B70" t="s">
        <v>38</v>
      </c>
      <c r="C70">
        <v>42619</v>
      </c>
      <c r="D70" t="s">
        <v>39</v>
      </c>
      <c r="E70">
        <v>6</v>
      </c>
      <c r="F70">
        <v>1</v>
      </c>
      <c r="G70" t="s">
        <v>46</v>
      </c>
      <c r="H70">
        <v>3</v>
      </c>
      <c r="I70" t="s">
        <v>40</v>
      </c>
      <c r="J70">
        <v>137</v>
      </c>
      <c r="K70">
        <v>1</v>
      </c>
      <c r="L70">
        <v>35</v>
      </c>
      <c r="M70">
        <v>35</v>
      </c>
      <c r="N70">
        <v>0</v>
      </c>
      <c r="O70" t="s">
        <v>44</v>
      </c>
      <c r="P70">
        <v>442</v>
      </c>
      <c r="Q70">
        <v>442</v>
      </c>
      <c r="R70">
        <v>1</v>
      </c>
      <c r="S70">
        <v>1</v>
      </c>
      <c r="T70">
        <v>1</v>
      </c>
      <c r="U70">
        <v>-10</v>
      </c>
      <c r="V70">
        <v>-10</v>
      </c>
      <c r="W70">
        <v>-48</v>
      </c>
      <c r="X70">
        <v>-67</v>
      </c>
      <c r="Y70">
        <v>-38</v>
      </c>
      <c r="Z70">
        <v>-1198</v>
      </c>
      <c r="AA70">
        <v>-4</v>
      </c>
      <c r="AB70">
        <v>1</v>
      </c>
      <c r="AC70">
        <v>1</v>
      </c>
      <c r="AD70">
        <v>-4</v>
      </c>
      <c r="AE70">
        <v>-52</v>
      </c>
      <c r="AF70">
        <v>-63</v>
      </c>
      <c r="AG70">
        <v>-43</v>
      </c>
      <c r="AH70">
        <v>-5.7582159729281903</v>
      </c>
      <c r="AI70">
        <v>-55.992763924512097</v>
      </c>
      <c r="AJ70">
        <v>-58.519269575743799</v>
      </c>
      <c r="AK70">
        <v>-35.6410385039731</v>
      </c>
    </row>
    <row r="71" spans="1:37" hidden="1" x14ac:dyDescent="0.3">
      <c r="A71" t="s">
        <v>37</v>
      </c>
      <c r="B71" t="s">
        <v>38</v>
      </c>
      <c r="C71">
        <v>42619</v>
      </c>
      <c r="D71" t="s">
        <v>39</v>
      </c>
      <c r="E71">
        <v>6</v>
      </c>
      <c r="F71">
        <v>1</v>
      </c>
      <c r="G71" t="s">
        <v>46</v>
      </c>
      <c r="H71">
        <v>3</v>
      </c>
      <c r="I71" t="s">
        <v>42</v>
      </c>
      <c r="J71">
        <v>140</v>
      </c>
      <c r="K71">
        <v>1</v>
      </c>
      <c r="L71">
        <v>35</v>
      </c>
      <c r="M71">
        <v>35</v>
      </c>
      <c r="N71">
        <v>0</v>
      </c>
      <c r="O71">
        <v>0</v>
      </c>
      <c r="P71">
        <v>2000</v>
      </c>
      <c r="Q71">
        <v>442</v>
      </c>
      <c r="R71">
        <v>1</v>
      </c>
      <c r="S71">
        <v>1</v>
      </c>
      <c r="T71">
        <v>1</v>
      </c>
      <c r="U71">
        <v>-4</v>
      </c>
      <c r="V71">
        <v>-4</v>
      </c>
      <c r="W71">
        <v>-48</v>
      </c>
      <c r="X71">
        <v>-67</v>
      </c>
      <c r="Y71">
        <v>-38</v>
      </c>
      <c r="Z71">
        <v>-1198</v>
      </c>
      <c r="AA71">
        <v>-4</v>
      </c>
      <c r="AB71">
        <v>1</v>
      </c>
      <c r="AC71">
        <v>1</v>
      </c>
      <c r="AD71">
        <v>-4</v>
      </c>
      <c r="AE71">
        <v>-52</v>
      </c>
      <c r="AF71">
        <v>-63</v>
      </c>
      <c r="AG71">
        <v>-43</v>
      </c>
      <c r="AH71">
        <v>-5.7582159729281903</v>
      </c>
      <c r="AI71">
        <v>-55.992763924512097</v>
      </c>
      <c r="AJ71">
        <v>-58.519269575743799</v>
      </c>
      <c r="AK71">
        <v>-35.6410385039731</v>
      </c>
    </row>
    <row r="72" spans="1:37" x14ac:dyDescent="0.3">
      <c r="A72" t="s">
        <v>37</v>
      </c>
      <c r="B72" t="s">
        <v>38</v>
      </c>
      <c r="C72">
        <v>42619</v>
      </c>
      <c r="D72" t="s">
        <v>39</v>
      </c>
      <c r="E72">
        <v>6</v>
      </c>
      <c r="F72">
        <v>1</v>
      </c>
      <c r="G72" t="s">
        <v>46</v>
      </c>
      <c r="H72">
        <v>3</v>
      </c>
      <c r="I72" t="s">
        <v>40</v>
      </c>
      <c r="J72">
        <v>141</v>
      </c>
      <c r="K72">
        <v>1</v>
      </c>
      <c r="L72">
        <v>36</v>
      </c>
      <c r="M72">
        <v>36</v>
      </c>
      <c r="N72">
        <v>0</v>
      </c>
      <c r="O72" t="s">
        <v>44</v>
      </c>
      <c r="P72">
        <v>465</v>
      </c>
      <c r="Q72">
        <v>465</v>
      </c>
      <c r="R72">
        <v>1</v>
      </c>
      <c r="S72">
        <v>1</v>
      </c>
      <c r="T72">
        <v>1</v>
      </c>
      <c r="U72">
        <v>-4</v>
      </c>
      <c r="V72">
        <v>-4</v>
      </c>
      <c r="W72">
        <v>-48</v>
      </c>
      <c r="X72">
        <v>-67</v>
      </c>
      <c r="Y72">
        <v>-38</v>
      </c>
      <c r="Z72">
        <v>-1205</v>
      </c>
      <c r="AA72">
        <v>-7</v>
      </c>
      <c r="AB72">
        <v>1</v>
      </c>
      <c r="AC72">
        <v>1</v>
      </c>
      <c r="AD72">
        <v>-7</v>
      </c>
      <c r="AE72">
        <v>-59</v>
      </c>
      <c r="AF72">
        <v>-60</v>
      </c>
      <c r="AG72">
        <v>-41</v>
      </c>
      <c r="AH72">
        <v>-7.5374925175926899</v>
      </c>
      <c r="AI72">
        <v>-58.564495430317201</v>
      </c>
      <c r="AJ72">
        <v>-61.627854850680798</v>
      </c>
      <c r="AK72">
        <v>-37.109818605107399</v>
      </c>
    </row>
    <row r="73" spans="1:37" hidden="1" x14ac:dyDescent="0.3">
      <c r="A73" t="s">
        <v>37</v>
      </c>
      <c r="B73" t="s">
        <v>38</v>
      </c>
      <c r="C73">
        <v>42619</v>
      </c>
      <c r="D73" t="s">
        <v>39</v>
      </c>
      <c r="E73">
        <v>6</v>
      </c>
      <c r="F73">
        <v>1</v>
      </c>
      <c r="G73" t="s">
        <v>46</v>
      </c>
      <c r="H73">
        <v>3</v>
      </c>
      <c r="I73" t="s">
        <v>42</v>
      </c>
      <c r="J73">
        <v>144</v>
      </c>
      <c r="K73">
        <v>1</v>
      </c>
      <c r="L73">
        <v>36</v>
      </c>
      <c r="M73">
        <v>36</v>
      </c>
      <c r="N73">
        <v>0</v>
      </c>
      <c r="O73">
        <v>0</v>
      </c>
      <c r="P73">
        <v>2000</v>
      </c>
      <c r="Q73">
        <v>465</v>
      </c>
      <c r="R73">
        <v>1</v>
      </c>
      <c r="S73">
        <v>1</v>
      </c>
      <c r="T73">
        <v>1</v>
      </c>
      <c r="U73">
        <v>-7</v>
      </c>
      <c r="V73">
        <v>-7</v>
      </c>
      <c r="W73">
        <v>-48</v>
      </c>
      <c r="X73">
        <v>-67</v>
      </c>
      <c r="Y73">
        <v>-38</v>
      </c>
      <c r="Z73">
        <v>-1205</v>
      </c>
      <c r="AA73">
        <v>-7</v>
      </c>
      <c r="AB73">
        <v>1</v>
      </c>
      <c r="AC73">
        <v>1</v>
      </c>
      <c r="AD73">
        <v>-7</v>
      </c>
      <c r="AE73">
        <v>-59</v>
      </c>
      <c r="AF73">
        <v>-60</v>
      </c>
      <c r="AG73">
        <v>-41</v>
      </c>
      <c r="AH73">
        <v>-7.5374925175926899</v>
      </c>
      <c r="AI73">
        <v>-58.564495430317201</v>
      </c>
      <c r="AJ73">
        <v>-61.627854850680798</v>
      </c>
      <c r="AK73">
        <v>-37.109818605107399</v>
      </c>
    </row>
    <row r="74" spans="1:37" x14ac:dyDescent="0.3">
      <c r="A74" t="s">
        <v>37</v>
      </c>
      <c r="B74" t="s">
        <v>38</v>
      </c>
      <c r="C74">
        <v>42619</v>
      </c>
      <c r="D74" t="s">
        <v>39</v>
      </c>
      <c r="E74">
        <v>6</v>
      </c>
      <c r="F74">
        <v>1</v>
      </c>
      <c r="G74" t="s">
        <v>46</v>
      </c>
      <c r="H74">
        <v>3</v>
      </c>
      <c r="I74" t="s">
        <v>40</v>
      </c>
      <c r="J74">
        <v>145</v>
      </c>
      <c r="K74">
        <v>1</v>
      </c>
      <c r="L74">
        <v>37</v>
      </c>
      <c r="M74">
        <v>37</v>
      </c>
      <c r="N74">
        <v>0</v>
      </c>
      <c r="O74" t="s">
        <v>44</v>
      </c>
      <c r="P74">
        <v>676</v>
      </c>
      <c r="Q74">
        <v>676</v>
      </c>
      <c r="R74">
        <v>1</v>
      </c>
      <c r="S74">
        <v>1</v>
      </c>
      <c r="T74">
        <v>1</v>
      </c>
      <c r="U74">
        <v>-7</v>
      </c>
      <c r="V74">
        <v>-7</v>
      </c>
      <c r="W74">
        <v>-48</v>
      </c>
      <c r="X74">
        <v>-67</v>
      </c>
      <c r="Y74">
        <v>-38</v>
      </c>
      <c r="Z74">
        <v>-1206</v>
      </c>
      <c r="AA74">
        <v>-1</v>
      </c>
      <c r="AB74">
        <v>1</v>
      </c>
      <c r="AC74">
        <v>1</v>
      </c>
      <c r="AD74">
        <v>-1</v>
      </c>
      <c r="AE74">
        <v>-56</v>
      </c>
      <c r="AF74">
        <v>-62</v>
      </c>
      <c r="AG74">
        <v>-32</v>
      </c>
      <c r="AH74">
        <v>-3.01379745140565</v>
      </c>
      <c r="AI74">
        <v>-57.1040691721645</v>
      </c>
      <c r="AJ74">
        <v>-61.502220910739503</v>
      </c>
      <c r="AK74">
        <v>-36.003509700280802</v>
      </c>
    </row>
    <row r="75" spans="1:37" hidden="1" x14ac:dyDescent="0.3">
      <c r="A75" t="s">
        <v>37</v>
      </c>
      <c r="B75" t="s">
        <v>38</v>
      </c>
      <c r="C75">
        <v>42619</v>
      </c>
      <c r="D75" t="s">
        <v>39</v>
      </c>
      <c r="E75">
        <v>6</v>
      </c>
      <c r="F75">
        <v>1</v>
      </c>
      <c r="G75" t="s">
        <v>46</v>
      </c>
      <c r="H75">
        <v>3</v>
      </c>
      <c r="I75" t="s">
        <v>42</v>
      </c>
      <c r="J75">
        <v>148</v>
      </c>
      <c r="K75">
        <v>1</v>
      </c>
      <c r="L75">
        <v>37</v>
      </c>
      <c r="M75">
        <v>37</v>
      </c>
      <c r="N75">
        <v>0</v>
      </c>
      <c r="O75">
        <v>0</v>
      </c>
      <c r="P75">
        <v>2000</v>
      </c>
      <c r="Q75">
        <v>676</v>
      </c>
      <c r="R75">
        <v>1</v>
      </c>
      <c r="S75">
        <v>1</v>
      </c>
      <c r="T75">
        <v>1</v>
      </c>
      <c r="U75">
        <v>-1</v>
      </c>
      <c r="V75">
        <v>-1</v>
      </c>
      <c r="W75">
        <v>-48</v>
      </c>
      <c r="X75">
        <v>-67</v>
      </c>
      <c r="Y75">
        <v>-38</v>
      </c>
      <c r="Z75">
        <v>-1206</v>
      </c>
      <c r="AA75">
        <v>-1</v>
      </c>
      <c r="AB75">
        <v>1</v>
      </c>
      <c r="AC75">
        <v>1</v>
      </c>
      <c r="AD75">
        <v>-1</v>
      </c>
      <c r="AE75">
        <v>-56</v>
      </c>
      <c r="AF75">
        <v>-62</v>
      </c>
      <c r="AG75">
        <v>-32</v>
      </c>
      <c r="AH75">
        <v>-3.01379745140565</v>
      </c>
      <c r="AI75">
        <v>-57.1040691721645</v>
      </c>
      <c r="AJ75">
        <v>-61.502220910739503</v>
      </c>
      <c r="AK75">
        <v>-36.003509700280802</v>
      </c>
    </row>
    <row r="76" spans="1:37" x14ac:dyDescent="0.3">
      <c r="A76" t="s">
        <v>37</v>
      </c>
      <c r="B76" t="s">
        <v>38</v>
      </c>
      <c r="C76">
        <v>42619</v>
      </c>
      <c r="D76" t="s">
        <v>39</v>
      </c>
      <c r="E76">
        <v>6</v>
      </c>
      <c r="F76">
        <v>1</v>
      </c>
      <c r="G76" t="s">
        <v>46</v>
      </c>
      <c r="H76">
        <v>3</v>
      </c>
      <c r="I76" t="s">
        <v>40</v>
      </c>
      <c r="J76">
        <v>149</v>
      </c>
      <c r="K76">
        <v>1</v>
      </c>
      <c r="L76">
        <v>38</v>
      </c>
      <c r="M76">
        <v>38</v>
      </c>
      <c r="N76">
        <v>0</v>
      </c>
      <c r="O76" t="s">
        <v>44</v>
      </c>
      <c r="P76">
        <v>604</v>
      </c>
      <c r="Q76">
        <v>604</v>
      </c>
      <c r="R76">
        <v>1</v>
      </c>
      <c r="S76">
        <v>1</v>
      </c>
      <c r="T76">
        <v>1</v>
      </c>
      <c r="U76">
        <v>-1</v>
      </c>
      <c r="V76">
        <v>-1</v>
      </c>
      <c r="W76">
        <v>-48</v>
      </c>
      <c r="X76">
        <v>-67</v>
      </c>
      <c r="Y76">
        <v>-38</v>
      </c>
      <c r="Z76">
        <v>-1211</v>
      </c>
      <c r="AA76">
        <v>-5</v>
      </c>
      <c r="AB76">
        <v>1</v>
      </c>
      <c r="AC76">
        <v>1</v>
      </c>
      <c r="AD76">
        <v>-5</v>
      </c>
      <c r="AE76">
        <v>-53</v>
      </c>
      <c r="AF76">
        <v>-50</v>
      </c>
      <c r="AG76">
        <v>-39</v>
      </c>
      <c r="AH76">
        <v>-4.6118293144133302</v>
      </c>
      <c r="AI76">
        <v>-57.598901691409601</v>
      </c>
      <c r="AJ76">
        <v>-58.563620657121497</v>
      </c>
      <c r="AK76">
        <v>-31.518778932725599</v>
      </c>
    </row>
    <row r="77" spans="1:37" hidden="1" x14ac:dyDescent="0.3">
      <c r="A77" t="s">
        <v>37</v>
      </c>
      <c r="B77" t="s">
        <v>38</v>
      </c>
      <c r="C77">
        <v>42619</v>
      </c>
      <c r="D77" t="s">
        <v>39</v>
      </c>
      <c r="E77">
        <v>6</v>
      </c>
      <c r="F77">
        <v>1</v>
      </c>
      <c r="G77" t="s">
        <v>46</v>
      </c>
      <c r="H77">
        <v>3</v>
      </c>
      <c r="I77" t="s">
        <v>42</v>
      </c>
      <c r="J77">
        <v>152</v>
      </c>
      <c r="K77">
        <v>1</v>
      </c>
      <c r="L77">
        <v>38</v>
      </c>
      <c r="M77">
        <v>38</v>
      </c>
      <c r="N77">
        <v>0</v>
      </c>
      <c r="O77">
        <v>0</v>
      </c>
      <c r="P77">
        <v>2000</v>
      </c>
      <c r="Q77">
        <v>604</v>
      </c>
      <c r="R77">
        <v>1</v>
      </c>
      <c r="S77">
        <v>1</v>
      </c>
      <c r="T77">
        <v>1</v>
      </c>
      <c r="U77">
        <v>-5</v>
      </c>
      <c r="V77">
        <v>-5</v>
      </c>
      <c r="W77">
        <v>-48</v>
      </c>
      <c r="X77">
        <v>-67</v>
      </c>
      <c r="Y77">
        <v>-38</v>
      </c>
      <c r="Z77">
        <v>-1211</v>
      </c>
      <c r="AA77">
        <v>-5</v>
      </c>
      <c r="AB77">
        <v>1</v>
      </c>
      <c r="AC77">
        <v>1</v>
      </c>
      <c r="AD77">
        <v>-5</v>
      </c>
      <c r="AE77">
        <v>-53</v>
      </c>
      <c r="AF77">
        <v>-50</v>
      </c>
      <c r="AG77">
        <v>-39</v>
      </c>
      <c r="AH77">
        <v>-4.6118293144133302</v>
      </c>
      <c r="AI77">
        <v>-57.598901691409601</v>
      </c>
      <c r="AJ77">
        <v>-58.563620657121497</v>
      </c>
      <c r="AK77">
        <v>-31.518778932725599</v>
      </c>
    </row>
    <row r="78" spans="1:37" x14ac:dyDescent="0.3">
      <c r="A78" t="s">
        <v>37</v>
      </c>
      <c r="B78" t="s">
        <v>38</v>
      </c>
      <c r="C78">
        <v>42619</v>
      </c>
      <c r="D78" t="s">
        <v>39</v>
      </c>
      <c r="E78">
        <v>6</v>
      </c>
      <c r="F78">
        <v>1</v>
      </c>
      <c r="G78" t="s">
        <v>46</v>
      </c>
      <c r="H78">
        <v>3</v>
      </c>
      <c r="I78" t="s">
        <v>40</v>
      </c>
      <c r="J78">
        <v>153</v>
      </c>
      <c r="K78">
        <v>1</v>
      </c>
      <c r="L78">
        <v>39</v>
      </c>
      <c r="M78">
        <v>39</v>
      </c>
      <c r="N78">
        <v>0</v>
      </c>
      <c r="O78" t="s">
        <v>44</v>
      </c>
      <c r="P78">
        <v>571</v>
      </c>
      <c r="Q78">
        <v>571</v>
      </c>
      <c r="R78">
        <v>1</v>
      </c>
      <c r="S78">
        <v>1</v>
      </c>
      <c r="T78">
        <v>1</v>
      </c>
      <c r="U78">
        <v>-5</v>
      </c>
      <c r="V78">
        <v>-5</v>
      </c>
      <c r="W78">
        <v>-48</v>
      </c>
      <c r="X78">
        <v>-67</v>
      </c>
      <c r="Y78">
        <v>-38</v>
      </c>
      <c r="Z78">
        <v>-1213</v>
      </c>
      <c r="AA78">
        <v>-2</v>
      </c>
      <c r="AB78">
        <v>1</v>
      </c>
      <c r="AC78">
        <v>1</v>
      </c>
      <c r="AD78">
        <v>-2</v>
      </c>
      <c r="AE78">
        <v>-60</v>
      </c>
      <c r="AF78">
        <v>-57</v>
      </c>
      <c r="AG78">
        <v>-30</v>
      </c>
      <c r="AH78">
        <v>-2.6477496667697999</v>
      </c>
      <c r="AI78">
        <v>-59.994816811971099</v>
      </c>
      <c r="AJ78">
        <v>-61.192935531387</v>
      </c>
      <c r="AK78">
        <v>-32.3871925239959</v>
      </c>
    </row>
    <row r="79" spans="1:37" hidden="1" x14ac:dyDescent="0.3">
      <c r="A79" t="s">
        <v>37</v>
      </c>
      <c r="B79" t="s">
        <v>38</v>
      </c>
      <c r="C79">
        <v>42619</v>
      </c>
      <c r="D79" t="s">
        <v>39</v>
      </c>
      <c r="E79">
        <v>6</v>
      </c>
      <c r="F79">
        <v>1</v>
      </c>
      <c r="G79" t="s">
        <v>46</v>
      </c>
      <c r="H79">
        <v>3</v>
      </c>
      <c r="I79" t="s">
        <v>42</v>
      </c>
      <c r="J79">
        <v>156</v>
      </c>
      <c r="K79">
        <v>1</v>
      </c>
      <c r="L79">
        <v>39</v>
      </c>
      <c r="M79">
        <v>39</v>
      </c>
      <c r="N79">
        <v>0</v>
      </c>
      <c r="O79">
        <v>0</v>
      </c>
      <c r="P79">
        <v>2000</v>
      </c>
      <c r="Q79">
        <v>571</v>
      </c>
      <c r="R79">
        <v>1</v>
      </c>
      <c r="S79">
        <v>1</v>
      </c>
      <c r="T79">
        <v>1</v>
      </c>
      <c r="U79">
        <v>-2</v>
      </c>
      <c r="V79">
        <v>-2</v>
      </c>
      <c r="W79">
        <v>-48</v>
      </c>
      <c r="X79">
        <v>-67</v>
      </c>
      <c r="Y79">
        <v>-38</v>
      </c>
      <c r="Z79">
        <v>-1213</v>
      </c>
      <c r="AA79">
        <v>-2</v>
      </c>
      <c r="AB79">
        <v>1</v>
      </c>
      <c r="AC79">
        <v>1</v>
      </c>
      <c r="AD79">
        <v>-2</v>
      </c>
      <c r="AE79">
        <v>-60</v>
      </c>
      <c r="AF79">
        <v>-57</v>
      </c>
      <c r="AG79">
        <v>-30</v>
      </c>
      <c r="AH79">
        <v>-2.6477496667697999</v>
      </c>
      <c r="AI79">
        <v>-59.994816811971099</v>
      </c>
      <c r="AJ79">
        <v>-61.192935531387</v>
      </c>
      <c r="AK79">
        <v>-32.3871925239959</v>
      </c>
    </row>
    <row r="80" spans="1:37" x14ac:dyDescent="0.3">
      <c r="A80" t="s">
        <v>37</v>
      </c>
      <c r="B80" t="s">
        <v>38</v>
      </c>
      <c r="C80">
        <v>42619</v>
      </c>
      <c r="D80" t="s">
        <v>39</v>
      </c>
      <c r="E80">
        <v>6</v>
      </c>
      <c r="F80">
        <v>1</v>
      </c>
      <c r="G80" t="s">
        <v>46</v>
      </c>
      <c r="H80">
        <v>3</v>
      </c>
      <c r="I80" t="s">
        <v>40</v>
      </c>
      <c r="J80">
        <v>157</v>
      </c>
      <c r="K80">
        <v>1</v>
      </c>
      <c r="L80">
        <v>40</v>
      </c>
      <c r="M80">
        <v>40</v>
      </c>
      <c r="N80">
        <v>0</v>
      </c>
      <c r="O80" t="s">
        <v>44</v>
      </c>
      <c r="P80">
        <v>522</v>
      </c>
      <c r="Q80">
        <v>522</v>
      </c>
      <c r="R80">
        <v>1</v>
      </c>
      <c r="S80">
        <v>1</v>
      </c>
      <c r="T80">
        <v>1</v>
      </c>
      <c r="U80">
        <v>-2</v>
      </c>
      <c r="V80">
        <v>-2</v>
      </c>
      <c r="W80">
        <v>-48</v>
      </c>
      <c r="X80">
        <v>-67</v>
      </c>
      <c r="Y80">
        <v>-38</v>
      </c>
      <c r="Z80">
        <v>-1217</v>
      </c>
      <c r="AA80">
        <v>-4</v>
      </c>
      <c r="AB80">
        <v>1</v>
      </c>
      <c r="AC80">
        <v>1</v>
      </c>
      <c r="AD80">
        <v>-4</v>
      </c>
      <c r="AE80">
        <v>-62</v>
      </c>
      <c r="AF80">
        <v>-57</v>
      </c>
      <c r="AG80">
        <v>-30</v>
      </c>
      <c r="AH80">
        <v>-2.8870872660456199</v>
      </c>
      <c r="AI80">
        <v>-60.9285544771692</v>
      </c>
      <c r="AJ80">
        <v>-56.960655114048102</v>
      </c>
      <c r="AK80">
        <v>-32.2422946107028</v>
      </c>
    </row>
    <row r="81" spans="1:37" hidden="1" x14ac:dyDescent="0.3">
      <c r="A81" t="s">
        <v>37</v>
      </c>
      <c r="B81" t="s">
        <v>38</v>
      </c>
      <c r="C81">
        <v>42619</v>
      </c>
      <c r="D81" t="s">
        <v>39</v>
      </c>
      <c r="E81">
        <v>6</v>
      </c>
      <c r="F81">
        <v>1</v>
      </c>
      <c r="G81" t="s">
        <v>46</v>
      </c>
      <c r="H81">
        <v>3</v>
      </c>
      <c r="I81" t="s">
        <v>42</v>
      </c>
      <c r="J81">
        <v>160</v>
      </c>
      <c r="K81">
        <v>1</v>
      </c>
      <c r="L81">
        <v>40</v>
      </c>
      <c r="M81">
        <v>40</v>
      </c>
      <c r="N81">
        <v>0</v>
      </c>
      <c r="O81">
        <v>0</v>
      </c>
      <c r="P81">
        <v>2000</v>
      </c>
      <c r="Q81">
        <v>522</v>
      </c>
      <c r="R81">
        <v>1</v>
      </c>
      <c r="S81">
        <v>1</v>
      </c>
      <c r="T81">
        <v>1</v>
      </c>
      <c r="U81">
        <v>-4</v>
      </c>
      <c r="V81">
        <v>-4</v>
      </c>
      <c r="W81">
        <v>-48</v>
      </c>
      <c r="X81">
        <v>-67</v>
      </c>
      <c r="Y81">
        <v>-38</v>
      </c>
      <c r="Z81">
        <v>-1217</v>
      </c>
      <c r="AA81">
        <v>-4</v>
      </c>
      <c r="AB81">
        <v>1</v>
      </c>
      <c r="AC81">
        <v>1</v>
      </c>
      <c r="AD81">
        <v>-4</v>
      </c>
      <c r="AE81">
        <v>-62</v>
      </c>
      <c r="AF81">
        <v>-57</v>
      </c>
      <c r="AG81">
        <v>-30</v>
      </c>
      <c r="AH81">
        <v>-2.8870872660456199</v>
      </c>
      <c r="AI81">
        <v>-60.9285544771692</v>
      </c>
      <c r="AJ81">
        <v>-56.960655114048102</v>
      </c>
      <c r="AK81">
        <v>-32.2422946107028</v>
      </c>
    </row>
    <row r="82" spans="1:37" x14ac:dyDescent="0.3">
      <c r="A82" t="s">
        <v>37</v>
      </c>
      <c r="B82" t="s">
        <v>38</v>
      </c>
      <c r="C82">
        <v>42619</v>
      </c>
      <c r="D82" t="s">
        <v>39</v>
      </c>
      <c r="E82">
        <v>6</v>
      </c>
      <c r="F82">
        <v>1</v>
      </c>
      <c r="G82" t="s">
        <v>46</v>
      </c>
      <c r="H82">
        <v>3</v>
      </c>
      <c r="I82" t="s">
        <v>40</v>
      </c>
      <c r="J82">
        <v>161</v>
      </c>
      <c r="K82">
        <v>1</v>
      </c>
      <c r="L82">
        <v>41</v>
      </c>
      <c r="M82">
        <v>41</v>
      </c>
      <c r="N82">
        <v>0</v>
      </c>
      <c r="O82" t="s">
        <v>44</v>
      </c>
      <c r="P82">
        <v>462</v>
      </c>
      <c r="Q82">
        <v>462</v>
      </c>
      <c r="R82">
        <v>1</v>
      </c>
      <c r="S82">
        <v>1</v>
      </c>
      <c r="T82">
        <v>1</v>
      </c>
      <c r="U82">
        <v>-4</v>
      </c>
      <c r="V82">
        <v>-4</v>
      </c>
      <c r="W82">
        <v>-48</v>
      </c>
      <c r="X82">
        <v>-67</v>
      </c>
      <c r="Y82">
        <v>-38</v>
      </c>
      <c r="Z82">
        <v>-1218</v>
      </c>
      <c r="AA82">
        <v>-1</v>
      </c>
      <c r="AB82">
        <v>1</v>
      </c>
      <c r="AC82">
        <v>1</v>
      </c>
      <c r="AD82">
        <v>-1</v>
      </c>
      <c r="AE82">
        <v>-49</v>
      </c>
      <c r="AF82">
        <v>-54</v>
      </c>
      <c r="AG82">
        <v>-28</v>
      </c>
      <c r="AH82">
        <v>-1.44625250238912</v>
      </c>
      <c r="AI82">
        <v>-56.285178704017397</v>
      </c>
      <c r="AJ82">
        <v>-55.8489468712065</v>
      </c>
      <c r="AK82">
        <v>-29.444533823514799</v>
      </c>
    </row>
    <row r="83" spans="1:37" hidden="1" x14ac:dyDescent="0.3">
      <c r="A83" t="s">
        <v>37</v>
      </c>
      <c r="B83" t="s">
        <v>38</v>
      </c>
      <c r="C83">
        <v>42619</v>
      </c>
      <c r="D83" t="s">
        <v>39</v>
      </c>
      <c r="E83">
        <v>6</v>
      </c>
      <c r="F83">
        <v>1</v>
      </c>
      <c r="G83" t="s">
        <v>46</v>
      </c>
      <c r="H83">
        <v>3</v>
      </c>
      <c r="I83" t="s">
        <v>42</v>
      </c>
      <c r="J83">
        <v>164</v>
      </c>
      <c r="K83">
        <v>1</v>
      </c>
      <c r="L83">
        <v>41</v>
      </c>
      <c r="M83">
        <v>41</v>
      </c>
      <c r="N83">
        <v>0</v>
      </c>
      <c r="O83">
        <v>0</v>
      </c>
      <c r="P83">
        <v>2000</v>
      </c>
      <c r="Q83">
        <v>462</v>
      </c>
      <c r="R83">
        <v>1</v>
      </c>
      <c r="S83">
        <v>1</v>
      </c>
      <c r="T83">
        <v>1</v>
      </c>
      <c r="U83">
        <v>-1</v>
      </c>
      <c r="V83">
        <v>-1</v>
      </c>
      <c r="W83">
        <v>-48</v>
      </c>
      <c r="X83">
        <v>-67</v>
      </c>
      <c r="Y83">
        <v>-38</v>
      </c>
      <c r="Z83">
        <v>-1218</v>
      </c>
      <c r="AA83">
        <v>-1</v>
      </c>
      <c r="AB83">
        <v>1</v>
      </c>
      <c r="AC83">
        <v>1</v>
      </c>
      <c r="AD83">
        <v>-1</v>
      </c>
      <c r="AE83">
        <v>-49</v>
      </c>
      <c r="AF83">
        <v>-54</v>
      </c>
      <c r="AG83">
        <v>-28</v>
      </c>
      <c r="AH83">
        <v>-1.44625250238912</v>
      </c>
      <c r="AI83">
        <v>-56.285178704017397</v>
      </c>
      <c r="AJ83">
        <v>-55.8489468712065</v>
      </c>
      <c r="AK83">
        <v>-29.444533823514799</v>
      </c>
    </row>
    <row r="84" spans="1:37" x14ac:dyDescent="0.3">
      <c r="A84" t="s">
        <v>37</v>
      </c>
      <c r="B84" t="s">
        <v>38</v>
      </c>
      <c r="C84">
        <v>42619</v>
      </c>
      <c r="D84" t="s">
        <v>39</v>
      </c>
      <c r="E84">
        <v>6</v>
      </c>
      <c r="F84">
        <v>1</v>
      </c>
      <c r="G84" t="s">
        <v>46</v>
      </c>
      <c r="H84">
        <v>3</v>
      </c>
      <c r="I84" t="s">
        <v>40</v>
      </c>
      <c r="J84">
        <v>165</v>
      </c>
      <c r="K84">
        <v>1</v>
      </c>
      <c r="L84">
        <v>42</v>
      </c>
      <c r="M84">
        <v>42</v>
      </c>
      <c r="N84">
        <v>1</v>
      </c>
      <c r="O84">
        <v>0</v>
      </c>
      <c r="P84">
        <v>1500</v>
      </c>
      <c r="Q84">
        <v>1500</v>
      </c>
      <c r="R84">
        <v>0</v>
      </c>
      <c r="S84">
        <v>0</v>
      </c>
      <c r="T84">
        <v>1</v>
      </c>
      <c r="U84">
        <v>-1</v>
      </c>
      <c r="V84">
        <v>-1</v>
      </c>
      <c r="W84">
        <v>-48</v>
      </c>
      <c r="X84">
        <v>-67</v>
      </c>
      <c r="Y84">
        <v>-38</v>
      </c>
      <c r="Z84">
        <v>-1218</v>
      </c>
      <c r="AA84">
        <v>0</v>
      </c>
      <c r="AB84">
        <v>0</v>
      </c>
      <c r="AC84">
        <v>1</v>
      </c>
      <c r="AD84">
        <v>-1</v>
      </c>
      <c r="AE84">
        <v>-62</v>
      </c>
      <c r="AF84">
        <v>-54</v>
      </c>
      <c r="AG84">
        <v>-24</v>
      </c>
      <c r="AH84">
        <v>-1.93755541512898</v>
      </c>
      <c r="AI84">
        <v>-59.591236600810703</v>
      </c>
      <c r="AJ84">
        <v>-52.041035905265502</v>
      </c>
      <c r="AK84">
        <v>-27.6700950992552</v>
      </c>
    </row>
    <row r="85" spans="1:37" hidden="1" x14ac:dyDescent="0.3">
      <c r="A85" t="s">
        <v>37</v>
      </c>
      <c r="B85" t="s">
        <v>38</v>
      </c>
      <c r="C85">
        <v>42619</v>
      </c>
      <c r="D85" t="s">
        <v>39</v>
      </c>
      <c r="E85">
        <v>6</v>
      </c>
      <c r="F85">
        <v>1</v>
      </c>
      <c r="G85" t="s">
        <v>46</v>
      </c>
      <c r="H85">
        <v>3</v>
      </c>
      <c r="I85" t="s">
        <v>42</v>
      </c>
      <c r="J85">
        <v>167</v>
      </c>
      <c r="K85">
        <v>1</v>
      </c>
      <c r="L85">
        <v>42</v>
      </c>
      <c r="M85">
        <v>42</v>
      </c>
      <c r="N85">
        <v>1</v>
      </c>
      <c r="O85">
        <v>0</v>
      </c>
      <c r="P85">
        <v>2000</v>
      </c>
      <c r="Q85">
        <v>1500</v>
      </c>
      <c r="R85">
        <v>0</v>
      </c>
      <c r="S85">
        <v>0</v>
      </c>
      <c r="T85">
        <v>1</v>
      </c>
      <c r="U85">
        <v>-1</v>
      </c>
      <c r="V85">
        <v>-1</v>
      </c>
      <c r="W85">
        <v>-48</v>
      </c>
      <c r="X85">
        <v>-67</v>
      </c>
      <c r="Y85">
        <v>-38</v>
      </c>
      <c r="Z85">
        <v>-1218</v>
      </c>
      <c r="AA85">
        <v>0</v>
      </c>
      <c r="AB85">
        <v>0</v>
      </c>
      <c r="AC85">
        <v>1</v>
      </c>
      <c r="AD85">
        <v>-1</v>
      </c>
      <c r="AE85">
        <v>-62</v>
      </c>
      <c r="AF85">
        <v>-54</v>
      </c>
      <c r="AG85">
        <v>-24</v>
      </c>
      <c r="AH85">
        <v>-1.93755541512898</v>
      </c>
      <c r="AI85">
        <v>-59.591236600810703</v>
      </c>
      <c r="AJ85">
        <v>-52.041035905265502</v>
      </c>
      <c r="AK85">
        <v>-27.6700950992552</v>
      </c>
    </row>
    <row r="86" spans="1:37" x14ac:dyDescent="0.3">
      <c r="A86" t="s">
        <v>37</v>
      </c>
      <c r="B86" t="s">
        <v>38</v>
      </c>
      <c r="C86">
        <v>42619</v>
      </c>
      <c r="D86" t="s">
        <v>39</v>
      </c>
      <c r="E86">
        <v>6</v>
      </c>
      <c r="F86">
        <v>1</v>
      </c>
      <c r="G86" t="s">
        <v>46</v>
      </c>
      <c r="H86">
        <v>3</v>
      </c>
      <c r="I86" t="s">
        <v>40</v>
      </c>
      <c r="J86">
        <v>168</v>
      </c>
      <c r="K86">
        <v>1</v>
      </c>
      <c r="L86">
        <v>43</v>
      </c>
      <c r="M86">
        <v>43</v>
      </c>
      <c r="N86">
        <v>1</v>
      </c>
      <c r="O86" t="s">
        <v>44</v>
      </c>
      <c r="P86">
        <v>631</v>
      </c>
      <c r="Q86">
        <v>631</v>
      </c>
      <c r="R86">
        <v>1</v>
      </c>
      <c r="S86">
        <v>1</v>
      </c>
      <c r="T86">
        <v>1</v>
      </c>
      <c r="U86">
        <v>-1</v>
      </c>
      <c r="V86">
        <v>-1</v>
      </c>
      <c r="W86">
        <v>-48</v>
      </c>
      <c r="X86">
        <v>-67</v>
      </c>
      <c r="Y86">
        <v>-38</v>
      </c>
      <c r="Z86">
        <v>-1219</v>
      </c>
      <c r="AA86">
        <v>-1</v>
      </c>
      <c r="AB86">
        <v>1</v>
      </c>
      <c r="AC86">
        <v>1</v>
      </c>
      <c r="AD86">
        <v>-1</v>
      </c>
      <c r="AE86">
        <v>-62</v>
      </c>
      <c r="AF86">
        <v>-49</v>
      </c>
      <c r="AG86">
        <v>-29</v>
      </c>
      <c r="AH86">
        <v>4.1167033791341998</v>
      </c>
      <c r="AI86">
        <v>-61.220728498467402</v>
      </c>
      <c r="AJ86">
        <v>-50.740502001506201</v>
      </c>
      <c r="AK86">
        <v>-28.751790118260899</v>
      </c>
    </row>
    <row r="87" spans="1:37" hidden="1" x14ac:dyDescent="0.3">
      <c r="A87" t="s">
        <v>37</v>
      </c>
      <c r="B87" t="s">
        <v>38</v>
      </c>
      <c r="C87">
        <v>42619</v>
      </c>
      <c r="D87" t="s">
        <v>39</v>
      </c>
      <c r="E87">
        <v>6</v>
      </c>
      <c r="F87">
        <v>1</v>
      </c>
      <c r="G87" t="s">
        <v>46</v>
      </c>
      <c r="H87">
        <v>3</v>
      </c>
      <c r="I87" t="s">
        <v>42</v>
      </c>
      <c r="J87">
        <v>171</v>
      </c>
      <c r="K87">
        <v>1</v>
      </c>
      <c r="L87">
        <v>43</v>
      </c>
      <c r="M87">
        <v>43</v>
      </c>
      <c r="N87">
        <v>1</v>
      </c>
      <c r="O87">
        <v>0</v>
      </c>
      <c r="P87">
        <v>2000</v>
      </c>
      <c r="Q87">
        <v>631</v>
      </c>
      <c r="R87">
        <v>1</v>
      </c>
      <c r="S87">
        <v>1</v>
      </c>
      <c r="T87">
        <v>1</v>
      </c>
      <c r="U87">
        <v>-1</v>
      </c>
      <c r="V87">
        <v>-1</v>
      </c>
      <c r="W87">
        <v>-48</v>
      </c>
      <c r="X87">
        <v>-67</v>
      </c>
      <c r="Y87">
        <v>-38</v>
      </c>
      <c r="Z87">
        <v>-1219</v>
      </c>
      <c r="AA87">
        <v>-1</v>
      </c>
      <c r="AB87">
        <v>1</v>
      </c>
      <c r="AC87">
        <v>1</v>
      </c>
      <c r="AD87">
        <v>-1</v>
      </c>
      <c r="AE87">
        <v>-62</v>
      </c>
      <c r="AF87">
        <v>-49</v>
      </c>
      <c r="AG87">
        <v>-29</v>
      </c>
      <c r="AH87">
        <v>4.1167033791341998</v>
      </c>
      <c r="AI87">
        <v>-61.220728498467402</v>
      </c>
      <c r="AJ87">
        <v>-50.740502001506201</v>
      </c>
      <c r="AK87">
        <v>-28.751790118260899</v>
      </c>
    </row>
    <row r="88" spans="1:37" x14ac:dyDescent="0.3">
      <c r="A88" t="s">
        <v>37</v>
      </c>
      <c r="B88" t="s">
        <v>38</v>
      </c>
      <c r="C88">
        <v>42619</v>
      </c>
      <c r="D88" t="s">
        <v>39</v>
      </c>
      <c r="E88">
        <v>6</v>
      </c>
      <c r="F88">
        <v>1</v>
      </c>
      <c r="G88" t="s">
        <v>46</v>
      </c>
      <c r="H88">
        <v>3</v>
      </c>
      <c r="I88" t="s">
        <v>40</v>
      </c>
      <c r="J88">
        <v>172</v>
      </c>
      <c r="K88">
        <v>1</v>
      </c>
      <c r="L88">
        <v>44</v>
      </c>
      <c r="M88">
        <v>44</v>
      </c>
      <c r="N88">
        <v>1</v>
      </c>
      <c r="O88" t="s">
        <v>44</v>
      </c>
      <c r="P88">
        <v>1138</v>
      </c>
      <c r="Q88">
        <v>1138</v>
      </c>
      <c r="R88">
        <v>1</v>
      </c>
      <c r="S88">
        <v>1</v>
      </c>
      <c r="T88">
        <v>1</v>
      </c>
      <c r="U88">
        <v>-1</v>
      </c>
      <c r="V88">
        <v>-1</v>
      </c>
      <c r="W88">
        <v>-48</v>
      </c>
      <c r="X88">
        <v>-67</v>
      </c>
      <c r="Y88">
        <v>-38</v>
      </c>
      <c r="Z88">
        <v>-1220</v>
      </c>
      <c r="AA88">
        <v>-1</v>
      </c>
      <c r="AB88">
        <v>1</v>
      </c>
      <c r="AC88">
        <v>1</v>
      </c>
      <c r="AD88">
        <v>-1</v>
      </c>
      <c r="AE88">
        <v>-58</v>
      </c>
      <c r="AF88">
        <v>-55</v>
      </c>
      <c r="AG88">
        <v>-40</v>
      </c>
      <c r="AH88">
        <v>5.1670163043746902</v>
      </c>
      <c r="AI88">
        <v>-62.6089335932026</v>
      </c>
      <c r="AJ88">
        <v>-50.950493450205897</v>
      </c>
      <c r="AK88">
        <v>-33.008634478437401</v>
      </c>
    </row>
    <row r="89" spans="1:37" hidden="1" x14ac:dyDescent="0.3">
      <c r="A89" t="s">
        <v>37</v>
      </c>
      <c r="B89" t="s">
        <v>38</v>
      </c>
      <c r="C89">
        <v>42619</v>
      </c>
      <c r="D89" t="s">
        <v>39</v>
      </c>
      <c r="E89">
        <v>6</v>
      </c>
      <c r="F89">
        <v>1</v>
      </c>
      <c r="G89" t="s">
        <v>46</v>
      </c>
      <c r="H89">
        <v>3</v>
      </c>
      <c r="I89" t="s">
        <v>42</v>
      </c>
      <c r="J89">
        <v>175</v>
      </c>
      <c r="K89">
        <v>1</v>
      </c>
      <c r="L89">
        <v>44</v>
      </c>
      <c r="M89">
        <v>44</v>
      </c>
      <c r="N89">
        <v>1</v>
      </c>
      <c r="O89">
        <v>0</v>
      </c>
      <c r="P89">
        <v>2000</v>
      </c>
      <c r="Q89">
        <v>1138</v>
      </c>
      <c r="R89">
        <v>1</v>
      </c>
      <c r="S89">
        <v>1</v>
      </c>
      <c r="T89">
        <v>1</v>
      </c>
      <c r="U89">
        <v>-1</v>
      </c>
      <c r="V89">
        <v>-1</v>
      </c>
      <c r="W89">
        <v>-48</v>
      </c>
      <c r="X89">
        <v>-67</v>
      </c>
      <c r="Y89">
        <v>-38</v>
      </c>
      <c r="Z89">
        <v>-1220</v>
      </c>
      <c r="AA89">
        <v>-1</v>
      </c>
      <c r="AB89">
        <v>1</v>
      </c>
      <c r="AC89">
        <v>1</v>
      </c>
      <c r="AD89">
        <v>-1</v>
      </c>
      <c r="AE89">
        <v>-58</v>
      </c>
      <c r="AF89">
        <v>-55</v>
      </c>
      <c r="AG89">
        <v>-40</v>
      </c>
      <c r="AH89">
        <v>5.1670163043746902</v>
      </c>
      <c r="AI89">
        <v>-62.6089335932026</v>
      </c>
      <c r="AJ89">
        <v>-50.950493450205897</v>
      </c>
      <c r="AK89">
        <v>-33.008634478437401</v>
      </c>
    </row>
    <row r="90" spans="1:37" x14ac:dyDescent="0.3">
      <c r="A90" t="s">
        <v>37</v>
      </c>
      <c r="B90" t="s">
        <v>38</v>
      </c>
      <c r="C90">
        <v>42619</v>
      </c>
      <c r="D90" t="s">
        <v>39</v>
      </c>
      <c r="E90">
        <v>6</v>
      </c>
      <c r="F90">
        <v>1</v>
      </c>
      <c r="G90" t="s">
        <v>46</v>
      </c>
      <c r="H90">
        <v>3</v>
      </c>
      <c r="I90" t="s">
        <v>40</v>
      </c>
      <c r="J90">
        <v>176</v>
      </c>
      <c r="K90">
        <v>1</v>
      </c>
      <c r="L90">
        <v>45</v>
      </c>
      <c r="M90">
        <v>45</v>
      </c>
      <c r="N90">
        <v>1</v>
      </c>
      <c r="O90" t="s">
        <v>44</v>
      </c>
      <c r="P90">
        <v>567</v>
      </c>
      <c r="Q90">
        <v>567</v>
      </c>
      <c r="R90">
        <v>1</v>
      </c>
      <c r="S90">
        <v>1</v>
      </c>
      <c r="T90">
        <v>1</v>
      </c>
      <c r="U90">
        <v>-1</v>
      </c>
      <c r="V90">
        <v>-1</v>
      </c>
      <c r="W90">
        <v>-48</v>
      </c>
      <c r="X90">
        <v>-67</v>
      </c>
      <c r="Y90">
        <v>-38</v>
      </c>
      <c r="Z90">
        <v>-1221</v>
      </c>
      <c r="AA90">
        <v>-1</v>
      </c>
      <c r="AB90">
        <v>1</v>
      </c>
      <c r="AC90">
        <v>1</v>
      </c>
      <c r="AD90">
        <v>-1</v>
      </c>
      <c r="AE90">
        <v>-63</v>
      </c>
      <c r="AF90">
        <v>-58</v>
      </c>
      <c r="AG90">
        <v>-39</v>
      </c>
      <c r="AH90">
        <v>5.5297983977873502</v>
      </c>
      <c r="AI90">
        <v>-62.105211013436701</v>
      </c>
      <c r="AJ90">
        <v>-49.114780951083702</v>
      </c>
      <c r="AK90">
        <v>-33.6105331821433</v>
      </c>
    </row>
    <row r="91" spans="1:37" hidden="1" x14ac:dyDescent="0.3">
      <c r="A91" t="s">
        <v>37</v>
      </c>
      <c r="B91" t="s">
        <v>38</v>
      </c>
      <c r="C91">
        <v>42619</v>
      </c>
      <c r="D91" t="s">
        <v>39</v>
      </c>
      <c r="E91">
        <v>6</v>
      </c>
      <c r="F91">
        <v>1</v>
      </c>
      <c r="G91" t="s">
        <v>46</v>
      </c>
      <c r="H91">
        <v>3</v>
      </c>
      <c r="I91" t="s">
        <v>42</v>
      </c>
      <c r="J91">
        <v>179</v>
      </c>
      <c r="K91">
        <v>1</v>
      </c>
      <c r="L91">
        <v>45</v>
      </c>
      <c r="M91">
        <v>45</v>
      </c>
      <c r="N91">
        <v>1</v>
      </c>
      <c r="O91">
        <v>0</v>
      </c>
      <c r="P91">
        <v>2000</v>
      </c>
      <c r="Q91">
        <v>567</v>
      </c>
      <c r="R91">
        <v>1</v>
      </c>
      <c r="S91">
        <v>1</v>
      </c>
      <c r="T91">
        <v>1</v>
      </c>
      <c r="U91">
        <v>-1</v>
      </c>
      <c r="V91">
        <v>-1</v>
      </c>
      <c r="W91">
        <v>-48</v>
      </c>
      <c r="X91">
        <v>-67</v>
      </c>
      <c r="Y91">
        <v>-38</v>
      </c>
      <c r="Z91">
        <v>-1221</v>
      </c>
      <c r="AA91">
        <v>-1</v>
      </c>
      <c r="AB91">
        <v>1</v>
      </c>
      <c r="AC91">
        <v>1</v>
      </c>
      <c r="AD91">
        <v>-1</v>
      </c>
      <c r="AE91">
        <v>-63</v>
      </c>
      <c r="AF91">
        <v>-58</v>
      </c>
      <c r="AG91">
        <v>-39</v>
      </c>
      <c r="AH91">
        <v>5.5297983977873502</v>
      </c>
      <c r="AI91">
        <v>-62.105211013436701</v>
      </c>
      <c r="AJ91">
        <v>-49.114780951083702</v>
      </c>
      <c r="AK91">
        <v>-33.6105331821433</v>
      </c>
    </row>
    <row r="92" spans="1:37" x14ac:dyDescent="0.3">
      <c r="A92" t="s">
        <v>37</v>
      </c>
      <c r="B92" t="s">
        <v>38</v>
      </c>
      <c r="C92">
        <v>42619</v>
      </c>
      <c r="D92" t="s">
        <v>39</v>
      </c>
      <c r="E92">
        <v>6</v>
      </c>
      <c r="F92">
        <v>1</v>
      </c>
      <c r="G92" t="s">
        <v>46</v>
      </c>
      <c r="H92">
        <v>3</v>
      </c>
      <c r="I92" t="s">
        <v>40</v>
      </c>
      <c r="J92">
        <v>180</v>
      </c>
      <c r="K92">
        <v>1</v>
      </c>
      <c r="L92">
        <v>46</v>
      </c>
      <c r="M92">
        <v>46</v>
      </c>
      <c r="N92">
        <v>2</v>
      </c>
      <c r="O92">
        <v>0</v>
      </c>
      <c r="P92">
        <v>1500</v>
      </c>
      <c r="Q92">
        <v>1500</v>
      </c>
      <c r="R92">
        <v>0</v>
      </c>
      <c r="S92">
        <v>0</v>
      </c>
      <c r="T92">
        <v>1</v>
      </c>
      <c r="U92">
        <v>-1</v>
      </c>
      <c r="V92">
        <v>-1</v>
      </c>
      <c r="W92">
        <v>-48</v>
      </c>
      <c r="X92">
        <v>-67</v>
      </c>
      <c r="Y92">
        <v>-38</v>
      </c>
      <c r="Z92">
        <v>-1221</v>
      </c>
      <c r="AA92">
        <v>0</v>
      </c>
      <c r="AB92">
        <v>0</v>
      </c>
      <c r="AC92">
        <v>1</v>
      </c>
      <c r="AD92">
        <v>-1</v>
      </c>
      <c r="AE92">
        <v>-57</v>
      </c>
      <c r="AF92">
        <v>-53</v>
      </c>
      <c r="AG92">
        <v>-26</v>
      </c>
      <c r="AH92">
        <v>5.0198449684043496</v>
      </c>
      <c r="AI92">
        <v>-61.465019056087698</v>
      </c>
      <c r="AJ92">
        <v>-50.689793730113202</v>
      </c>
      <c r="AK92">
        <v>-31.445046835957001</v>
      </c>
    </row>
    <row r="93" spans="1:37" hidden="1" x14ac:dyDescent="0.3">
      <c r="A93" t="s">
        <v>37</v>
      </c>
      <c r="B93" t="s">
        <v>38</v>
      </c>
      <c r="C93">
        <v>42619</v>
      </c>
      <c r="D93" t="s">
        <v>39</v>
      </c>
      <c r="E93">
        <v>6</v>
      </c>
      <c r="F93">
        <v>1</v>
      </c>
      <c r="G93" t="s">
        <v>46</v>
      </c>
      <c r="H93">
        <v>3</v>
      </c>
      <c r="I93" t="s">
        <v>42</v>
      </c>
      <c r="J93">
        <v>182</v>
      </c>
      <c r="K93">
        <v>1</v>
      </c>
      <c r="L93">
        <v>46</v>
      </c>
      <c r="M93">
        <v>46</v>
      </c>
      <c r="N93">
        <v>2</v>
      </c>
      <c r="O93">
        <v>0</v>
      </c>
      <c r="P93">
        <v>2000</v>
      </c>
      <c r="Q93">
        <v>1500</v>
      </c>
      <c r="R93">
        <v>0</v>
      </c>
      <c r="S93">
        <v>0</v>
      </c>
      <c r="T93">
        <v>1</v>
      </c>
      <c r="U93">
        <v>-1</v>
      </c>
      <c r="V93">
        <v>-1</v>
      </c>
      <c r="W93">
        <v>-48</v>
      </c>
      <c r="X93">
        <v>-67</v>
      </c>
      <c r="Y93">
        <v>-38</v>
      </c>
      <c r="Z93">
        <v>-1221</v>
      </c>
      <c r="AA93">
        <v>0</v>
      </c>
      <c r="AB93">
        <v>0</v>
      </c>
      <c r="AC93">
        <v>1</v>
      </c>
      <c r="AD93">
        <v>-1</v>
      </c>
      <c r="AE93">
        <v>-57</v>
      </c>
      <c r="AF93">
        <v>-53</v>
      </c>
      <c r="AG93">
        <v>-26</v>
      </c>
      <c r="AH93">
        <v>5.0198449684043496</v>
      </c>
      <c r="AI93">
        <v>-61.465019056087698</v>
      </c>
      <c r="AJ93">
        <v>-50.689793730113202</v>
      </c>
      <c r="AK93">
        <v>-31.445046835957001</v>
      </c>
    </row>
    <row r="94" spans="1:37" x14ac:dyDescent="0.3">
      <c r="A94" t="s">
        <v>37</v>
      </c>
      <c r="B94" t="s">
        <v>38</v>
      </c>
      <c r="C94">
        <v>42619</v>
      </c>
      <c r="D94" t="s">
        <v>39</v>
      </c>
      <c r="E94">
        <v>6</v>
      </c>
      <c r="F94">
        <v>1</v>
      </c>
      <c r="G94" t="s">
        <v>46</v>
      </c>
      <c r="H94">
        <v>3</v>
      </c>
      <c r="I94" t="s">
        <v>40</v>
      </c>
      <c r="J94">
        <v>183</v>
      </c>
      <c r="K94">
        <v>1</v>
      </c>
      <c r="L94">
        <v>47</v>
      </c>
      <c r="M94">
        <v>47</v>
      </c>
      <c r="N94">
        <v>2</v>
      </c>
      <c r="O94" t="s">
        <v>44</v>
      </c>
      <c r="P94">
        <v>388</v>
      </c>
      <c r="Q94">
        <v>388</v>
      </c>
      <c r="R94">
        <v>1</v>
      </c>
      <c r="S94">
        <v>1</v>
      </c>
      <c r="T94">
        <v>1</v>
      </c>
      <c r="U94">
        <v>-1</v>
      </c>
      <c r="V94">
        <v>-1</v>
      </c>
      <c r="W94">
        <v>-48</v>
      </c>
      <c r="X94">
        <v>-67</v>
      </c>
      <c r="Y94">
        <v>-38</v>
      </c>
      <c r="Z94">
        <v>-1222</v>
      </c>
      <c r="AA94">
        <v>-1</v>
      </c>
      <c r="AB94">
        <v>1</v>
      </c>
      <c r="AC94">
        <v>1</v>
      </c>
      <c r="AD94">
        <v>-1</v>
      </c>
      <c r="AE94">
        <v>-71</v>
      </c>
      <c r="AF94">
        <v>-51</v>
      </c>
      <c r="AG94">
        <v>-36</v>
      </c>
      <c r="AH94">
        <v>6.9068336936167798</v>
      </c>
      <c r="AI94">
        <v>-64.091960918178103</v>
      </c>
      <c r="AJ94">
        <v>-51.110293998505298</v>
      </c>
      <c r="AK94">
        <v>-36.8600968798577</v>
      </c>
    </row>
    <row r="95" spans="1:37" hidden="1" x14ac:dyDescent="0.3">
      <c r="A95" t="s">
        <v>37</v>
      </c>
      <c r="B95" t="s">
        <v>38</v>
      </c>
      <c r="C95">
        <v>42619</v>
      </c>
      <c r="D95" t="s">
        <v>39</v>
      </c>
      <c r="E95">
        <v>6</v>
      </c>
      <c r="F95">
        <v>1</v>
      </c>
      <c r="G95" t="s">
        <v>46</v>
      </c>
      <c r="H95">
        <v>3</v>
      </c>
      <c r="I95" t="s">
        <v>42</v>
      </c>
      <c r="J95">
        <v>186</v>
      </c>
      <c r="K95">
        <v>1</v>
      </c>
      <c r="L95">
        <v>47</v>
      </c>
      <c r="M95">
        <v>47</v>
      </c>
      <c r="N95">
        <v>2</v>
      </c>
      <c r="O95">
        <v>0</v>
      </c>
      <c r="P95">
        <v>2000</v>
      </c>
      <c r="Q95">
        <v>388</v>
      </c>
      <c r="R95">
        <v>1</v>
      </c>
      <c r="S95">
        <v>1</v>
      </c>
      <c r="T95">
        <v>1</v>
      </c>
      <c r="U95">
        <v>-1</v>
      </c>
      <c r="V95">
        <v>-1</v>
      </c>
      <c r="W95">
        <v>-48</v>
      </c>
      <c r="X95">
        <v>-67</v>
      </c>
      <c r="Y95">
        <v>-38</v>
      </c>
      <c r="Z95">
        <v>-1222</v>
      </c>
      <c r="AA95">
        <v>-1</v>
      </c>
      <c r="AB95">
        <v>1</v>
      </c>
      <c r="AC95">
        <v>1</v>
      </c>
      <c r="AD95">
        <v>-1</v>
      </c>
      <c r="AE95">
        <v>-71</v>
      </c>
      <c r="AF95">
        <v>-51</v>
      </c>
      <c r="AG95">
        <v>-36</v>
      </c>
      <c r="AH95">
        <v>6.9068336936167798</v>
      </c>
      <c r="AI95">
        <v>-64.091960918178103</v>
      </c>
      <c r="AJ95">
        <v>-51.110293998505298</v>
      </c>
      <c r="AK95">
        <v>-36.8600968798577</v>
      </c>
    </row>
    <row r="96" spans="1:37" x14ac:dyDescent="0.3">
      <c r="A96" t="s">
        <v>37</v>
      </c>
      <c r="B96" t="s">
        <v>38</v>
      </c>
      <c r="C96">
        <v>42619</v>
      </c>
      <c r="D96" t="s">
        <v>39</v>
      </c>
      <c r="E96">
        <v>6</v>
      </c>
      <c r="F96">
        <v>1</v>
      </c>
      <c r="G96" t="s">
        <v>46</v>
      </c>
      <c r="H96">
        <v>3</v>
      </c>
      <c r="I96" t="s">
        <v>40</v>
      </c>
      <c r="J96">
        <v>187</v>
      </c>
      <c r="K96">
        <v>1</v>
      </c>
      <c r="L96">
        <v>48</v>
      </c>
      <c r="M96">
        <v>48</v>
      </c>
      <c r="N96">
        <v>2</v>
      </c>
      <c r="O96" t="s">
        <v>44</v>
      </c>
      <c r="P96">
        <v>801</v>
      </c>
      <c r="Q96">
        <v>801</v>
      </c>
      <c r="R96">
        <v>1</v>
      </c>
      <c r="S96">
        <v>1</v>
      </c>
      <c r="T96">
        <v>1</v>
      </c>
      <c r="U96">
        <v>-1</v>
      </c>
      <c r="V96">
        <v>-1</v>
      </c>
      <c r="W96">
        <v>-48</v>
      </c>
      <c r="X96">
        <v>-67</v>
      </c>
      <c r="Y96">
        <v>-38</v>
      </c>
      <c r="Z96">
        <v>-1223</v>
      </c>
      <c r="AA96">
        <v>-1</v>
      </c>
      <c r="AB96">
        <v>1</v>
      </c>
      <c r="AC96">
        <v>1</v>
      </c>
      <c r="AD96">
        <v>-1</v>
      </c>
      <c r="AE96">
        <v>-64</v>
      </c>
      <c r="AF96">
        <v>-54</v>
      </c>
      <c r="AG96">
        <v>-40</v>
      </c>
      <c r="AH96">
        <v>4.8856393931780397</v>
      </c>
      <c r="AI96">
        <v>-65.2986222707802</v>
      </c>
      <c r="AJ96">
        <v>-51.995576294123097</v>
      </c>
      <c r="AK96">
        <v>-38.176507176464597</v>
      </c>
    </row>
    <row r="97" spans="1:37" hidden="1" x14ac:dyDescent="0.3">
      <c r="A97" t="s">
        <v>37</v>
      </c>
      <c r="B97" t="s">
        <v>38</v>
      </c>
      <c r="C97">
        <v>42619</v>
      </c>
      <c r="D97" t="s">
        <v>39</v>
      </c>
      <c r="E97">
        <v>6</v>
      </c>
      <c r="F97">
        <v>1</v>
      </c>
      <c r="G97" t="s">
        <v>46</v>
      </c>
      <c r="H97">
        <v>3</v>
      </c>
      <c r="I97" t="s">
        <v>42</v>
      </c>
      <c r="J97">
        <v>190</v>
      </c>
      <c r="K97">
        <v>1</v>
      </c>
      <c r="L97">
        <v>48</v>
      </c>
      <c r="M97">
        <v>48</v>
      </c>
      <c r="N97">
        <v>2</v>
      </c>
      <c r="O97">
        <v>0</v>
      </c>
      <c r="P97">
        <v>2000</v>
      </c>
      <c r="Q97">
        <v>801</v>
      </c>
      <c r="R97">
        <v>1</v>
      </c>
      <c r="S97">
        <v>1</v>
      </c>
      <c r="T97">
        <v>1</v>
      </c>
      <c r="U97">
        <v>-1</v>
      </c>
      <c r="V97">
        <v>-1</v>
      </c>
      <c r="W97">
        <v>-48</v>
      </c>
      <c r="X97">
        <v>-67</v>
      </c>
      <c r="Y97">
        <v>-38</v>
      </c>
      <c r="Z97">
        <v>-1223</v>
      </c>
      <c r="AA97">
        <v>-1</v>
      </c>
      <c r="AB97">
        <v>1</v>
      </c>
      <c r="AC97">
        <v>1</v>
      </c>
      <c r="AD97">
        <v>-1</v>
      </c>
      <c r="AE97">
        <v>-64</v>
      </c>
      <c r="AF97">
        <v>-54</v>
      </c>
      <c r="AG97">
        <v>-40</v>
      </c>
      <c r="AH97">
        <v>4.8856393931780397</v>
      </c>
      <c r="AI97">
        <v>-65.2986222707802</v>
      </c>
      <c r="AJ97">
        <v>-51.995576294123097</v>
      </c>
      <c r="AK97">
        <v>-38.176507176464597</v>
      </c>
    </row>
    <row r="98" spans="1:37" x14ac:dyDescent="0.3">
      <c r="A98" t="s">
        <v>37</v>
      </c>
      <c r="B98" t="s">
        <v>38</v>
      </c>
      <c r="C98">
        <v>42619</v>
      </c>
      <c r="D98" t="s">
        <v>39</v>
      </c>
      <c r="E98">
        <v>6</v>
      </c>
      <c r="F98">
        <v>1</v>
      </c>
      <c r="G98" t="s">
        <v>46</v>
      </c>
      <c r="H98">
        <v>3</v>
      </c>
      <c r="I98" t="s">
        <v>40</v>
      </c>
      <c r="J98">
        <v>191</v>
      </c>
      <c r="K98">
        <v>1</v>
      </c>
      <c r="L98">
        <v>49</v>
      </c>
      <c r="M98">
        <v>49</v>
      </c>
      <c r="N98">
        <v>2</v>
      </c>
      <c r="O98" t="s">
        <v>44</v>
      </c>
      <c r="P98">
        <v>528</v>
      </c>
      <c r="Q98">
        <v>528</v>
      </c>
      <c r="R98">
        <v>1</v>
      </c>
      <c r="S98">
        <v>1</v>
      </c>
      <c r="T98">
        <v>1</v>
      </c>
      <c r="U98">
        <v>-1</v>
      </c>
      <c r="V98">
        <v>-1</v>
      </c>
      <c r="W98">
        <v>-48</v>
      </c>
      <c r="X98">
        <v>-67</v>
      </c>
      <c r="Y98">
        <v>-38</v>
      </c>
      <c r="Z98">
        <v>-1226</v>
      </c>
      <c r="AA98">
        <v>-3</v>
      </c>
      <c r="AB98">
        <v>1</v>
      </c>
      <c r="AC98">
        <v>1</v>
      </c>
      <c r="AD98">
        <v>-3</v>
      </c>
      <c r="AE98">
        <v>-61</v>
      </c>
      <c r="AF98">
        <v>-59</v>
      </c>
      <c r="AG98">
        <v>-46</v>
      </c>
      <c r="AH98">
        <v>-1.2663602204112201</v>
      </c>
      <c r="AI98">
        <v>-63.031281479274199</v>
      </c>
      <c r="AJ98">
        <v>-52.355060625479602</v>
      </c>
      <c r="AK98">
        <v>-43.030880015538798</v>
      </c>
    </row>
    <row r="99" spans="1:37" hidden="1" x14ac:dyDescent="0.3">
      <c r="A99" t="s">
        <v>37</v>
      </c>
      <c r="B99" t="s">
        <v>38</v>
      </c>
      <c r="C99">
        <v>42619</v>
      </c>
      <c r="D99" t="s">
        <v>39</v>
      </c>
      <c r="E99">
        <v>6</v>
      </c>
      <c r="F99">
        <v>1</v>
      </c>
      <c r="G99" t="s">
        <v>46</v>
      </c>
      <c r="H99">
        <v>3</v>
      </c>
      <c r="I99" t="s">
        <v>42</v>
      </c>
      <c r="J99">
        <v>194</v>
      </c>
      <c r="K99">
        <v>1</v>
      </c>
      <c r="L99">
        <v>49</v>
      </c>
      <c r="M99">
        <v>49</v>
      </c>
      <c r="N99">
        <v>2</v>
      </c>
      <c r="O99">
        <v>0</v>
      </c>
      <c r="P99">
        <v>2000</v>
      </c>
      <c r="Q99">
        <v>528</v>
      </c>
      <c r="R99">
        <v>1</v>
      </c>
      <c r="S99">
        <v>1</v>
      </c>
      <c r="T99">
        <v>1</v>
      </c>
      <c r="U99">
        <v>-3</v>
      </c>
      <c r="V99">
        <v>-3</v>
      </c>
      <c r="W99">
        <v>-48</v>
      </c>
      <c r="X99">
        <v>-67</v>
      </c>
      <c r="Y99">
        <v>-38</v>
      </c>
      <c r="Z99">
        <v>-1226</v>
      </c>
      <c r="AA99">
        <v>-3</v>
      </c>
      <c r="AB99">
        <v>1</v>
      </c>
      <c r="AC99">
        <v>1</v>
      </c>
      <c r="AD99">
        <v>-3</v>
      </c>
      <c r="AE99">
        <v>-61</v>
      </c>
      <c r="AF99">
        <v>-59</v>
      </c>
      <c r="AG99">
        <v>-46</v>
      </c>
      <c r="AH99">
        <v>-1.2663602204112201</v>
      </c>
      <c r="AI99">
        <v>-63.031281479274199</v>
      </c>
      <c r="AJ99">
        <v>-52.355060625479602</v>
      </c>
      <c r="AK99">
        <v>-43.030880015538798</v>
      </c>
    </row>
    <row r="100" spans="1:37" x14ac:dyDescent="0.3">
      <c r="A100" t="s">
        <v>37</v>
      </c>
      <c r="B100" t="s">
        <v>38</v>
      </c>
      <c r="C100">
        <v>42619</v>
      </c>
      <c r="D100" t="s">
        <v>39</v>
      </c>
      <c r="E100">
        <v>6</v>
      </c>
      <c r="F100">
        <v>1</v>
      </c>
      <c r="G100" t="s">
        <v>46</v>
      </c>
      <c r="H100">
        <v>3</v>
      </c>
      <c r="I100" t="s">
        <v>40</v>
      </c>
      <c r="J100">
        <v>195</v>
      </c>
      <c r="K100">
        <v>1</v>
      </c>
      <c r="L100">
        <v>50</v>
      </c>
      <c r="M100">
        <v>50</v>
      </c>
      <c r="N100">
        <v>2</v>
      </c>
      <c r="O100" t="s">
        <v>44</v>
      </c>
      <c r="P100">
        <v>571</v>
      </c>
      <c r="Q100">
        <v>571</v>
      </c>
      <c r="R100">
        <v>1</v>
      </c>
      <c r="S100">
        <v>1</v>
      </c>
      <c r="T100">
        <v>1</v>
      </c>
      <c r="U100">
        <v>-3</v>
      </c>
      <c r="V100">
        <v>-3</v>
      </c>
      <c r="W100">
        <v>-48</v>
      </c>
      <c r="X100">
        <v>-67</v>
      </c>
      <c r="Y100">
        <v>-38</v>
      </c>
      <c r="Z100">
        <v>-1242</v>
      </c>
      <c r="AA100">
        <v>-16</v>
      </c>
      <c r="AB100">
        <v>1</v>
      </c>
      <c r="AC100">
        <v>1</v>
      </c>
      <c r="AD100">
        <v>-16</v>
      </c>
      <c r="AE100">
        <v>-66</v>
      </c>
      <c r="AF100">
        <v>-57</v>
      </c>
      <c r="AG100">
        <v>-39</v>
      </c>
      <c r="AH100">
        <v>-11.2384104383765</v>
      </c>
      <c r="AI100">
        <v>-63.8467023291605</v>
      </c>
      <c r="AJ100">
        <v>-58.736141461196702</v>
      </c>
      <c r="AK100">
        <v>-39.867891721248803</v>
      </c>
    </row>
    <row r="101" spans="1:37" hidden="1" x14ac:dyDescent="0.3">
      <c r="A101" t="s">
        <v>37</v>
      </c>
      <c r="B101" t="s">
        <v>38</v>
      </c>
      <c r="C101">
        <v>42619</v>
      </c>
      <c r="D101" t="s">
        <v>39</v>
      </c>
      <c r="E101">
        <v>6</v>
      </c>
      <c r="F101">
        <v>1</v>
      </c>
      <c r="G101" t="s">
        <v>46</v>
      </c>
      <c r="H101">
        <v>3</v>
      </c>
      <c r="I101" t="s">
        <v>42</v>
      </c>
      <c r="J101">
        <v>198</v>
      </c>
      <c r="K101">
        <v>1</v>
      </c>
      <c r="L101">
        <v>50</v>
      </c>
      <c r="M101">
        <v>50</v>
      </c>
      <c r="N101">
        <v>2</v>
      </c>
      <c r="O101">
        <v>0</v>
      </c>
      <c r="P101">
        <v>2000</v>
      </c>
      <c r="Q101">
        <v>571</v>
      </c>
      <c r="R101">
        <v>1</v>
      </c>
      <c r="S101">
        <v>1</v>
      </c>
      <c r="T101">
        <v>1</v>
      </c>
      <c r="U101">
        <v>-16</v>
      </c>
      <c r="V101">
        <v>-16</v>
      </c>
      <c r="W101">
        <v>-48</v>
      </c>
      <c r="X101">
        <v>-67</v>
      </c>
      <c r="Y101">
        <v>-38</v>
      </c>
      <c r="Z101">
        <v>-1242</v>
      </c>
      <c r="AA101">
        <v>-16</v>
      </c>
      <c r="AB101">
        <v>1</v>
      </c>
      <c r="AC101">
        <v>1</v>
      </c>
      <c r="AD101">
        <v>-16</v>
      </c>
      <c r="AE101">
        <v>-66</v>
      </c>
      <c r="AF101">
        <v>-57</v>
      </c>
      <c r="AG101">
        <v>-39</v>
      </c>
      <c r="AH101">
        <v>-11.2384104383765</v>
      </c>
      <c r="AI101">
        <v>-63.8467023291605</v>
      </c>
      <c r="AJ101">
        <v>-58.736141461196702</v>
      </c>
      <c r="AK101">
        <v>-39.867891721248803</v>
      </c>
    </row>
    <row r="102" spans="1:37" x14ac:dyDescent="0.3">
      <c r="A102" t="s">
        <v>37</v>
      </c>
      <c r="B102" t="s">
        <v>38</v>
      </c>
      <c r="C102">
        <v>42619</v>
      </c>
      <c r="D102" t="s">
        <v>39</v>
      </c>
      <c r="E102">
        <v>6</v>
      </c>
      <c r="F102">
        <v>1</v>
      </c>
      <c r="G102" t="s">
        <v>46</v>
      </c>
      <c r="H102">
        <v>3</v>
      </c>
      <c r="I102" t="s">
        <v>40</v>
      </c>
      <c r="J102">
        <v>199</v>
      </c>
      <c r="K102">
        <v>1</v>
      </c>
      <c r="L102">
        <v>51</v>
      </c>
      <c r="M102">
        <v>51</v>
      </c>
      <c r="N102">
        <v>2</v>
      </c>
      <c r="O102" t="s">
        <v>44</v>
      </c>
      <c r="P102">
        <v>501</v>
      </c>
      <c r="Q102">
        <v>501</v>
      </c>
      <c r="R102">
        <v>1</v>
      </c>
      <c r="S102">
        <v>1</v>
      </c>
      <c r="T102">
        <v>1</v>
      </c>
      <c r="U102">
        <v>-16</v>
      </c>
      <c r="V102">
        <v>-16</v>
      </c>
      <c r="W102">
        <v>-48</v>
      </c>
      <c r="X102">
        <v>-67</v>
      </c>
      <c r="Y102">
        <v>-38</v>
      </c>
      <c r="Z102">
        <v>-1253</v>
      </c>
      <c r="AA102">
        <v>-11</v>
      </c>
      <c r="AB102">
        <v>1</v>
      </c>
      <c r="AC102">
        <v>1</v>
      </c>
      <c r="AD102">
        <v>-11</v>
      </c>
      <c r="AE102">
        <v>-62</v>
      </c>
      <c r="AF102">
        <v>-56</v>
      </c>
      <c r="AG102">
        <v>-44</v>
      </c>
      <c r="AH102">
        <v>-8.3996301357012992</v>
      </c>
      <c r="AI102">
        <v>-63.645813775071602</v>
      </c>
      <c r="AJ102">
        <v>-60.255670975331498</v>
      </c>
      <c r="AK102">
        <v>-46.624279985986</v>
      </c>
    </row>
    <row r="103" spans="1:37" hidden="1" x14ac:dyDescent="0.3">
      <c r="A103" t="s">
        <v>37</v>
      </c>
      <c r="B103" t="s">
        <v>38</v>
      </c>
      <c r="C103">
        <v>42619</v>
      </c>
      <c r="D103" t="s">
        <v>39</v>
      </c>
      <c r="E103">
        <v>6</v>
      </c>
      <c r="F103">
        <v>1</v>
      </c>
      <c r="G103" t="s">
        <v>46</v>
      </c>
      <c r="H103">
        <v>3</v>
      </c>
      <c r="I103" t="s">
        <v>42</v>
      </c>
      <c r="J103">
        <v>202</v>
      </c>
      <c r="K103">
        <v>1</v>
      </c>
      <c r="L103">
        <v>51</v>
      </c>
      <c r="M103">
        <v>51</v>
      </c>
      <c r="N103">
        <v>2</v>
      </c>
      <c r="O103">
        <v>0</v>
      </c>
      <c r="P103">
        <v>2000</v>
      </c>
      <c r="Q103">
        <v>501</v>
      </c>
      <c r="R103">
        <v>1</v>
      </c>
      <c r="S103">
        <v>1</v>
      </c>
      <c r="T103">
        <v>1</v>
      </c>
      <c r="U103">
        <v>-11</v>
      </c>
      <c r="V103">
        <v>-11</v>
      </c>
      <c r="W103">
        <v>-48</v>
      </c>
      <c r="X103">
        <v>-67</v>
      </c>
      <c r="Y103">
        <v>-38</v>
      </c>
      <c r="Z103">
        <v>-1253</v>
      </c>
      <c r="AA103">
        <v>-11</v>
      </c>
      <c r="AB103">
        <v>1</v>
      </c>
      <c r="AC103">
        <v>1</v>
      </c>
      <c r="AD103">
        <v>-11</v>
      </c>
      <c r="AE103">
        <v>-62</v>
      </c>
      <c r="AF103">
        <v>-56</v>
      </c>
      <c r="AG103">
        <v>-44</v>
      </c>
      <c r="AH103">
        <v>-8.3996301357012992</v>
      </c>
      <c r="AI103">
        <v>-63.645813775071602</v>
      </c>
      <c r="AJ103">
        <v>-60.255670975331498</v>
      </c>
      <c r="AK103">
        <v>-46.624279985986</v>
      </c>
    </row>
    <row r="104" spans="1:37" x14ac:dyDescent="0.3">
      <c r="A104" t="s">
        <v>37</v>
      </c>
      <c r="B104" t="s">
        <v>38</v>
      </c>
      <c r="C104">
        <v>42619</v>
      </c>
      <c r="D104" t="s">
        <v>39</v>
      </c>
      <c r="E104">
        <v>6</v>
      </c>
      <c r="F104">
        <v>1</v>
      </c>
      <c r="G104" t="s">
        <v>46</v>
      </c>
      <c r="H104">
        <v>3</v>
      </c>
      <c r="I104" t="s">
        <v>40</v>
      </c>
      <c r="J104">
        <v>203</v>
      </c>
      <c r="K104">
        <v>1</v>
      </c>
      <c r="L104">
        <v>52</v>
      </c>
      <c r="M104">
        <v>52</v>
      </c>
      <c r="N104">
        <v>2</v>
      </c>
      <c r="O104" t="s">
        <v>45</v>
      </c>
      <c r="P104">
        <v>863</v>
      </c>
      <c r="Q104">
        <v>863</v>
      </c>
      <c r="R104">
        <v>4</v>
      </c>
      <c r="S104">
        <v>2</v>
      </c>
      <c r="T104">
        <v>1</v>
      </c>
      <c r="U104">
        <v>-11</v>
      </c>
      <c r="V104">
        <v>-11</v>
      </c>
      <c r="W104">
        <v>-48</v>
      </c>
      <c r="X104">
        <v>-67</v>
      </c>
      <c r="Y104">
        <v>-38</v>
      </c>
      <c r="Z104">
        <v>-1302</v>
      </c>
      <c r="AA104">
        <v>-49</v>
      </c>
      <c r="AB104">
        <v>2</v>
      </c>
      <c r="AC104">
        <v>1</v>
      </c>
      <c r="AD104">
        <v>-15</v>
      </c>
      <c r="AE104">
        <v>-67</v>
      </c>
      <c r="AF104">
        <v>-58</v>
      </c>
      <c r="AG104">
        <v>-49</v>
      </c>
      <c r="AH104">
        <v>-11.7061063429411</v>
      </c>
      <c r="AI104">
        <v>-64.834730779733803</v>
      </c>
      <c r="AJ104">
        <v>-54.945343944177701</v>
      </c>
      <c r="AK104">
        <v>-47.775936294774503</v>
      </c>
    </row>
    <row r="105" spans="1:37" hidden="1" x14ac:dyDescent="0.3">
      <c r="A105" t="s">
        <v>37</v>
      </c>
      <c r="B105" t="s">
        <v>38</v>
      </c>
      <c r="C105">
        <v>42619</v>
      </c>
      <c r="D105" t="s">
        <v>39</v>
      </c>
      <c r="E105">
        <v>6</v>
      </c>
      <c r="F105">
        <v>1</v>
      </c>
      <c r="G105" t="s">
        <v>46</v>
      </c>
      <c r="H105">
        <v>3</v>
      </c>
      <c r="I105" t="s">
        <v>42</v>
      </c>
      <c r="J105">
        <v>206</v>
      </c>
      <c r="K105">
        <v>1</v>
      </c>
      <c r="L105">
        <v>52</v>
      </c>
      <c r="M105">
        <v>52</v>
      </c>
      <c r="N105">
        <v>2</v>
      </c>
      <c r="O105">
        <v>0</v>
      </c>
      <c r="P105">
        <v>2000</v>
      </c>
      <c r="Q105">
        <v>863</v>
      </c>
      <c r="R105">
        <v>4</v>
      </c>
      <c r="S105">
        <v>2</v>
      </c>
      <c r="T105">
        <v>1</v>
      </c>
      <c r="U105">
        <v>-11</v>
      </c>
      <c r="V105">
        <v>-11</v>
      </c>
      <c r="W105">
        <v>-48</v>
      </c>
      <c r="X105">
        <v>-67</v>
      </c>
      <c r="Y105">
        <v>-49</v>
      </c>
      <c r="Z105">
        <v>-1302</v>
      </c>
      <c r="AA105">
        <v>-49</v>
      </c>
      <c r="AB105">
        <v>2</v>
      </c>
      <c r="AC105">
        <v>1</v>
      </c>
      <c r="AD105">
        <v>-15</v>
      </c>
      <c r="AE105">
        <v>-67</v>
      </c>
      <c r="AF105">
        <v>-58</v>
      </c>
      <c r="AG105">
        <v>-49</v>
      </c>
      <c r="AH105">
        <v>-11.7061063429411</v>
      </c>
      <c r="AI105">
        <v>-64.834730779733803</v>
      </c>
      <c r="AJ105">
        <v>-54.945343944177701</v>
      </c>
      <c r="AK105">
        <v>-47.775936294774503</v>
      </c>
    </row>
    <row r="106" spans="1:37" x14ac:dyDescent="0.3">
      <c r="A106" t="s">
        <v>37</v>
      </c>
      <c r="B106" t="s">
        <v>38</v>
      </c>
      <c r="C106">
        <v>42619</v>
      </c>
      <c r="D106" t="s">
        <v>39</v>
      </c>
      <c r="E106">
        <v>6</v>
      </c>
      <c r="F106">
        <v>1</v>
      </c>
      <c r="G106" t="s">
        <v>46</v>
      </c>
      <c r="H106">
        <v>3</v>
      </c>
      <c r="I106" t="s">
        <v>40</v>
      </c>
      <c r="J106">
        <v>207</v>
      </c>
      <c r="K106">
        <v>1</v>
      </c>
      <c r="L106">
        <v>53</v>
      </c>
      <c r="M106">
        <v>53</v>
      </c>
      <c r="N106">
        <v>2</v>
      </c>
      <c r="O106" t="s">
        <v>43</v>
      </c>
      <c r="P106">
        <v>379</v>
      </c>
      <c r="Q106">
        <v>379</v>
      </c>
      <c r="R106">
        <v>2</v>
      </c>
      <c r="S106">
        <v>2</v>
      </c>
      <c r="T106">
        <v>1</v>
      </c>
      <c r="U106">
        <v>-11</v>
      </c>
      <c r="V106">
        <v>-11</v>
      </c>
      <c r="W106">
        <v>-48</v>
      </c>
      <c r="X106">
        <v>-67</v>
      </c>
      <c r="Y106">
        <v>-49</v>
      </c>
      <c r="Z106">
        <v>-1376</v>
      </c>
      <c r="AA106">
        <v>-74</v>
      </c>
      <c r="AB106">
        <v>2</v>
      </c>
      <c r="AC106">
        <v>1</v>
      </c>
      <c r="AD106">
        <v>-1</v>
      </c>
      <c r="AE106">
        <v>-74</v>
      </c>
      <c r="AF106">
        <v>-59</v>
      </c>
      <c r="AG106">
        <v>-49</v>
      </c>
      <c r="AH106">
        <v>-8.6831149424762106</v>
      </c>
      <c r="AI106">
        <v>-64.712123658670293</v>
      </c>
      <c r="AJ106">
        <v>-58.2818078561533</v>
      </c>
      <c r="AK106">
        <v>-48.551702923798899</v>
      </c>
    </row>
    <row r="107" spans="1:37" hidden="1" x14ac:dyDescent="0.3">
      <c r="A107" t="s">
        <v>37</v>
      </c>
      <c r="B107" t="s">
        <v>38</v>
      </c>
      <c r="C107">
        <v>42619</v>
      </c>
      <c r="D107" t="s">
        <v>39</v>
      </c>
      <c r="E107">
        <v>6</v>
      </c>
      <c r="F107">
        <v>1</v>
      </c>
      <c r="G107" t="s">
        <v>46</v>
      </c>
      <c r="H107">
        <v>3</v>
      </c>
      <c r="I107" t="s">
        <v>42</v>
      </c>
      <c r="J107">
        <v>210</v>
      </c>
      <c r="K107">
        <v>1</v>
      </c>
      <c r="L107">
        <v>53</v>
      </c>
      <c r="M107">
        <v>53</v>
      </c>
      <c r="N107">
        <v>2</v>
      </c>
      <c r="O107">
        <v>0</v>
      </c>
      <c r="P107">
        <v>2000</v>
      </c>
      <c r="Q107">
        <v>379</v>
      </c>
      <c r="R107">
        <v>2</v>
      </c>
      <c r="S107">
        <v>2</v>
      </c>
      <c r="T107">
        <v>1</v>
      </c>
      <c r="U107">
        <v>-11</v>
      </c>
      <c r="V107">
        <v>-11</v>
      </c>
      <c r="W107">
        <v>-74</v>
      </c>
      <c r="X107">
        <v>-67</v>
      </c>
      <c r="Y107">
        <v>-49</v>
      </c>
      <c r="Z107">
        <v>-1376</v>
      </c>
      <c r="AA107">
        <v>-74</v>
      </c>
      <c r="AB107">
        <v>2</v>
      </c>
      <c r="AC107">
        <v>1</v>
      </c>
      <c r="AD107">
        <v>-1</v>
      </c>
      <c r="AE107">
        <v>-74</v>
      </c>
      <c r="AF107">
        <v>-59</v>
      </c>
      <c r="AG107">
        <v>-49</v>
      </c>
      <c r="AH107">
        <v>-8.6831149424762106</v>
      </c>
      <c r="AI107">
        <v>-64.712123658670293</v>
      </c>
      <c r="AJ107">
        <v>-58.2818078561533</v>
      </c>
      <c r="AK107">
        <v>-48.551702923798899</v>
      </c>
    </row>
    <row r="108" spans="1:37" x14ac:dyDescent="0.3">
      <c r="A108" t="s">
        <v>37</v>
      </c>
      <c r="B108" t="s">
        <v>38</v>
      </c>
      <c r="C108">
        <v>42619</v>
      </c>
      <c r="D108" t="s">
        <v>39</v>
      </c>
      <c r="E108">
        <v>6</v>
      </c>
      <c r="F108">
        <v>1</v>
      </c>
      <c r="G108" t="s">
        <v>46</v>
      </c>
      <c r="H108">
        <v>3</v>
      </c>
      <c r="I108" t="s">
        <v>40</v>
      </c>
      <c r="J108">
        <v>211</v>
      </c>
      <c r="K108">
        <v>1</v>
      </c>
      <c r="L108">
        <v>54</v>
      </c>
      <c r="M108">
        <v>54</v>
      </c>
      <c r="N108">
        <v>2</v>
      </c>
      <c r="O108" t="s">
        <v>41</v>
      </c>
      <c r="P108">
        <v>512</v>
      </c>
      <c r="Q108">
        <v>512</v>
      </c>
      <c r="R108">
        <v>3</v>
      </c>
      <c r="S108">
        <v>2</v>
      </c>
      <c r="T108">
        <v>1</v>
      </c>
      <c r="U108">
        <v>-11</v>
      </c>
      <c r="V108">
        <v>-11</v>
      </c>
      <c r="W108">
        <v>-74</v>
      </c>
      <c r="X108">
        <v>-67</v>
      </c>
      <c r="Y108">
        <v>-49</v>
      </c>
      <c r="Z108">
        <v>-1435</v>
      </c>
      <c r="AA108">
        <v>-59</v>
      </c>
      <c r="AB108">
        <v>2</v>
      </c>
      <c r="AC108">
        <v>1</v>
      </c>
      <c r="AD108">
        <v>-13</v>
      </c>
      <c r="AE108">
        <v>-63</v>
      </c>
      <c r="AF108">
        <v>-59</v>
      </c>
      <c r="AG108">
        <v>-46</v>
      </c>
      <c r="AH108">
        <v>-13.255628873974601</v>
      </c>
      <c r="AI108">
        <v>-62.445969946355703</v>
      </c>
      <c r="AJ108">
        <v>-56.778614104182601</v>
      </c>
      <c r="AK108">
        <v>-46.152282770628702</v>
      </c>
    </row>
    <row r="109" spans="1:37" hidden="1" x14ac:dyDescent="0.3">
      <c r="A109" t="s">
        <v>37</v>
      </c>
      <c r="B109" t="s">
        <v>38</v>
      </c>
      <c r="C109">
        <v>42619</v>
      </c>
      <c r="D109" t="s">
        <v>39</v>
      </c>
      <c r="E109">
        <v>6</v>
      </c>
      <c r="F109">
        <v>1</v>
      </c>
      <c r="G109" t="s">
        <v>46</v>
      </c>
      <c r="H109">
        <v>3</v>
      </c>
      <c r="I109" t="s">
        <v>42</v>
      </c>
      <c r="J109">
        <v>214</v>
      </c>
      <c r="K109">
        <v>1</v>
      </c>
      <c r="L109">
        <v>54</v>
      </c>
      <c r="M109">
        <v>54</v>
      </c>
      <c r="N109">
        <v>2</v>
      </c>
      <c r="O109">
        <v>0</v>
      </c>
      <c r="P109">
        <v>2000</v>
      </c>
      <c r="Q109">
        <v>512</v>
      </c>
      <c r="R109">
        <v>3</v>
      </c>
      <c r="S109">
        <v>2</v>
      </c>
      <c r="T109">
        <v>1</v>
      </c>
      <c r="U109">
        <v>-11</v>
      </c>
      <c r="V109">
        <v>-11</v>
      </c>
      <c r="W109">
        <v>-74</v>
      </c>
      <c r="X109">
        <v>-59</v>
      </c>
      <c r="Y109">
        <v>-49</v>
      </c>
      <c r="Z109">
        <v>-1435</v>
      </c>
      <c r="AA109">
        <v>-59</v>
      </c>
      <c r="AB109">
        <v>2</v>
      </c>
      <c r="AC109">
        <v>1</v>
      </c>
      <c r="AD109">
        <v>-13</v>
      </c>
      <c r="AE109">
        <v>-63</v>
      </c>
      <c r="AF109">
        <v>-59</v>
      </c>
      <c r="AG109">
        <v>-46</v>
      </c>
      <c r="AH109">
        <v>-13.255628873974601</v>
      </c>
      <c r="AI109">
        <v>-62.445969946355703</v>
      </c>
      <c r="AJ109">
        <v>-56.778614104182601</v>
      </c>
      <c r="AK109">
        <v>-46.152282770628702</v>
      </c>
    </row>
    <row r="110" spans="1:37" x14ac:dyDescent="0.3">
      <c r="A110" t="s">
        <v>37</v>
      </c>
      <c r="B110" t="s">
        <v>38</v>
      </c>
      <c r="C110">
        <v>42619</v>
      </c>
      <c r="D110" t="s">
        <v>39</v>
      </c>
      <c r="E110">
        <v>6</v>
      </c>
      <c r="F110">
        <v>1</v>
      </c>
      <c r="G110" t="s">
        <v>46</v>
      </c>
      <c r="H110">
        <v>3</v>
      </c>
      <c r="I110" t="s">
        <v>40</v>
      </c>
      <c r="J110">
        <v>215</v>
      </c>
      <c r="K110">
        <v>1</v>
      </c>
      <c r="L110">
        <v>55</v>
      </c>
      <c r="M110">
        <v>55</v>
      </c>
      <c r="N110">
        <v>2</v>
      </c>
      <c r="O110" t="s">
        <v>44</v>
      </c>
      <c r="P110">
        <v>463</v>
      </c>
      <c r="Q110">
        <v>463</v>
      </c>
      <c r="R110">
        <v>1</v>
      </c>
      <c r="S110">
        <v>1</v>
      </c>
      <c r="T110">
        <v>1</v>
      </c>
      <c r="U110">
        <v>-11</v>
      </c>
      <c r="V110">
        <v>-11</v>
      </c>
      <c r="W110">
        <v>-74</v>
      </c>
      <c r="X110">
        <v>-59</v>
      </c>
      <c r="Y110">
        <v>-49</v>
      </c>
      <c r="Z110">
        <v>-1445</v>
      </c>
      <c r="AA110">
        <v>-10</v>
      </c>
      <c r="AB110">
        <v>1</v>
      </c>
      <c r="AC110">
        <v>1</v>
      </c>
      <c r="AD110">
        <v>-10</v>
      </c>
      <c r="AE110">
        <v>-49</v>
      </c>
      <c r="AF110">
        <v>-52</v>
      </c>
      <c r="AG110">
        <v>-39</v>
      </c>
      <c r="AH110">
        <v>-12.452028760192499</v>
      </c>
      <c r="AI110">
        <v>-56.363592660408599</v>
      </c>
      <c r="AJ110">
        <v>-58.3426056752145</v>
      </c>
      <c r="AK110">
        <v>-45.650716702410698</v>
      </c>
    </row>
    <row r="111" spans="1:37" hidden="1" x14ac:dyDescent="0.3">
      <c r="A111" t="s">
        <v>37</v>
      </c>
      <c r="B111" t="s">
        <v>38</v>
      </c>
      <c r="C111">
        <v>42619</v>
      </c>
      <c r="D111" t="s">
        <v>39</v>
      </c>
      <c r="E111">
        <v>6</v>
      </c>
      <c r="F111">
        <v>1</v>
      </c>
      <c r="G111" t="s">
        <v>46</v>
      </c>
      <c r="H111">
        <v>3</v>
      </c>
      <c r="I111" t="s">
        <v>42</v>
      </c>
      <c r="J111">
        <v>218</v>
      </c>
      <c r="K111">
        <v>1</v>
      </c>
      <c r="L111">
        <v>55</v>
      </c>
      <c r="M111">
        <v>55</v>
      </c>
      <c r="N111">
        <v>2</v>
      </c>
      <c r="O111">
        <v>0</v>
      </c>
      <c r="P111">
        <v>2000</v>
      </c>
      <c r="Q111">
        <v>463</v>
      </c>
      <c r="R111">
        <v>1</v>
      </c>
      <c r="S111">
        <v>1</v>
      </c>
      <c r="T111">
        <v>1</v>
      </c>
      <c r="U111">
        <v>-10</v>
      </c>
      <c r="V111">
        <v>-10</v>
      </c>
      <c r="W111">
        <v>-74</v>
      </c>
      <c r="X111">
        <v>-59</v>
      </c>
      <c r="Y111">
        <v>-49</v>
      </c>
      <c r="Z111">
        <v>-1445</v>
      </c>
      <c r="AA111">
        <v>-10</v>
      </c>
      <c r="AB111">
        <v>1</v>
      </c>
      <c r="AC111">
        <v>1</v>
      </c>
      <c r="AD111">
        <v>-10</v>
      </c>
      <c r="AE111">
        <v>-49</v>
      </c>
      <c r="AF111">
        <v>-52</v>
      </c>
      <c r="AG111">
        <v>-39</v>
      </c>
      <c r="AH111">
        <v>-12.452028760192499</v>
      </c>
      <c r="AI111">
        <v>-56.363592660408599</v>
      </c>
      <c r="AJ111">
        <v>-58.3426056752145</v>
      </c>
      <c r="AK111">
        <v>-45.650716702410698</v>
      </c>
    </row>
    <row r="112" spans="1:37" x14ac:dyDescent="0.3">
      <c r="A112" t="s">
        <v>37</v>
      </c>
      <c r="B112" t="s">
        <v>38</v>
      </c>
      <c r="C112">
        <v>42619</v>
      </c>
      <c r="D112" t="s">
        <v>39</v>
      </c>
      <c r="E112">
        <v>6</v>
      </c>
      <c r="F112">
        <v>1</v>
      </c>
      <c r="G112" t="s">
        <v>46</v>
      </c>
      <c r="H112">
        <v>3</v>
      </c>
      <c r="I112" t="s">
        <v>40</v>
      </c>
      <c r="J112">
        <v>219</v>
      </c>
      <c r="K112">
        <v>1</v>
      </c>
      <c r="L112">
        <v>56</v>
      </c>
      <c r="M112">
        <v>56</v>
      </c>
      <c r="N112">
        <v>2</v>
      </c>
      <c r="O112" t="s">
        <v>44</v>
      </c>
      <c r="P112">
        <v>506</v>
      </c>
      <c r="Q112">
        <v>506</v>
      </c>
      <c r="R112">
        <v>1</v>
      </c>
      <c r="S112">
        <v>1</v>
      </c>
      <c r="T112">
        <v>1</v>
      </c>
      <c r="U112">
        <v>-10</v>
      </c>
      <c r="V112">
        <v>-10</v>
      </c>
      <c r="W112">
        <v>-74</v>
      </c>
      <c r="X112">
        <v>-59</v>
      </c>
      <c r="Y112">
        <v>-49</v>
      </c>
      <c r="Z112">
        <v>-1459</v>
      </c>
      <c r="AA112">
        <v>-14</v>
      </c>
      <c r="AB112">
        <v>1</v>
      </c>
      <c r="AC112">
        <v>1</v>
      </c>
      <c r="AD112">
        <v>-14</v>
      </c>
      <c r="AE112">
        <v>-54</v>
      </c>
      <c r="AF112">
        <v>-55</v>
      </c>
      <c r="AG112">
        <v>-48</v>
      </c>
      <c r="AH112">
        <v>-16.896071930854198</v>
      </c>
      <c r="AI112">
        <v>-54.656800003552398</v>
      </c>
      <c r="AJ112">
        <v>-58.717472346749403</v>
      </c>
      <c r="AK112">
        <v>-48.996607822852397</v>
      </c>
    </row>
    <row r="113" spans="1:37" hidden="1" x14ac:dyDescent="0.3">
      <c r="A113" t="s">
        <v>37</v>
      </c>
      <c r="B113" t="s">
        <v>38</v>
      </c>
      <c r="C113">
        <v>42619</v>
      </c>
      <c r="D113" t="s">
        <v>39</v>
      </c>
      <c r="E113">
        <v>6</v>
      </c>
      <c r="F113">
        <v>1</v>
      </c>
      <c r="G113" t="s">
        <v>46</v>
      </c>
      <c r="H113">
        <v>3</v>
      </c>
      <c r="I113" t="s">
        <v>42</v>
      </c>
      <c r="J113">
        <v>222</v>
      </c>
      <c r="K113">
        <v>1</v>
      </c>
      <c r="L113">
        <v>56</v>
      </c>
      <c r="M113">
        <v>56</v>
      </c>
      <c r="N113">
        <v>2</v>
      </c>
      <c r="O113">
        <v>0</v>
      </c>
      <c r="P113">
        <v>2000</v>
      </c>
      <c r="Q113">
        <v>506</v>
      </c>
      <c r="R113">
        <v>1</v>
      </c>
      <c r="S113">
        <v>1</v>
      </c>
      <c r="T113">
        <v>1</v>
      </c>
      <c r="U113">
        <v>-14</v>
      </c>
      <c r="V113">
        <v>-14</v>
      </c>
      <c r="W113">
        <v>-74</v>
      </c>
      <c r="X113">
        <v>-59</v>
      </c>
      <c r="Y113">
        <v>-49</v>
      </c>
      <c r="Z113">
        <v>-1459</v>
      </c>
      <c r="AA113">
        <v>-14</v>
      </c>
      <c r="AB113">
        <v>1</v>
      </c>
      <c r="AC113">
        <v>1</v>
      </c>
      <c r="AD113">
        <v>-14</v>
      </c>
      <c r="AE113">
        <v>-54</v>
      </c>
      <c r="AF113">
        <v>-55</v>
      </c>
      <c r="AG113">
        <v>-48</v>
      </c>
      <c r="AH113">
        <v>-16.896071930854198</v>
      </c>
      <c r="AI113">
        <v>-54.656800003552398</v>
      </c>
      <c r="AJ113">
        <v>-58.717472346749403</v>
      </c>
      <c r="AK113">
        <v>-48.996607822852397</v>
      </c>
    </row>
    <row r="114" spans="1:37" x14ac:dyDescent="0.3">
      <c r="A114" t="s">
        <v>37</v>
      </c>
      <c r="B114" t="s">
        <v>38</v>
      </c>
      <c r="C114">
        <v>42619</v>
      </c>
      <c r="D114" t="s">
        <v>39</v>
      </c>
      <c r="E114">
        <v>6</v>
      </c>
      <c r="F114">
        <v>1</v>
      </c>
      <c r="G114" t="s">
        <v>46</v>
      </c>
      <c r="H114">
        <v>3</v>
      </c>
      <c r="I114" t="s">
        <v>40</v>
      </c>
      <c r="J114">
        <v>223</v>
      </c>
      <c r="K114">
        <v>1</v>
      </c>
      <c r="L114">
        <v>57</v>
      </c>
      <c r="M114">
        <v>57</v>
      </c>
      <c r="N114">
        <v>2</v>
      </c>
      <c r="O114" t="s">
        <v>44</v>
      </c>
      <c r="P114">
        <v>461</v>
      </c>
      <c r="Q114">
        <v>461</v>
      </c>
      <c r="R114">
        <v>1</v>
      </c>
      <c r="S114">
        <v>1</v>
      </c>
      <c r="T114">
        <v>1</v>
      </c>
      <c r="U114">
        <v>-14</v>
      </c>
      <c r="V114">
        <v>-14</v>
      </c>
      <c r="W114">
        <v>-74</v>
      </c>
      <c r="X114">
        <v>-59</v>
      </c>
      <c r="Y114">
        <v>-49</v>
      </c>
      <c r="Z114">
        <v>-1477</v>
      </c>
      <c r="AA114">
        <v>-18</v>
      </c>
      <c r="AB114">
        <v>1</v>
      </c>
      <c r="AC114">
        <v>1</v>
      </c>
      <c r="AD114">
        <v>-18</v>
      </c>
      <c r="AE114">
        <v>-54</v>
      </c>
      <c r="AF114">
        <v>-58</v>
      </c>
      <c r="AG114">
        <v>-57</v>
      </c>
      <c r="AH114">
        <v>-20.551839779758801</v>
      </c>
      <c r="AI114">
        <v>-54.276509207497902</v>
      </c>
      <c r="AJ114">
        <v>-57.622106030307698</v>
      </c>
      <c r="AK114">
        <v>-49.076002118597103</v>
      </c>
    </row>
    <row r="115" spans="1:37" hidden="1" x14ac:dyDescent="0.3">
      <c r="A115" t="s">
        <v>37</v>
      </c>
      <c r="B115" t="s">
        <v>38</v>
      </c>
      <c r="C115">
        <v>42619</v>
      </c>
      <c r="D115" t="s">
        <v>39</v>
      </c>
      <c r="E115">
        <v>6</v>
      </c>
      <c r="F115">
        <v>1</v>
      </c>
      <c r="G115" t="s">
        <v>46</v>
      </c>
      <c r="H115">
        <v>3</v>
      </c>
      <c r="I115" t="s">
        <v>42</v>
      </c>
      <c r="J115">
        <v>226</v>
      </c>
      <c r="K115">
        <v>1</v>
      </c>
      <c r="L115">
        <v>57</v>
      </c>
      <c r="M115">
        <v>57</v>
      </c>
      <c r="N115">
        <v>2</v>
      </c>
      <c r="O115">
        <v>0</v>
      </c>
      <c r="P115">
        <v>2000</v>
      </c>
      <c r="Q115">
        <v>461</v>
      </c>
      <c r="R115">
        <v>1</v>
      </c>
      <c r="S115">
        <v>1</v>
      </c>
      <c r="T115">
        <v>1</v>
      </c>
      <c r="U115">
        <v>-18</v>
      </c>
      <c r="V115">
        <v>-18</v>
      </c>
      <c r="W115">
        <v>-74</v>
      </c>
      <c r="X115">
        <v>-59</v>
      </c>
      <c r="Y115">
        <v>-49</v>
      </c>
      <c r="Z115">
        <v>-1477</v>
      </c>
      <c r="AA115">
        <v>-18</v>
      </c>
      <c r="AB115">
        <v>1</v>
      </c>
      <c r="AC115">
        <v>1</v>
      </c>
      <c r="AD115">
        <v>-18</v>
      </c>
      <c r="AE115">
        <v>-54</v>
      </c>
      <c r="AF115">
        <v>-58</v>
      </c>
      <c r="AG115">
        <v>-57</v>
      </c>
      <c r="AH115">
        <v>-20.551839779758801</v>
      </c>
      <c r="AI115">
        <v>-54.276509207497902</v>
      </c>
      <c r="AJ115">
        <v>-57.622106030307698</v>
      </c>
      <c r="AK115">
        <v>-49.076002118597103</v>
      </c>
    </row>
    <row r="116" spans="1:37" x14ac:dyDescent="0.3">
      <c r="A116" t="s">
        <v>37</v>
      </c>
      <c r="B116" t="s">
        <v>38</v>
      </c>
      <c r="C116">
        <v>42619</v>
      </c>
      <c r="D116" t="s">
        <v>39</v>
      </c>
      <c r="E116">
        <v>6</v>
      </c>
      <c r="F116">
        <v>1</v>
      </c>
      <c r="G116" t="s">
        <v>46</v>
      </c>
      <c r="H116">
        <v>3</v>
      </c>
      <c r="I116" t="s">
        <v>40</v>
      </c>
      <c r="J116">
        <v>227</v>
      </c>
      <c r="K116">
        <v>1</v>
      </c>
      <c r="L116">
        <v>58</v>
      </c>
      <c r="M116">
        <v>58</v>
      </c>
      <c r="N116">
        <v>2</v>
      </c>
      <c r="O116" t="s">
        <v>44</v>
      </c>
      <c r="P116">
        <v>986</v>
      </c>
      <c r="Q116">
        <v>986</v>
      </c>
      <c r="R116">
        <v>1</v>
      </c>
      <c r="S116">
        <v>1</v>
      </c>
      <c r="T116">
        <v>1</v>
      </c>
      <c r="U116">
        <v>-18</v>
      </c>
      <c r="V116">
        <v>-18</v>
      </c>
      <c r="W116">
        <v>-74</v>
      </c>
      <c r="X116">
        <v>-59</v>
      </c>
      <c r="Y116">
        <v>-49</v>
      </c>
      <c r="Z116">
        <v>-1501</v>
      </c>
      <c r="AA116">
        <v>-24</v>
      </c>
      <c r="AB116">
        <v>1</v>
      </c>
      <c r="AC116">
        <v>1</v>
      </c>
      <c r="AD116">
        <v>-24</v>
      </c>
      <c r="AE116">
        <v>-60</v>
      </c>
      <c r="AF116">
        <v>-55</v>
      </c>
      <c r="AG116">
        <v>-54</v>
      </c>
      <c r="AH116">
        <v>-18.534645562761099</v>
      </c>
      <c r="AI116">
        <v>-58.006929695887003</v>
      </c>
      <c r="AJ116">
        <v>-52.176478204859499</v>
      </c>
      <c r="AK116">
        <v>-50.404894855115998</v>
      </c>
    </row>
    <row r="117" spans="1:37" hidden="1" x14ac:dyDescent="0.3">
      <c r="A117" t="s">
        <v>37</v>
      </c>
      <c r="B117" t="s">
        <v>38</v>
      </c>
      <c r="C117">
        <v>42619</v>
      </c>
      <c r="D117" t="s">
        <v>39</v>
      </c>
      <c r="E117">
        <v>6</v>
      </c>
      <c r="F117">
        <v>1</v>
      </c>
      <c r="G117" t="s">
        <v>46</v>
      </c>
      <c r="H117">
        <v>3</v>
      </c>
      <c r="I117" t="s">
        <v>42</v>
      </c>
      <c r="J117">
        <v>230</v>
      </c>
      <c r="K117">
        <v>1</v>
      </c>
      <c r="L117">
        <v>58</v>
      </c>
      <c r="M117">
        <v>58</v>
      </c>
      <c r="N117">
        <v>2</v>
      </c>
      <c r="O117">
        <v>0</v>
      </c>
      <c r="P117">
        <v>2000</v>
      </c>
      <c r="Q117">
        <v>986</v>
      </c>
      <c r="R117">
        <v>1</v>
      </c>
      <c r="S117">
        <v>1</v>
      </c>
      <c r="T117">
        <v>1</v>
      </c>
      <c r="U117">
        <v>-24</v>
      </c>
      <c r="V117">
        <v>-24</v>
      </c>
      <c r="W117">
        <v>-74</v>
      </c>
      <c r="X117">
        <v>-59</v>
      </c>
      <c r="Y117">
        <v>-49</v>
      </c>
      <c r="Z117">
        <v>-1501</v>
      </c>
      <c r="AA117">
        <v>-24</v>
      </c>
      <c r="AB117">
        <v>1</v>
      </c>
      <c r="AC117">
        <v>1</v>
      </c>
      <c r="AD117">
        <v>-24</v>
      </c>
      <c r="AE117">
        <v>-60</v>
      </c>
      <c r="AF117">
        <v>-55</v>
      </c>
      <c r="AG117">
        <v>-54</v>
      </c>
      <c r="AH117">
        <v>-18.534645562761099</v>
      </c>
      <c r="AI117">
        <v>-58.006929695887003</v>
      </c>
      <c r="AJ117">
        <v>-52.176478204859499</v>
      </c>
      <c r="AK117">
        <v>-50.404894855115998</v>
      </c>
    </row>
    <row r="118" spans="1:37" x14ac:dyDescent="0.3">
      <c r="A118" t="s">
        <v>37</v>
      </c>
      <c r="B118" t="s">
        <v>38</v>
      </c>
      <c r="C118">
        <v>42619</v>
      </c>
      <c r="D118" t="s">
        <v>39</v>
      </c>
      <c r="E118">
        <v>6</v>
      </c>
      <c r="F118">
        <v>1</v>
      </c>
      <c r="G118" t="s">
        <v>46</v>
      </c>
      <c r="H118">
        <v>3</v>
      </c>
      <c r="I118" t="s">
        <v>40</v>
      </c>
      <c r="J118">
        <v>231</v>
      </c>
      <c r="K118">
        <v>1</v>
      </c>
      <c r="L118">
        <v>59</v>
      </c>
      <c r="M118">
        <v>59</v>
      </c>
      <c r="N118">
        <v>2</v>
      </c>
      <c r="O118" t="s">
        <v>44</v>
      </c>
      <c r="P118">
        <v>650</v>
      </c>
      <c r="Q118">
        <v>650</v>
      </c>
      <c r="R118">
        <v>1</v>
      </c>
      <c r="S118">
        <v>1</v>
      </c>
      <c r="T118">
        <v>1</v>
      </c>
      <c r="U118">
        <v>-24</v>
      </c>
      <c r="V118">
        <v>-24</v>
      </c>
      <c r="W118">
        <v>-74</v>
      </c>
      <c r="X118">
        <v>-59</v>
      </c>
      <c r="Y118">
        <v>-49</v>
      </c>
      <c r="Z118">
        <v>-1527</v>
      </c>
      <c r="AA118">
        <v>-26</v>
      </c>
      <c r="AB118">
        <v>1</v>
      </c>
      <c r="AC118">
        <v>1</v>
      </c>
      <c r="AD118">
        <v>-26</v>
      </c>
      <c r="AE118">
        <v>-57</v>
      </c>
      <c r="AF118">
        <v>-48</v>
      </c>
      <c r="AG118">
        <v>-52</v>
      </c>
      <c r="AH118">
        <v>-22.278694392530301</v>
      </c>
      <c r="AI118">
        <v>-62.564182703266503</v>
      </c>
      <c r="AJ118">
        <v>-54.187911459241398</v>
      </c>
      <c r="AK118">
        <v>-50.400207040277301</v>
      </c>
    </row>
    <row r="119" spans="1:37" hidden="1" x14ac:dyDescent="0.3">
      <c r="A119" t="s">
        <v>37</v>
      </c>
      <c r="B119" t="s">
        <v>38</v>
      </c>
      <c r="C119">
        <v>42619</v>
      </c>
      <c r="D119" t="s">
        <v>39</v>
      </c>
      <c r="E119">
        <v>6</v>
      </c>
      <c r="F119">
        <v>1</v>
      </c>
      <c r="G119" t="s">
        <v>46</v>
      </c>
      <c r="H119">
        <v>3</v>
      </c>
      <c r="I119" t="s">
        <v>42</v>
      </c>
      <c r="J119">
        <v>234</v>
      </c>
      <c r="K119">
        <v>1</v>
      </c>
      <c r="L119">
        <v>59</v>
      </c>
      <c r="M119">
        <v>59</v>
      </c>
      <c r="N119">
        <v>2</v>
      </c>
      <c r="O119">
        <v>0</v>
      </c>
      <c r="P119">
        <v>2000</v>
      </c>
      <c r="Q119">
        <v>650</v>
      </c>
      <c r="R119">
        <v>1</v>
      </c>
      <c r="S119">
        <v>1</v>
      </c>
      <c r="T119">
        <v>1</v>
      </c>
      <c r="U119">
        <v>-26</v>
      </c>
      <c r="V119">
        <v>-26</v>
      </c>
      <c r="W119">
        <v>-74</v>
      </c>
      <c r="X119">
        <v>-59</v>
      </c>
      <c r="Y119">
        <v>-49</v>
      </c>
      <c r="Z119">
        <v>-1527</v>
      </c>
      <c r="AA119">
        <v>-26</v>
      </c>
      <c r="AB119">
        <v>1</v>
      </c>
      <c r="AC119">
        <v>1</v>
      </c>
      <c r="AD119">
        <v>-26</v>
      </c>
      <c r="AE119">
        <v>-57</v>
      </c>
      <c r="AF119">
        <v>-48</v>
      </c>
      <c r="AG119">
        <v>-52</v>
      </c>
      <c r="AH119">
        <v>-22.278694392530301</v>
      </c>
      <c r="AI119">
        <v>-62.564182703266503</v>
      </c>
      <c r="AJ119">
        <v>-54.187911459241398</v>
      </c>
      <c r="AK119">
        <v>-50.400207040277301</v>
      </c>
    </row>
    <row r="120" spans="1:37" x14ac:dyDescent="0.3">
      <c r="A120" t="s">
        <v>37</v>
      </c>
      <c r="B120" t="s">
        <v>38</v>
      </c>
      <c r="C120">
        <v>42619</v>
      </c>
      <c r="D120" t="s">
        <v>39</v>
      </c>
      <c r="E120">
        <v>6</v>
      </c>
      <c r="F120">
        <v>1</v>
      </c>
      <c r="G120" t="s">
        <v>46</v>
      </c>
      <c r="H120">
        <v>3</v>
      </c>
      <c r="I120" t="s">
        <v>40</v>
      </c>
      <c r="J120">
        <v>235</v>
      </c>
      <c r="K120">
        <v>1</v>
      </c>
      <c r="L120">
        <v>60</v>
      </c>
      <c r="M120">
        <v>60</v>
      </c>
      <c r="N120">
        <v>2</v>
      </c>
      <c r="O120" t="s">
        <v>44</v>
      </c>
      <c r="P120">
        <v>490</v>
      </c>
      <c r="Q120">
        <v>490</v>
      </c>
      <c r="R120">
        <v>1</v>
      </c>
      <c r="S120">
        <v>1</v>
      </c>
      <c r="T120">
        <v>1</v>
      </c>
      <c r="U120">
        <v>-26</v>
      </c>
      <c r="V120">
        <v>-26</v>
      </c>
      <c r="W120">
        <v>-74</v>
      </c>
      <c r="X120">
        <v>-59</v>
      </c>
      <c r="Y120">
        <v>-49</v>
      </c>
      <c r="Z120">
        <v>-1547</v>
      </c>
      <c r="AA120">
        <v>-20</v>
      </c>
      <c r="AB120">
        <v>1</v>
      </c>
      <c r="AC120">
        <v>1</v>
      </c>
      <c r="AD120">
        <v>-20</v>
      </c>
      <c r="AE120">
        <v>-55</v>
      </c>
      <c r="AF120">
        <v>-57</v>
      </c>
      <c r="AG120">
        <v>-47</v>
      </c>
      <c r="AH120">
        <v>-23.3150094750461</v>
      </c>
      <c r="AI120">
        <v>-59.616421279765902</v>
      </c>
      <c r="AJ120">
        <v>-53.494841503974399</v>
      </c>
      <c r="AK120">
        <v>-48.485346688806601</v>
      </c>
    </row>
    <row r="121" spans="1:37" hidden="1" x14ac:dyDescent="0.3">
      <c r="A121" t="s">
        <v>37</v>
      </c>
      <c r="B121" t="s">
        <v>38</v>
      </c>
      <c r="C121">
        <v>42619</v>
      </c>
      <c r="D121" t="s">
        <v>39</v>
      </c>
      <c r="E121">
        <v>6</v>
      </c>
      <c r="F121">
        <v>1</v>
      </c>
      <c r="G121" t="s">
        <v>46</v>
      </c>
      <c r="H121">
        <v>3</v>
      </c>
      <c r="I121" t="s">
        <v>42</v>
      </c>
      <c r="J121">
        <v>238</v>
      </c>
      <c r="K121">
        <v>1</v>
      </c>
      <c r="L121">
        <v>60</v>
      </c>
      <c r="M121">
        <v>60</v>
      </c>
      <c r="N121">
        <v>2</v>
      </c>
      <c r="O121">
        <v>0</v>
      </c>
      <c r="P121">
        <v>2000</v>
      </c>
      <c r="Q121">
        <v>490</v>
      </c>
      <c r="R121">
        <v>1</v>
      </c>
      <c r="S121">
        <v>1</v>
      </c>
      <c r="T121">
        <v>1</v>
      </c>
      <c r="U121">
        <v>-20</v>
      </c>
      <c r="V121">
        <v>-20</v>
      </c>
      <c r="W121">
        <v>-74</v>
      </c>
      <c r="X121">
        <v>-59</v>
      </c>
      <c r="Y121">
        <v>-49</v>
      </c>
      <c r="Z121">
        <v>-1547</v>
      </c>
      <c r="AA121">
        <v>-20</v>
      </c>
      <c r="AB121">
        <v>1</v>
      </c>
      <c r="AC121">
        <v>1</v>
      </c>
      <c r="AD121">
        <v>-20</v>
      </c>
      <c r="AE121">
        <v>-55</v>
      </c>
      <c r="AF121">
        <v>-57</v>
      </c>
      <c r="AG121">
        <v>-47</v>
      </c>
      <c r="AH121">
        <v>-23.3150094750461</v>
      </c>
      <c r="AI121">
        <v>-59.616421279765902</v>
      </c>
      <c r="AJ121">
        <v>-53.494841503974399</v>
      </c>
      <c r="AK121">
        <v>-48.485346688806601</v>
      </c>
    </row>
    <row r="122" spans="1:37" x14ac:dyDescent="0.3">
      <c r="A122" t="s">
        <v>37</v>
      </c>
      <c r="B122" t="s">
        <v>38</v>
      </c>
      <c r="C122">
        <v>42619</v>
      </c>
      <c r="D122" t="s">
        <v>39</v>
      </c>
      <c r="E122">
        <v>6</v>
      </c>
      <c r="F122">
        <v>1</v>
      </c>
      <c r="G122" t="s">
        <v>46</v>
      </c>
      <c r="H122">
        <v>3</v>
      </c>
      <c r="I122" t="s">
        <v>40</v>
      </c>
      <c r="J122">
        <v>239</v>
      </c>
      <c r="K122">
        <v>1</v>
      </c>
      <c r="L122">
        <v>61</v>
      </c>
      <c r="M122">
        <v>61</v>
      </c>
      <c r="N122">
        <v>2</v>
      </c>
      <c r="O122" t="s">
        <v>44</v>
      </c>
      <c r="P122">
        <v>419</v>
      </c>
      <c r="Q122">
        <v>419</v>
      </c>
      <c r="R122">
        <v>1</v>
      </c>
      <c r="S122">
        <v>1</v>
      </c>
      <c r="T122">
        <v>1</v>
      </c>
      <c r="U122">
        <v>-20</v>
      </c>
      <c r="V122">
        <v>-20</v>
      </c>
      <c r="W122">
        <v>-74</v>
      </c>
      <c r="X122">
        <v>-59</v>
      </c>
      <c r="Y122">
        <v>-49</v>
      </c>
      <c r="Z122">
        <v>-1567</v>
      </c>
      <c r="AA122">
        <v>-20</v>
      </c>
      <c r="AB122">
        <v>1</v>
      </c>
      <c r="AC122">
        <v>1</v>
      </c>
      <c r="AD122">
        <v>-20</v>
      </c>
      <c r="AE122">
        <v>-55</v>
      </c>
      <c r="AF122">
        <v>-58</v>
      </c>
      <c r="AG122">
        <v>-51</v>
      </c>
      <c r="AH122">
        <v>-20.0789793320806</v>
      </c>
      <c r="AI122">
        <v>-54.098691855303102</v>
      </c>
      <c r="AJ122">
        <v>-57.172376062589699</v>
      </c>
      <c r="AK122">
        <v>-53.999724272613001</v>
      </c>
    </row>
    <row r="123" spans="1:37" hidden="1" x14ac:dyDescent="0.3">
      <c r="A123" t="s">
        <v>37</v>
      </c>
      <c r="B123" t="s">
        <v>38</v>
      </c>
      <c r="C123">
        <v>42619</v>
      </c>
      <c r="D123" t="s">
        <v>39</v>
      </c>
      <c r="E123">
        <v>6</v>
      </c>
      <c r="F123">
        <v>1</v>
      </c>
      <c r="G123" t="s">
        <v>46</v>
      </c>
      <c r="H123">
        <v>3</v>
      </c>
      <c r="I123" t="s">
        <v>42</v>
      </c>
      <c r="J123">
        <v>242</v>
      </c>
      <c r="K123">
        <v>1</v>
      </c>
      <c r="L123">
        <v>61</v>
      </c>
      <c r="M123">
        <v>61</v>
      </c>
      <c r="N123">
        <v>2</v>
      </c>
      <c r="O123">
        <v>0</v>
      </c>
      <c r="P123">
        <v>2000</v>
      </c>
      <c r="Q123">
        <v>419</v>
      </c>
      <c r="R123">
        <v>1</v>
      </c>
      <c r="S123">
        <v>1</v>
      </c>
      <c r="T123">
        <v>1</v>
      </c>
      <c r="U123">
        <v>-20</v>
      </c>
      <c r="V123">
        <v>-20</v>
      </c>
      <c r="W123">
        <v>-74</v>
      </c>
      <c r="X123">
        <v>-59</v>
      </c>
      <c r="Y123">
        <v>-49</v>
      </c>
      <c r="Z123">
        <v>-1567</v>
      </c>
      <c r="AA123">
        <v>-20</v>
      </c>
      <c r="AB123">
        <v>1</v>
      </c>
      <c r="AC123">
        <v>1</v>
      </c>
      <c r="AD123">
        <v>-20</v>
      </c>
      <c r="AE123">
        <v>-55</v>
      </c>
      <c r="AF123">
        <v>-58</v>
      </c>
      <c r="AG123">
        <v>-51</v>
      </c>
      <c r="AH123">
        <v>-20.0789793320806</v>
      </c>
      <c r="AI123">
        <v>-54.098691855303102</v>
      </c>
      <c r="AJ123">
        <v>-57.172376062589699</v>
      </c>
      <c r="AK123">
        <v>-53.999724272613001</v>
      </c>
    </row>
    <row r="124" spans="1:37" x14ac:dyDescent="0.3">
      <c r="A124" t="s">
        <v>37</v>
      </c>
      <c r="B124" t="s">
        <v>38</v>
      </c>
      <c r="C124">
        <v>42619</v>
      </c>
      <c r="D124" t="s">
        <v>39</v>
      </c>
      <c r="E124">
        <v>6</v>
      </c>
      <c r="F124">
        <v>1</v>
      </c>
      <c r="G124" t="s">
        <v>46</v>
      </c>
      <c r="H124">
        <v>3</v>
      </c>
      <c r="I124" t="s">
        <v>40</v>
      </c>
      <c r="J124">
        <v>243</v>
      </c>
      <c r="K124">
        <v>1</v>
      </c>
      <c r="L124">
        <v>62</v>
      </c>
      <c r="M124">
        <v>62</v>
      </c>
      <c r="N124">
        <v>2</v>
      </c>
      <c r="O124" t="s">
        <v>44</v>
      </c>
      <c r="P124">
        <v>594</v>
      </c>
      <c r="Q124">
        <v>594</v>
      </c>
      <c r="R124">
        <v>1</v>
      </c>
      <c r="S124">
        <v>1</v>
      </c>
      <c r="T124">
        <v>1</v>
      </c>
      <c r="U124">
        <v>-20</v>
      </c>
      <c r="V124">
        <v>-20</v>
      </c>
      <c r="W124">
        <v>-74</v>
      </c>
      <c r="X124">
        <v>-59</v>
      </c>
      <c r="Y124">
        <v>-49</v>
      </c>
      <c r="Z124">
        <v>-1587</v>
      </c>
      <c r="AA124">
        <v>-20</v>
      </c>
      <c r="AB124">
        <v>1</v>
      </c>
      <c r="AC124">
        <v>1</v>
      </c>
      <c r="AD124">
        <v>-20</v>
      </c>
      <c r="AE124">
        <v>-60</v>
      </c>
      <c r="AF124">
        <v>-53</v>
      </c>
      <c r="AG124">
        <v>-55</v>
      </c>
      <c r="AH124">
        <v>-25.980330220204301</v>
      </c>
      <c r="AI124">
        <v>-57.993869832917198</v>
      </c>
      <c r="AJ124">
        <v>-58.523923172424297</v>
      </c>
      <c r="AK124">
        <v>-56.1321650324046</v>
      </c>
    </row>
    <row r="125" spans="1:37" hidden="1" x14ac:dyDescent="0.3">
      <c r="A125" t="s">
        <v>37</v>
      </c>
      <c r="B125" t="s">
        <v>38</v>
      </c>
      <c r="C125">
        <v>42619</v>
      </c>
      <c r="D125" t="s">
        <v>39</v>
      </c>
      <c r="E125">
        <v>6</v>
      </c>
      <c r="F125">
        <v>1</v>
      </c>
      <c r="G125" t="s">
        <v>46</v>
      </c>
      <c r="H125">
        <v>3</v>
      </c>
      <c r="I125" t="s">
        <v>42</v>
      </c>
      <c r="J125">
        <v>246</v>
      </c>
      <c r="K125">
        <v>1</v>
      </c>
      <c r="L125">
        <v>62</v>
      </c>
      <c r="M125">
        <v>62</v>
      </c>
      <c r="N125">
        <v>2</v>
      </c>
      <c r="O125">
        <v>0</v>
      </c>
      <c r="P125">
        <v>2000</v>
      </c>
      <c r="Q125">
        <v>594</v>
      </c>
      <c r="R125">
        <v>1</v>
      </c>
      <c r="S125">
        <v>1</v>
      </c>
      <c r="T125">
        <v>1</v>
      </c>
      <c r="U125">
        <v>-20</v>
      </c>
      <c r="V125">
        <v>-20</v>
      </c>
      <c r="W125">
        <v>-74</v>
      </c>
      <c r="X125">
        <v>-59</v>
      </c>
      <c r="Y125">
        <v>-49</v>
      </c>
      <c r="Z125">
        <v>-1587</v>
      </c>
      <c r="AA125">
        <v>-20</v>
      </c>
      <c r="AB125">
        <v>1</v>
      </c>
      <c r="AC125">
        <v>1</v>
      </c>
      <c r="AD125">
        <v>-20</v>
      </c>
      <c r="AE125">
        <v>-60</v>
      </c>
      <c r="AF125">
        <v>-53</v>
      </c>
      <c r="AG125">
        <v>-55</v>
      </c>
      <c r="AH125">
        <v>-25.980330220204301</v>
      </c>
      <c r="AI125">
        <v>-57.993869832917198</v>
      </c>
      <c r="AJ125">
        <v>-58.523923172424297</v>
      </c>
      <c r="AK125">
        <v>-56.1321650324046</v>
      </c>
    </row>
    <row r="126" spans="1:37" x14ac:dyDescent="0.3">
      <c r="A126" t="s">
        <v>37</v>
      </c>
      <c r="B126" t="s">
        <v>38</v>
      </c>
      <c r="C126">
        <v>42619</v>
      </c>
      <c r="D126" t="s">
        <v>39</v>
      </c>
      <c r="E126">
        <v>6</v>
      </c>
      <c r="F126">
        <v>1</v>
      </c>
      <c r="G126" t="s">
        <v>46</v>
      </c>
      <c r="H126">
        <v>3</v>
      </c>
      <c r="I126" t="s">
        <v>40</v>
      </c>
      <c r="J126">
        <v>247</v>
      </c>
      <c r="K126">
        <v>1</v>
      </c>
      <c r="L126">
        <v>63</v>
      </c>
      <c r="M126">
        <v>63</v>
      </c>
      <c r="N126">
        <v>2</v>
      </c>
      <c r="O126" t="s">
        <v>44</v>
      </c>
      <c r="P126">
        <v>487</v>
      </c>
      <c r="Q126">
        <v>487</v>
      </c>
      <c r="R126">
        <v>1</v>
      </c>
      <c r="S126">
        <v>1</v>
      </c>
      <c r="T126">
        <v>1</v>
      </c>
      <c r="U126">
        <v>-20</v>
      </c>
      <c r="V126">
        <v>-20</v>
      </c>
      <c r="W126">
        <v>-74</v>
      </c>
      <c r="X126">
        <v>-59</v>
      </c>
      <c r="Y126">
        <v>-49</v>
      </c>
      <c r="Z126">
        <v>-1616</v>
      </c>
      <c r="AA126">
        <v>-29</v>
      </c>
      <c r="AB126">
        <v>1</v>
      </c>
      <c r="AC126">
        <v>1</v>
      </c>
      <c r="AD126">
        <v>-29</v>
      </c>
      <c r="AE126">
        <v>-54</v>
      </c>
      <c r="AF126">
        <v>-66</v>
      </c>
      <c r="AG126">
        <v>-55</v>
      </c>
      <c r="AH126">
        <v>-28.654848897193499</v>
      </c>
      <c r="AI126">
        <v>-57.4152389858913</v>
      </c>
      <c r="AJ126">
        <v>-61.157253000928499</v>
      </c>
      <c r="AK126">
        <v>-57.088053004385301</v>
      </c>
    </row>
    <row r="127" spans="1:37" hidden="1" x14ac:dyDescent="0.3">
      <c r="A127" t="s">
        <v>37</v>
      </c>
      <c r="B127" t="s">
        <v>38</v>
      </c>
      <c r="C127">
        <v>42619</v>
      </c>
      <c r="D127" t="s">
        <v>39</v>
      </c>
      <c r="E127">
        <v>6</v>
      </c>
      <c r="F127">
        <v>1</v>
      </c>
      <c r="G127" t="s">
        <v>46</v>
      </c>
      <c r="H127">
        <v>3</v>
      </c>
      <c r="I127" t="s">
        <v>42</v>
      </c>
      <c r="J127">
        <v>250</v>
      </c>
      <c r="K127">
        <v>1</v>
      </c>
      <c r="L127">
        <v>63</v>
      </c>
      <c r="M127">
        <v>63</v>
      </c>
      <c r="N127">
        <v>2</v>
      </c>
      <c r="O127">
        <v>0</v>
      </c>
      <c r="P127">
        <v>2000</v>
      </c>
      <c r="Q127">
        <v>487</v>
      </c>
      <c r="R127">
        <v>1</v>
      </c>
      <c r="S127">
        <v>1</v>
      </c>
      <c r="T127">
        <v>1</v>
      </c>
      <c r="U127">
        <v>-29</v>
      </c>
      <c r="V127">
        <v>-29</v>
      </c>
      <c r="W127">
        <v>-74</v>
      </c>
      <c r="X127">
        <v>-59</v>
      </c>
      <c r="Y127">
        <v>-49</v>
      </c>
      <c r="Z127">
        <v>-1616</v>
      </c>
      <c r="AA127">
        <v>-29</v>
      </c>
      <c r="AB127">
        <v>1</v>
      </c>
      <c r="AC127">
        <v>1</v>
      </c>
      <c r="AD127">
        <v>-29</v>
      </c>
      <c r="AE127">
        <v>-54</v>
      </c>
      <c r="AF127">
        <v>-66</v>
      </c>
      <c r="AG127">
        <v>-55</v>
      </c>
      <c r="AH127">
        <v>-28.654848897193499</v>
      </c>
      <c r="AI127">
        <v>-57.4152389858913</v>
      </c>
      <c r="AJ127">
        <v>-61.157253000928499</v>
      </c>
      <c r="AK127">
        <v>-57.088053004385301</v>
      </c>
    </row>
    <row r="128" spans="1:37" x14ac:dyDescent="0.3">
      <c r="A128" t="s">
        <v>37</v>
      </c>
      <c r="B128" t="s">
        <v>38</v>
      </c>
      <c r="C128">
        <v>42619</v>
      </c>
      <c r="D128" t="s">
        <v>39</v>
      </c>
      <c r="E128">
        <v>6</v>
      </c>
      <c r="F128">
        <v>1</v>
      </c>
      <c r="G128" t="s">
        <v>46</v>
      </c>
      <c r="H128">
        <v>3</v>
      </c>
      <c r="I128" t="s">
        <v>40</v>
      </c>
      <c r="J128">
        <v>251</v>
      </c>
      <c r="K128">
        <v>1</v>
      </c>
      <c r="L128">
        <v>64</v>
      </c>
      <c r="M128">
        <v>64</v>
      </c>
      <c r="N128">
        <v>2</v>
      </c>
      <c r="O128" t="s">
        <v>44</v>
      </c>
      <c r="P128">
        <v>477</v>
      </c>
      <c r="Q128">
        <v>477</v>
      </c>
      <c r="R128">
        <v>1</v>
      </c>
      <c r="S128">
        <v>1</v>
      </c>
      <c r="T128">
        <v>1</v>
      </c>
      <c r="U128">
        <v>-29</v>
      </c>
      <c r="V128">
        <v>-29</v>
      </c>
      <c r="W128">
        <v>-74</v>
      </c>
      <c r="X128">
        <v>-59</v>
      </c>
      <c r="Y128">
        <v>-49</v>
      </c>
      <c r="Z128">
        <v>-1645</v>
      </c>
      <c r="AA128">
        <v>-29</v>
      </c>
      <c r="AB128">
        <v>1</v>
      </c>
      <c r="AC128">
        <v>1</v>
      </c>
      <c r="AD128">
        <v>-29</v>
      </c>
      <c r="AE128">
        <v>-62</v>
      </c>
      <c r="AF128">
        <v>-63</v>
      </c>
      <c r="AG128">
        <v>-61</v>
      </c>
      <c r="AH128">
        <v>-29.043509228668601</v>
      </c>
      <c r="AI128">
        <v>-55.978778376468298</v>
      </c>
      <c r="AJ128">
        <v>-58.528247380396998</v>
      </c>
      <c r="AK128">
        <v>-58.175569625561998</v>
      </c>
    </row>
    <row r="129" spans="1:37" hidden="1" x14ac:dyDescent="0.3">
      <c r="A129" t="s">
        <v>37</v>
      </c>
      <c r="B129" t="s">
        <v>38</v>
      </c>
      <c r="C129">
        <v>42619</v>
      </c>
      <c r="D129" t="s">
        <v>39</v>
      </c>
      <c r="E129">
        <v>6</v>
      </c>
      <c r="F129">
        <v>1</v>
      </c>
      <c r="G129" t="s">
        <v>46</v>
      </c>
      <c r="H129">
        <v>3</v>
      </c>
      <c r="I129" t="s">
        <v>42</v>
      </c>
      <c r="J129">
        <v>254</v>
      </c>
      <c r="K129">
        <v>1</v>
      </c>
      <c r="L129">
        <v>64</v>
      </c>
      <c r="M129">
        <v>64</v>
      </c>
      <c r="N129">
        <v>2</v>
      </c>
      <c r="O129">
        <v>0</v>
      </c>
      <c r="P129">
        <v>2000</v>
      </c>
      <c r="Q129">
        <v>477</v>
      </c>
      <c r="R129">
        <v>1</v>
      </c>
      <c r="S129">
        <v>1</v>
      </c>
      <c r="T129">
        <v>1</v>
      </c>
      <c r="U129">
        <v>-29</v>
      </c>
      <c r="V129">
        <v>-29</v>
      </c>
      <c r="W129">
        <v>-74</v>
      </c>
      <c r="X129">
        <v>-59</v>
      </c>
      <c r="Y129">
        <v>-49</v>
      </c>
      <c r="Z129">
        <v>-1645</v>
      </c>
      <c r="AA129">
        <v>-29</v>
      </c>
      <c r="AB129">
        <v>1</v>
      </c>
      <c r="AC129">
        <v>1</v>
      </c>
      <c r="AD129">
        <v>-29</v>
      </c>
      <c r="AE129">
        <v>-62</v>
      </c>
      <c r="AF129">
        <v>-63</v>
      </c>
      <c r="AG129">
        <v>-61</v>
      </c>
      <c r="AH129">
        <v>-29.043509228668601</v>
      </c>
      <c r="AI129">
        <v>-55.978778376468298</v>
      </c>
      <c r="AJ129">
        <v>-58.528247380396998</v>
      </c>
      <c r="AK129">
        <v>-58.175569625561998</v>
      </c>
    </row>
    <row r="130" spans="1:37" x14ac:dyDescent="0.3">
      <c r="A130" t="s">
        <v>37</v>
      </c>
      <c r="B130" t="s">
        <v>38</v>
      </c>
      <c r="C130">
        <v>42619</v>
      </c>
      <c r="D130" t="s">
        <v>39</v>
      </c>
      <c r="E130">
        <v>6</v>
      </c>
      <c r="F130">
        <v>1</v>
      </c>
      <c r="G130" t="s">
        <v>46</v>
      </c>
      <c r="H130">
        <v>3</v>
      </c>
      <c r="I130" t="s">
        <v>40</v>
      </c>
      <c r="J130">
        <v>255</v>
      </c>
      <c r="K130">
        <v>1</v>
      </c>
      <c r="L130">
        <v>65</v>
      </c>
      <c r="M130">
        <v>65</v>
      </c>
      <c r="N130">
        <v>2</v>
      </c>
      <c r="O130" t="s">
        <v>44</v>
      </c>
      <c r="P130">
        <v>433</v>
      </c>
      <c r="Q130">
        <v>433</v>
      </c>
      <c r="R130">
        <v>1</v>
      </c>
      <c r="S130">
        <v>1</v>
      </c>
      <c r="T130">
        <v>1</v>
      </c>
      <c r="U130">
        <v>-29</v>
      </c>
      <c r="V130">
        <v>-29</v>
      </c>
      <c r="W130">
        <v>-74</v>
      </c>
      <c r="X130">
        <v>-59</v>
      </c>
      <c r="Y130">
        <v>-49</v>
      </c>
      <c r="Z130">
        <v>-1671</v>
      </c>
      <c r="AA130">
        <v>-26</v>
      </c>
      <c r="AB130">
        <v>1</v>
      </c>
      <c r="AC130">
        <v>1</v>
      </c>
      <c r="AD130">
        <v>-26</v>
      </c>
      <c r="AE130">
        <v>-50</v>
      </c>
      <c r="AF130">
        <v>-57</v>
      </c>
      <c r="AG130">
        <v>-55</v>
      </c>
      <c r="AH130">
        <v>-30.259633753375301</v>
      </c>
      <c r="AI130">
        <v>-51.792189018428402</v>
      </c>
      <c r="AJ130">
        <v>-59.183175659529198</v>
      </c>
      <c r="AK130">
        <v>-55.406853358847599</v>
      </c>
    </row>
    <row r="131" spans="1:37" hidden="1" x14ac:dyDescent="0.3">
      <c r="A131" t="s">
        <v>37</v>
      </c>
      <c r="B131" t="s">
        <v>38</v>
      </c>
      <c r="C131">
        <v>42619</v>
      </c>
      <c r="D131" t="s">
        <v>39</v>
      </c>
      <c r="E131">
        <v>6</v>
      </c>
      <c r="F131">
        <v>1</v>
      </c>
      <c r="G131" t="s">
        <v>46</v>
      </c>
      <c r="H131">
        <v>3</v>
      </c>
      <c r="I131" t="s">
        <v>42</v>
      </c>
      <c r="J131">
        <v>258</v>
      </c>
      <c r="K131">
        <v>1</v>
      </c>
      <c r="L131">
        <v>65</v>
      </c>
      <c r="M131">
        <v>65</v>
      </c>
      <c r="N131">
        <v>2</v>
      </c>
      <c r="O131">
        <v>0</v>
      </c>
      <c r="P131">
        <v>2000</v>
      </c>
      <c r="Q131">
        <v>433</v>
      </c>
      <c r="R131">
        <v>1</v>
      </c>
      <c r="S131">
        <v>1</v>
      </c>
      <c r="T131">
        <v>1</v>
      </c>
      <c r="U131">
        <v>-26</v>
      </c>
      <c r="V131">
        <v>-26</v>
      </c>
      <c r="W131">
        <v>-74</v>
      </c>
      <c r="X131">
        <v>-59</v>
      </c>
      <c r="Y131">
        <v>-49</v>
      </c>
      <c r="Z131">
        <v>-1671</v>
      </c>
      <c r="AA131">
        <v>-26</v>
      </c>
      <c r="AB131">
        <v>1</v>
      </c>
      <c r="AC131">
        <v>1</v>
      </c>
      <c r="AD131">
        <v>-26</v>
      </c>
      <c r="AE131">
        <v>-50</v>
      </c>
      <c r="AF131">
        <v>-57</v>
      </c>
      <c r="AG131">
        <v>-55</v>
      </c>
      <c r="AH131">
        <v>-30.259633753375301</v>
      </c>
      <c r="AI131">
        <v>-51.792189018428402</v>
      </c>
      <c r="AJ131">
        <v>-59.183175659529198</v>
      </c>
      <c r="AK131">
        <v>-55.406853358847599</v>
      </c>
    </row>
    <row r="132" spans="1:37" x14ac:dyDescent="0.3">
      <c r="A132" t="s">
        <v>37</v>
      </c>
      <c r="B132" t="s">
        <v>38</v>
      </c>
      <c r="C132">
        <v>42619</v>
      </c>
      <c r="D132" t="s">
        <v>39</v>
      </c>
      <c r="E132">
        <v>6</v>
      </c>
      <c r="F132">
        <v>1</v>
      </c>
      <c r="G132" t="s">
        <v>46</v>
      </c>
      <c r="H132">
        <v>3</v>
      </c>
      <c r="I132" t="s">
        <v>40</v>
      </c>
      <c r="J132">
        <v>259</v>
      </c>
      <c r="K132">
        <v>1</v>
      </c>
      <c r="L132">
        <v>66</v>
      </c>
      <c r="M132">
        <v>66</v>
      </c>
      <c r="N132">
        <v>2</v>
      </c>
      <c r="O132" t="s">
        <v>44</v>
      </c>
      <c r="P132">
        <v>461</v>
      </c>
      <c r="Q132">
        <v>461</v>
      </c>
      <c r="R132">
        <v>1</v>
      </c>
      <c r="S132">
        <v>1</v>
      </c>
      <c r="T132">
        <v>1</v>
      </c>
      <c r="U132">
        <v>-26</v>
      </c>
      <c r="V132">
        <v>-26</v>
      </c>
      <c r="W132">
        <v>-74</v>
      </c>
      <c r="X132">
        <v>-59</v>
      </c>
      <c r="Y132">
        <v>-49</v>
      </c>
      <c r="Z132">
        <v>-1697</v>
      </c>
      <c r="AA132">
        <v>-26</v>
      </c>
      <c r="AB132">
        <v>1</v>
      </c>
      <c r="AC132">
        <v>1</v>
      </c>
      <c r="AD132">
        <v>-26</v>
      </c>
      <c r="AE132">
        <v>-54</v>
      </c>
      <c r="AF132">
        <v>-68</v>
      </c>
      <c r="AG132">
        <v>-56</v>
      </c>
      <c r="AH132">
        <v>-32.705721563847803</v>
      </c>
      <c r="AI132">
        <v>-52.497777378573602</v>
      </c>
      <c r="AJ132">
        <v>-65.290613443985094</v>
      </c>
      <c r="AK132">
        <v>-57.497573407163401</v>
      </c>
    </row>
    <row r="133" spans="1:37" hidden="1" x14ac:dyDescent="0.3">
      <c r="A133" t="s">
        <v>37</v>
      </c>
      <c r="B133" t="s">
        <v>38</v>
      </c>
      <c r="C133">
        <v>42619</v>
      </c>
      <c r="D133" t="s">
        <v>39</v>
      </c>
      <c r="E133">
        <v>6</v>
      </c>
      <c r="F133">
        <v>1</v>
      </c>
      <c r="G133" t="s">
        <v>46</v>
      </c>
      <c r="H133">
        <v>3</v>
      </c>
      <c r="I133" t="s">
        <v>42</v>
      </c>
      <c r="J133">
        <v>262</v>
      </c>
      <c r="K133">
        <v>1</v>
      </c>
      <c r="L133">
        <v>66</v>
      </c>
      <c r="M133">
        <v>66</v>
      </c>
      <c r="N133">
        <v>2</v>
      </c>
      <c r="O133">
        <v>0</v>
      </c>
      <c r="P133">
        <v>2000</v>
      </c>
      <c r="Q133">
        <v>461</v>
      </c>
      <c r="R133">
        <v>1</v>
      </c>
      <c r="S133">
        <v>1</v>
      </c>
      <c r="T133">
        <v>1</v>
      </c>
      <c r="U133">
        <v>-26</v>
      </c>
      <c r="V133">
        <v>-26</v>
      </c>
      <c r="W133">
        <v>-74</v>
      </c>
      <c r="X133">
        <v>-59</v>
      </c>
      <c r="Y133">
        <v>-49</v>
      </c>
      <c r="Z133">
        <v>-1697</v>
      </c>
      <c r="AA133">
        <v>-26</v>
      </c>
      <c r="AB133">
        <v>1</v>
      </c>
      <c r="AC133">
        <v>1</v>
      </c>
      <c r="AD133">
        <v>-26</v>
      </c>
      <c r="AE133">
        <v>-54</v>
      </c>
      <c r="AF133">
        <v>-68</v>
      </c>
      <c r="AG133">
        <v>-56</v>
      </c>
      <c r="AH133">
        <v>-32.705721563847803</v>
      </c>
      <c r="AI133">
        <v>-52.497777378573602</v>
      </c>
      <c r="AJ133">
        <v>-65.290613443985094</v>
      </c>
      <c r="AK133">
        <v>-57.497573407163401</v>
      </c>
    </row>
    <row r="134" spans="1:37" x14ac:dyDescent="0.3">
      <c r="A134" t="s">
        <v>37</v>
      </c>
      <c r="B134" t="s">
        <v>38</v>
      </c>
      <c r="C134">
        <v>42619</v>
      </c>
      <c r="D134" t="s">
        <v>39</v>
      </c>
      <c r="E134">
        <v>6</v>
      </c>
      <c r="F134">
        <v>1</v>
      </c>
      <c r="G134" t="s">
        <v>46</v>
      </c>
      <c r="H134">
        <v>3</v>
      </c>
      <c r="I134" t="s">
        <v>40</v>
      </c>
      <c r="J134">
        <v>263</v>
      </c>
      <c r="K134">
        <v>1</v>
      </c>
      <c r="L134">
        <v>67</v>
      </c>
      <c r="M134">
        <v>67</v>
      </c>
      <c r="N134">
        <v>2</v>
      </c>
      <c r="O134" t="s">
        <v>44</v>
      </c>
      <c r="P134">
        <v>756</v>
      </c>
      <c r="Q134">
        <v>756</v>
      </c>
      <c r="R134">
        <v>1</v>
      </c>
      <c r="S134">
        <v>1</v>
      </c>
      <c r="T134">
        <v>1</v>
      </c>
      <c r="U134">
        <v>-26</v>
      </c>
      <c r="V134">
        <v>-26</v>
      </c>
      <c r="W134">
        <v>-74</v>
      </c>
      <c r="X134">
        <v>-59</v>
      </c>
      <c r="Y134">
        <v>-49</v>
      </c>
      <c r="Z134">
        <v>-1725</v>
      </c>
      <c r="AA134">
        <v>-28</v>
      </c>
      <c r="AB134">
        <v>1</v>
      </c>
      <c r="AC134">
        <v>1</v>
      </c>
      <c r="AD134">
        <v>-28</v>
      </c>
      <c r="AE134">
        <v>-52</v>
      </c>
      <c r="AF134">
        <v>-69</v>
      </c>
      <c r="AG134">
        <v>-64</v>
      </c>
      <c r="AH134">
        <v>-31.6754176986278</v>
      </c>
      <c r="AI134">
        <v>-50.365010846227797</v>
      </c>
      <c r="AJ134">
        <v>-68.486785873835004</v>
      </c>
      <c r="AK134">
        <v>-55.633781211533702</v>
      </c>
    </row>
    <row r="135" spans="1:37" hidden="1" x14ac:dyDescent="0.3">
      <c r="A135" t="s">
        <v>37</v>
      </c>
      <c r="B135" t="s">
        <v>38</v>
      </c>
      <c r="C135">
        <v>42619</v>
      </c>
      <c r="D135" t="s">
        <v>39</v>
      </c>
      <c r="E135">
        <v>6</v>
      </c>
      <c r="F135">
        <v>1</v>
      </c>
      <c r="G135" t="s">
        <v>46</v>
      </c>
      <c r="H135">
        <v>3</v>
      </c>
      <c r="I135" t="s">
        <v>42</v>
      </c>
      <c r="J135">
        <v>266</v>
      </c>
      <c r="K135">
        <v>1</v>
      </c>
      <c r="L135">
        <v>67</v>
      </c>
      <c r="M135">
        <v>67</v>
      </c>
      <c r="N135">
        <v>2</v>
      </c>
      <c r="O135">
        <v>0</v>
      </c>
      <c r="P135">
        <v>2000</v>
      </c>
      <c r="Q135">
        <v>756</v>
      </c>
      <c r="R135">
        <v>1</v>
      </c>
      <c r="S135">
        <v>1</v>
      </c>
      <c r="T135">
        <v>1</v>
      </c>
      <c r="U135">
        <v>-28</v>
      </c>
      <c r="V135">
        <v>-28</v>
      </c>
      <c r="W135">
        <v>-74</v>
      </c>
      <c r="X135">
        <v>-59</v>
      </c>
      <c r="Y135">
        <v>-49</v>
      </c>
      <c r="Z135">
        <v>-1725</v>
      </c>
      <c r="AA135">
        <v>-28</v>
      </c>
      <c r="AB135">
        <v>1</v>
      </c>
      <c r="AC135">
        <v>1</v>
      </c>
      <c r="AD135">
        <v>-28</v>
      </c>
      <c r="AE135">
        <v>-52</v>
      </c>
      <c r="AF135">
        <v>-69</v>
      </c>
      <c r="AG135">
        <v>-64</v>
      </c>
      <c r="AH135">
        <v>-31.6754176986278</v>
      </c>
      <c r="AI135">
        <v>-50.365010846227797</v>
      </c>
      <c r="AJ135">
        <v>-68.486785873835004</v>
      </c>
      <c r="AK135">
        <v>-55.633781211533702</v>
      </c>
    </row>
    <row r="136" spans="1:37" x14ac:dyDescent="0.3">
      <c r="A136" t="s">
        <v>37</v>
      </c>
      <c r="B136" t="s">
        <v>38</v>
      </c>
      <c r="C136">
        <v>42619</v>
      </c>
      <c r="D136" t="s">
        <v>39</v>
      </c>
      <c r="E136">
        <v>6</v>
      </c>
      <c r="F136">
        <v>1</v>
      </c>
      <c r="G136" t="s">
        <v>46</v>
      </c>
      <c r="H136">
        <v>3</v>
      </c>
      <c r="I136" t="s">
        <v>40</v>
      </c>
      <c r="J136">
        <v>267</v>
      </c>
      <c r="K136">
        <v>1</v>
      </c>
      <c r="L136">
        <v>68</v>
      </c>
      <c r="M136">
        <v>68</v>
      </c>
      <c r="N136">
        <v>2</v>
      </c>
      <c r="O136" t="s">
        <v>44</v>
      </c>
      <c r="P136">
        <v>591</v>
      </c>
      <c r="Q136">
        <v>591</v>
      </c>
      <c r="R136">
        <v>1</v>
      </c>
      <c r="S136">
        <v>1</v>
      </c>
      <c r="T136">
        <v>1</v>
      </c>
      <c r="U136">
        <v>-28</v>
      </c>
      <c r="V136">
        <v>-28</v>
      </c>
      <c r="W136">
        <v>-74</v>
      </c>
      <c r="X136">
        <v>-59</v>
      </c>
      <c r="Y136">
        <v>-49</v>
      </c>
      <c r="Z136">
        <v>-1759</v>
      </c>
      <c r="AA136">
        <v>-34</v>
      </c>
      <c r="AB136">
        <v>1</v>
      </c>
      <c r="AC136">
        <v>1</v>
      </c>
      <c r="AD136">
        <v>-34</v>
      </c>
      <c r="AE136">
        <v>-52</v>
      </c>
      <c r="AF136">
        <v>-68</v>
      </c>
      <c r="AG136">
        <v>-59</v>
      </c>
      <c r="AH136">
        <v>-32.9671331694109</v>
      </c>
      <c r="AI136">
        <v>-50.940366480407199</v>
      </c>
      <c r="AJ136">
        <v>-65.297453305670601</v>
      </c>
      <c r="AK136">
        <v>-53.9833405406482</v>
      </c>
    </row>
    <row r="137" spans="1:37" hidden="1" x14ac:dyDescent="0.3">
      <c r="A137" t="s">
        <v>37</v>
      </c>
      <c r="B137" t="s">
        <v>38</v>
      </c>
      <c r="C137">
        <v>42619</v>
      </c>
      <c r="D137" t="s">
        <v>39</v>
      </c>
      <c r="E137">
        <v>6</v>
      </c>
      <c r="F137">
        <v>1</v>
      </c>
      <c r="G137" t="s">
        <v>46</v>
      </c>
      <c r="H137">
        <v>3</v>
      </c>
      <c r="I137" t="s">
        <v>42</v>
      </c>
      <c r="J137">
        <v>270</v>
      </c>
      <c r="K137">
        <v>1</v>
      </c>
      <c r="L137">
        <v>68</v>
      </c>
      <c r="M137">
        <v>68</v>
      </c>
      <c r="N137">
        <v>2</v>
      </c>
      <c r="O137">
        <v>0</v>
      </c>
      <c r="P137">
        <v>2000</v>
      </c>
      <c r="Q137">
        <v>591</v>
      </c>
      <c r="R137">
        <v>1</v>
      </c>
      <c r="S137">
        <v>1</v>
      </c>
      <c r="T137">
        <v>1</v>
      </c>
      <c r="U137">
        <v>-34</v>
      </c>
      <c r="V137">
        <v>-34</v>
      </c>
      <c r="W137">
        <v>-74</v>
      </c>
      <c r="X137">
        <v>-59</v>
      </c>
      <c r="Y137">
        <v>-49</v>
      </c>
      <c r="Z137">
        <v>-1759</v>
      </c>
      <c r="AA137">
        <v>-34</v>
      </c>
      <c r="AB137">
        <v>1</v>
      </c>
      <c r="AC137">
        <v>1</v>
      </c>
      <c r="AD137">
        <v>-34</v>
      </c>
      <c r="AE137">
        <v>-52</v>
      </c>
      <c r="AF137">
        <v>-68</v>
      </c>
      <c r="AG137">
        <v>-59</v>
      </c>
      <c r="AH137">
        <v>-32.9671331694109</v>
      </c>
      <c r="AI137">
        <v>-50.940366480407199</v>
      </c>
      <c r="AJ137">
        <v>-65.297453305670601</v>
      </c>
      <c r="AK137">
        <v>-53.9833405406482</v>
      </c>
    </row>
    <row r="138" spans="1:37" x14ac:dyDescent="0.3">
      <c r="A138" t="s">
        <v>37</v>
      </c>
      <c r="B138" t="s">
        <v>38</v>
      </c>
      <c r="C138">
        <v>42619</v>
      </c>
      <c r="D138" t="s">
        <v>39</v>
      </c>
      <c r="E138">
        <v>6</v>
      </c>
      <c r="F138">
        <v>1</v>
      </c>
      <c r="G138" t="s">
        <v>46</v>
      </c>
      <c r="H138">
        <v>3</v>
      </c>
      <c r="I138" t="s">
        <v>40</v>
      </c>
      <c r="J138">
        <v>271</v>
      </c>
      <c r="K138">
        <v>1</v>
      </c>
      <c r="L138">
        <v>69</v>
      </c>
      <c r="M138">
        <v>69</v>
      </c>
      <c r="N138">
        <v>2</v>
      </c>
      <c r="O138" t="s">
        <v>45</v>
      </c>
      <c r="P138">
        <v>753</v>
      </c>
      <c r="Q138">
        <v>753</v>
      </c>
      <c r="R138">
        <v>4</v>
      </c>
      <c r="S138">
        <v>2</v>
      </c>
      <c r="T138">
        <v>1</v>
      </c>
      <c r="U138">
        <v>-34</v>
      </c>
      <c r="V138">
        <v>-34</v>
      </c>
      <c r="W138">
        <v>-74</v>
      </c>
      <c r="X138">
        <v>-59</v>
      </c>
      <c r="Y138">
        <v>-49</v>
      </c>
      <c r="Z138">
        <v>-1812</v>
      </c>
      <c r="AA138">
        <v>-53</v>
      </c>
      <c r="AB138">
        <v>2</v>
      </c>
      <c r="AC138">
        <v>1</v>
      </c>
      <c r="AD138">
        <v>-32</v>
      </c>
      <c r="AE138">
        <v>-52</v>
      </c>
      <c r="AF138">
        <v>-72</v>
      </c>
      <c r="AG138">
        <v>-53</v>
      </c>
      <c r="AH138">
        <v>-30.040609571549201</v>
      </c>
      <c r="AI138">
        <v>-52.544956165671003</v>
      </c>
      <c r="AJ138">
        <v>-66.607432613733195</v>
      </c>
      <c r="AK138">
        <v>-54.575738721024301</v>
      </c>
    </row>
    <row r="139" spans="1:37" hidden="1" x14ac:dyDescent="0.3">
      <c r="A139" t="s">
        <v>37</v>
      </c>
      <c r="B139" t="s">
        <v>38</v>
      </c>
      <c r="C139">
        <v>42619</v>
      </c>
      <c r="D139" t="s">
        <v>39</v>
      </c>
      <c r="E139">
        <v>6</v>
      </c>
      <c r="F139">
        <v>1</v>
      </c>
      <c r="G139" t="s">
        <v>46</v>
      </c>
      <c r="H139">
        <v>3</v>
      </c>
      <c r="I139" t="s">
        <v>42</v>
      </c>
      <c r="J139">
        <v>274</v>
      </c>
      <c r="K139">
        <v>1</v>
      </c>
      <c r="L139">
        <v>69</v>
      </c>
      <c r="M139">
        <v>69</v>
      </c>
      <c r="N139">
        <v>2</v>
      </c>
      <c r="O139">
        <v>0</v>
      </c>
      <c r="P139">
        <v>2000</v>
      </c>
      <c r="Q139">
        <v>753</v>
      </c>
      <c r="R139">
        <v>4</v>
      </c>
      <c r="S139">
        <v>2</v>
      </c>
      <c r="T139">
        <v>1</v>
      </c>
      <c r="U139">
        <v>-34</v>
      </c>
      <c r="V139">
        <v>-34</v>
      </c>
      <c r="W139">
        <v>-74</v>
      </c>
      <c r="X139">
        <v>-59</v>
      </c>
      <c r="Y139">
        <v>-53</v>
      </c>
      <c r="Z139">
        <v>-1812</v>
      </c>
      <c r="AA139">
        <v>-53</v>
      </c>
      <c r="AB139">
        <v>2</v>
      </c>
      <c r="AC139">
        <v>1</v>
      </c>
      <c r="AD139">
        <v>-32</v>
      </c>
      <c r="AE139">
        <v>-52</v>
      </c>
      <c r="AF139">
        <v>-72</v>
      </c>
      <c r="AG139">
        <v>-53</v>
      </c>
      <c r="AH139">
        <v>-30.040609571549201</v>
      </c>
      <c r="AI139">
        <v>-52.544956165671003</v>
      </c>
      <c r="AJ139">
        <v>-66.607432613733195</v>
      </c>
      <c r="AK139">
        <v>-54.575738721024301</v>
      </c>
    </row>
    <row r="140" spans="1:37" x14ac:dyDescent="0.3">
      <c r="A140" t="s">
        <v>37</v>
      </c>
      <c r="B140" t="s">
        <v>38</v>
      </c>
      <c r="C140">
        <v>42619</v>
      </c>
      <c r="D140" t="s">
        <v>39</v>
      </c>
      <c r="E140">
        <v>6</v>
      </c>
      <c r="F140">
        <v>1</v>
      </c>
      <c r="G140" t="s">
        <v>46</v>
      </c>
      <c r="H140">
        <v>3</v>
      </c>
      <c r="I140" t="s">
        <v>40</v>
      </c>
      <c r="J140">
        <v>275</v>
      </c>
      <c r="K140">
        <v>1</v>
      </c>
      <c r="L140">
        <v>70</v>
      </c>
      <c r="M140">
        <v>70</v>
      </c>
      <c r="N140">
        <v>2</v>
      </c>
      <c r="O140" t="s">
        <v>41</v>
      </c>
      <c r="P140">
        <v>369</v>
      </c>
      <c r="Q140">
        <v>369</v>
      </c>
      <c r="R140">
        <v>3</v>
      </c>
      <c r="S140">
        <v>2</v>
      </c>
      <c r="T140">
        <v>1</v>
      </c>
      <c r="U140">
        <v>-34</v>
      </c>
      <c r="V140">
        <v>-34</v>
      </c>
      <c r="W140">
        <v>-74</v>
      </c>
      <c r="X140">
        <v>-59</v>
      </c>
      <c r="Y140">
        <v>-53</v>
      </c>
      <c r="Z140">
        <v>-1888</v>
      </c>
      <c r="AA140">
        <v>-76</v>
      </c>
      <c r="AB140">
        <v>2</v>
      </c>
      <c r="AC140">
        <v>1</v>
      </c>
      <c r="AD140">
        <v>-28</v>
      </c>
      <c r="AE140">
        <v>-56</v>
      </c>
      <c r="AF140">
        <v>-76</v>
      </c>
      <c r="AG140">
        <v>-58</v>
      </c>
      <c r="AH140">
        <v>-32.316059150345502</v>
      </c>
      <c r="AI140">
        <v>-54.492425643977903</v>
      </c>
      <c r="AJ140">
        <v>-71.897387160247803</v>
      </c>
      <c r="AK140">
        <v>-60.366889030910201</v>
      </c>
    </row>
    <row r="141" spans="1:37" hidden="1" x14ac:dyDescent="0.3">
      <c r="A141" t="s">
        <v>37</v>
      </c>
      <c r="B141" t="s">
        <v>38</v>
      </c>
      <c r="C141">
        <v>42619</v>
      </c>
      <c r="D141" t="s">
        <v>39</v>
      </c>
      <c r="E141">
        <v>6</v>
      </c>
      <c r="F141">
        <v>1</v>
      </c>
      <c r="G141" t="s">
        <v>46</v>
      </c>
      <c r="H141">
        <v>3</v>
      </c>
      <c r="I141" t="s">
        <v>42</v>
      </c>
      <c r="J141">
        <v>278</v>
      </c>
      <c r="K141">
        <v>1</v>
      </c>
      <c r="L141">
        <v>70</v>
      </c>
      <c r="M141">
        <v>70</v>
      </c>
      <c r="N141">
        <v>2</v>
      </c>
      <c r="O141">
        <v>0</v>
      </c>
      <c r="P141">
        <v>2000</v>
      </c>
      <c r="Q141">
        <v>369</v>
      </c>
      <c r="R141">
        <v>3</v>
      </c>
      <c r="S141">
        <v>2</v>
      </c>
      <c r="T141">
        <v>1</v>
      </c>
      <c r="U141">
        <v>-34</v>
      </c>
      <c r="V141">
        <v>-34</v>
      </c>
      <c r="W141">
        <v>-74</v>
      </c>
      <c r="X141">
        <v>-76</v>
      </c>
      <c r="Y141">
        <v>-53</v>
      </c>
      <c r="Z141">
        <v>-1888</v>
      </c>
      <c r="AA141">
        <v>-76</v>
      </c>
      <c r="AB141">
        <v>2</v>
      </c>
      <c r="AC141">
        <v>1</v>
      </c>
      <c r="AD141">
        <v>-28</v>
      </c>
      <c r="AE141">
        <v>-56</v>
      </c>
      <c r="AF141">
        <v>-76</v>
      </c>
      <c r="AG141">
        <v>-58</v>
      </c>
      <c r="AH141">
        <v>-32.316059150345502</v>
      </c>
      <c r="AI141">
        <v>-54.492425643977903</v>
      </c>
      <c r="AJ141">
        <v>-71.897387160247803</v>
      </c>
      <c r="AK141">
        <v>-60.366889030910201</v>
      </c>
    </row>
    <row r="142" spans="1:37" x14ac:dyDescent="0.3">
      <c r="A142" t="s">
        <v>37</v>
      </c>
      <c r="B142" t="s">
        <v>38</v>
      </c>
      <c r="C142">
        <v>42619</v>
      </c>
      <c r="D142" t="s">
        <v>39</v>
      </c>
      <c r="E142">
        <v>6</v>
      </c>
      <c r="F142">
        <v>1</v>
      </c>
      <c r="G142" t="s">
        <v>46</v>
      </c>
      <c r="H142">
        <v>3</v>
      </c>
      <c r="I142" t="s">
        <v>40</v>
      </c>
      <c r="J142">
        <v>279</v>
      </c>
      <c r="K142">
        <v>1</v>
      </c>
      <c r="L142">
        <v>71</v>
      </c>
      <c r="M142">
        <v>71</v>
      </c>
      <c r="N142">
        <v>2</v>
      </c>
      <c r="O142" t="s">
        <v>43</v>
      </c>
      <c r="P142">
        <v>358</v>
      </c>
      <c r="Q142">
        <v>358</v>
      </c>
      <c r="R142">
        <v>2</v>
      </c>
      <c r="S142">
        <v>2</v>
      </c>
      <c r="T142">
        <v>1</v>
      </c>
      <c r="U142">
        <v>-34</v>
      </c>
      <c r="V142">
        <v>-34</v>
      </c>
      <c r="W142">
        <v>-74</v>
      </c>
      <c r="X142">
        <v>-76</v>
      </c>
      <c r="Y142">
        <v>-53</v>
      </c>
      <c r="Z142">
        <v>-1945</v>
      </c>
      <c r="AA142">
        <v>-57</v>
      </c>
      <c r="AB142">
        <v>2</v>
      </c>
      <c r="AC142">
        <v>1</v>
      </c>
      <c r="AD142">
        <v>-34</v>
      </c>
      <c r="AE142">
        <v>-57</v>
      </c>
      <c r="AF142">
        <v>-77</v>
      </c>
      <c r="AG142">
        <v>-60</v>
      </c>
      <c r="AH142">
        <v>-33.437647515097296</v>
      </c>
      <c r="AI142">
        <v>-59.081069041675597</v>
      </c>
      <c r="AJ142">
        <v>-71.594207774580795</v>
      </c>
      <c r="AK142">
        <v>-58.801696060573803</v>
      </c>
    </row>
    <row r="143" spans="1:37" hidden="1" x14ac:dyDescent="0.3">
      <c r="A143" t="s">
        <v>37</v>
      </c>
      <c r="B143" t="s">
        <v>38</v>
      </c>
      <c r="C143">
        <v>42619</v>
      </c>
      <c r="D143" t="s">
        <v>39</v>
      </c>
      <c r="E143">
        <v>6</v>
      </c>
      <c r="F143">
        <v>1</v>
      </c>
      <c r="G143" t="s">
        <v>46</v>
      </c>
      <c r="H143">
        <v>3</v>
      </c>
      <c r="I143" t="s">
        <v>42</v>
      </c>
      <c r="J143">
        <v>282</v>
      </c>
      <c r="K143">
        <v>1</v>
      </c>
      <c r="L143">
        <v>71</v>
      </c>
      <c r="M143">
        <v>71</v>
      </c>
      <c r="N143">
        <v>2</v>
      </c>
      <c r="O143">
        <v>0</v>
      </c>
      <c r="P143">
        <v>2000</v>
      </c>
      <c r="Q143">
        <v>358</v>
      </c>
      <c r="R143">
        <v>2</v>
      </c>
      <c r="S143">
        <v>2</v>
      </c>
      <c r="T143">
        <v>1</v>
      </c>
      <c r="U143">
        <v>-34</v>
      </c>
      <c r="V143">
        <v>-34</v>
      </c>
      <c r="W143">
        <v>-57</v>
      </c>
      <c r="X143">
        <v>-76</v>
      </c>
      <c r="Y143">
        <v>-53</v>
      </c>
      <c r="Z143">
        <v>-1945</v>
      </c>
      <c r="AA143">
        <v>-57</v>
      </c>
      <c r="AB143">
        <v>2</v>
      </c>
      <c r="AC143">
        <v>1</v>
      </c>
      <c r="AD143">
        <v>-34</v>
      </c>
      <c r="AE143">
        <v>-57</v>
      </c>
      <c r="AF143">
        <v>-77</v>
      </c>
      <c r="AG143">
        <v>-60</v>
      </c>
      <c r="AH143">
        <v>-33.437647515097296</v>
      </c>
      <c r="AI143">
        <v>-59.081069041675597</v>
      </c>
      <c r="AJ143">
        <v>-71.594207774580795</v>
      </c>
      <c r="AK143">
        <v>-58.801696060573803</v>
      </c>
    </row>
    <row r="144" spans="1:37" x14ac:dyDescent="0.3">
      <c r="A144" t="s">
        <v>37</v>
      </c>
      <c r="B144" t="s">
        <v>38</v>
      </c>
      <c r="C144">
        <v>42619</v>
      </c>
      <c r="D144" t="s">
        <v>39</v>
      </c>
      <c r="E144">
        <v>6</v>
      </c>
      <c r="F144">
        <v>1</v>
      </c>
      <c r="G144" t="s">
        <v>46</v>
      </c>
      <c r="H144">
        <v>3</v>
      </c>
      <c r="I144" t="s">
        <v>40</v>
      </c>
      <c r="J144">
        <v>283</v>
      </c>
      <c r="K144">
        <v>1</v>
      </c>
      <c r="L144">
        <v>72</v>
      </c>
      <c r="M144">
        <v>72</v>
      </c>
      <c r="N144">
        <v>2</v>
      </c>
      <c r="O144" t="s">
        <v>44</v>
      </c>
      <c r="P144">
        <v>355</v>
      </c>
      <c r="Q144">
        <v>355</v>
      </c>
      <c r="R144">
        <v>1</v>
      </c>
      <c r="S144">
        <v>1</v>
      </c>
      <c r="T144">
        <v>1</v>
      </c>
      <c r="U144">
        <v>-34</v>
      </c>
      <c r="V144">
        <v>-34</v>
      </c>
      <c r="W144">
        <v>-57</v>
      </c>
      <c r="X144">
        <v>-76</v>
      </c>
      <c r="Y144">
        <v>-53</v>
      </c>
      <c r="Z144">
        <v>-1989</v>
      </c>
      <c r="AA144">
        <v>-44</v>
      </c>
      <c r="AB144">
        <v>1</v>
      </c>
      <c r="AC144">
        <v>1</v>
      </c>
      <c r="AD144">
        <v>-44</v>
      </c>
      <c r="AE144">
        <v>-63</v>
      </c>
      <c r="AF144">
        <v>-77</v>
      </c>
      <c r="AG144">
        <v>-59</v>
      </c>
      <c r="AH144">
        <v>-38.265740114832703</v>
      </c>
      <c r="AI144">
        <v>-59.769743717784202</v>
      </c>
      <c r="AJ144">
        <v>-76.202091649807898</v>
      </c>
      <c r="AK144">
        <v>-57.856477112655398</v>
      </c>
    </row>
    <row r="145" spans="1:37" hidden="1" x14ac:dyDescent="0.3">
      <c r="A145" t="s">
        <v>37</v>
      </c>
      <c r="B145" t="s">
        <v>38</v>
      </c>
      <c r="C145">
        <v>42619</v>
      </c>
      <c r="D145" t="s">
        <v>39</v>
      </c>
      <c r="E145">
        <v>6</v>
      </c>
      <c r="F145">
        <v>1</v>
      </c>
      <c r="G145" t="s">
        <v>46</v>
      </c>
      <c r="H145">
        <v>3</v>
      </c>
      <c r="I145" t="s">
        <v>42</v>
      </c>
      <c r="J145">
        <v>286</v>
      </c>
      <c r="K145">
        <v>1</v>
      </c>
      <c r="L145">
        <v>72</v>
      </c>
      <c r="M145">
        <v>72</v>
      </c>
      <c r="N145">
        <v>2</v>
      </c>
      <c r="O145">
        <v>0</v>
      </c>
      <c r="P145">
        <v>2000</v>
      </c>
      <c r="Q145">
        <v>355</v>
      </c>
      <c r="R145">
        <v>1</v>
      </c>
      <c r="S145">
        <v>1</v>
      </c>
      <c r="T145">
        <v>1</v>
      </c>
      <c r="U145">
        <v>-44</v>
      </c>
      <c r="V145">
        <v>-44</v>
      </c>
      <c r="W145">
        <v>-57</v>
      </c>
      <c r="X145">
        <v>-76</v>
      </c>
      <c r="Y145">
        <v>-53</v>
      </c>
      <c r="Z145">
        <v>-1989</v>
      </c>
      <c r="AA145">
        <v>-44</v>
      </c>
      <c r="AB145">
        <v>1</v>
      </c>
      <c r="AC145">
        <v>1</v>
      </c>
      <c r="AD145">
        <v>-44</v>
      </c>
      <c r="AE145">
        <v>-63</v>
      </c>
      <c r="AF145">
        <v>-77</v>
      </c>
      <c r="AG145">
        <v>-59</v>
      </c>
      <c r="AH145">
        <v>-38.265740114832703</v>
      </c>
      <c r="AI145">
        <v>-59.769743717784202</v>
      </c>
      <c r="AJ145">
        <v>-76.202091649807898</v>
      </c>
      <c r="AK145">
        <v>-57.856477112655398</v>
      </c>
    </row>
    <row r="146" spans="1:37" x14ac:dyDescent="0.3">
      <c r="A146" t="s">
        <v>37</v>
      </c>
      <c r="B146" t="s">
        <v>38</v>
      </c>
      <c r="C146">
        <v>42619</v>
      </c>
      <c r="D146" t="s">
        <v>39</v>
      </c>
      <c r="E146">
        <v>6</v>
      </c>
      <c r="F146">
        <v>1</v>
      </c>
      <c r="G146" t="s">
        <v>46</v>
      </c>
      <c r="H146">
        <v>3</v>
      </c>
      <c r="I146" t="s">
        <v>40</v>
      </c>
      <c r="J146">
        <v>287</v>
      </c>
      <c r="K146">
        <v>1</v>
      </c>
      <c r="L146">
        <v>73</v>
      </c>
      <c r="M146">
        <v>73</v>
      </c>
      <c r="N146">
        <v>2</v>
      </c>
      <c r="O146" t="s">
        <v>44</v>
      </c>
      <c r="P146">
        <v>416</v>
      </c>
      <c r="Q146">
        <v>416</v>
      </c>
      <c r="R146">
        <v>1</v>
      </c>
      <c r="S146">
        <v>1</v>
      </c>
      <c r="T146">
        <v>1</v>
      </c>
      <c r="U146">
        <v>-44</v>
      </c>
      <c r="V146">
        <v>-44</v>
      </c>
      <c r="W146">
        <v>-57</v>
      </c>
      <c r="X146">
        <v>-76</v>
      </c>
      <c r="Y146">
        <v>-53</v>
      </c>
      <c r="Z146">
        <v>-2018</v>
      </c>
      <c r="AA146">
        <v>-29</v>
      </c>
      <c r="AB146">
        <v>1</v>
      </c>
      <c r="AC146">
        <v>1</v>
      </c>
      <c r="AD146">
        <v>-29</v>
      </c>
      <c r="AE146">
        <v>-67</v>
      </c>
      <c r="AF146">
        <v>-80</v>
      </c>
      <c r="AG146">
        <v>-57</v>
      </c>
      <c r="AH146">
        <v>-37.893310127831903</v>
      </c>
      <c r="AI146">
        <v>-65.610953915122707</v>
      </c>
      <c r="AJ146">
        <v>-79.187771815939598</v>
      </c>
      <c r="AK146">
        <v>-58.011396077825999</v>
      </c>
    </row>
    <row r="147" spans="1:37" hidden="1" x14ac:dyDescent="0.3">
      <c r="A147" t="s">
        <v>37</v>
      </c>
      <c r="B147" t="s">
        <v>38</v>
      </c>
      <c r="C147">
        <v>42619</v>
      </c>
      <c r="D147" t="s">
        <v>39</v>
      </c>
      <c r="E147">
        <v>6</v>
      </c>
      <c r="F147">
        <v>1</v>
      </c>
      <c r="G147" t="s">
        <v>46</v>
      </c>
      <c r="H147">
        <v>3</v>
      </c>
      <c r="I147" t="s">
        <v>42</v>
      </c>
      <c r="J147">
        <v>290</v>
      </c>
      <c r="K147">
        <v>1</v>
      </c>
      <c r="L147">
        <v>73</v>
      </c>
      <c r="M147">
        <v>73</v>
      </c>
      <c r="N147">
        <v>2</v>
      </c>
      <c r="O147">
        <v>0</v>
      </c>
      <c r="P147">
        <v>2000</v>
      </c>
      <c r="Q147">
        <v>416</v>
      </c>
      <c r="R147">
        <v>1</v>
      </c>
      <c r="S147">
        <v>1</v>
      </c>
      <c r="T147">
        <v>1</v>
      </c>
      <c r="U147">
        <v>-29</v>
      </c>
      <c r="V147">
        <v>-29</v>
      </c>
      <c r="W147">
        <v>-57</v>
      </c>
      <c r="X147">
        <v>-76</v>
      </c>
      <c r="Y147">
        <v>-53</v>
      </c>
      <c r="Z147">
        <v>-2018</v>
      </c>
      <c r="AA147">
        <v>-29</v>
      </c>
      <c r="AB147">
        <v>1</v>
      </c>
      <c r="AC147">
        <v>1</v>
      </c>
      <c r="AD147">
        <v>-29</v>
      </c>
      <c r="AE147">
        <v>-67</v>
      </c>
      <c r="AF147">
        <v>-80</v>
      </c>
      <c r="AG147">
        <v>-57</v>
      </c>
      <c r="AH147">
        <v>-37.893310127831903</v>
      </c>
      <c r="AI147">
        <v>-65.610953915122707</v>
      </c>
      <c r="AJ147">
        <v>-79.187771815939598</v>
      </c>
      <c r="AK147">
        <v>-58.011396077825999</v>
      </c>
    </row>
    <row r="148" spans="1:37" x14ac:dyDescent="0.3">
      <c r="A148" t="s">
        <v>37</v>
      </c>
      <c r="B148" t="s">
        <v>38</v>
      </c>
      <c r="C148">
        <v>42619</v>
      </c>
      <c r="D148" t="s">
        <v>39</v>
      </c>
      <c r="E148">
        <v>6</v>
      </c>
      <c r="F148">
        <v>1</v>
      </c>
      <c r="G148" t="s">
        <v>46</v>
      </c>
      <c r="H148">
        <v>3</v>
      </c>
      <c r="I148" t="s">
        <v>40</v>
      </c>
      <c r="J148">
        <v>291</v>
      </c>
      <c r="K148">
        <v>1</v>
      </c>
      <c r="L148">
        <v>74</v>
      </c>
      <c r="M148">
        <v>74</v>
      </c>
      <c r="N148">
        <v>2</v>
      </c>
      <c r="O148" t="s">
        <v>44</v>
      </c>
      <c r="P148">
        <v>426</v>
      </c>
      <c r="Q148">
        <v>426</v>
      </c>
      <c r="R148">
        <v>1</v>
      </c>
      <c r="S148">
        <v>1</v>
      </c>
      <c r="T148">
        <v>1</v>
      </c>
      <c r="U148">
        <v>-29</v>
      </c>
      <c r="V148">
        <v>-29</v>
      </c>
      <c r="W148">
        <v>-57</v>
      </c>
      <c r="X148">
        <v>-76</v>
      </c>
      <c r="Y148">
        <v>-53</v>
      </c>
      <c r="Z148">
        <v>-2074</v>
      </c>
      <c r="AA148">
        <v>-56</v>
      </c>
      <c r="AB148">
        <v>1</v>
      </c>
      <c r="AC148">
        <v>1</v>
      </c>
      <c r="AD148">
        <v>-56</v>
      </c>
      <c r="AE148">
        <v>-60</v>
      </c>
      <c r="AF148">
        <v>-84</v>
      </c>
      <c r="AG148">
        <v>-58</v>
      </c>
      <c r="AH148">
        <v>-45.161456525125701</v>
      </c>
      <c r="AI148">
        <v>-62.056045021760703</v>
      </c>
      <c r="AJ148">
        <v>-75.6745084249591</v>
      </c>
      <c r="AK148">
        <v>-57.518386531747403</v>
      </c>
    </row>
    <row r="149" spans="1:37" hidden="1" x14ac:dyDescent="0.3">
      <c r="A149" t="s">
        <v>37</v>
      </c>
      <c r="B149" t="s">
        <v>38</v>
      </c>
      <c r="C149">
        <v>42619</v>
      </c>
      <c r="D149" t="s">
        <v>39</v>
      </c>
      <c r="E149">
        <v>6</v>
      </c>
      <c r="F149">
        <v>1</v>
      </c>
      <c r="G149" t="s">
        <v>46</v>
      </c>
      <c r="H149">
        <v>3</v>
      </c>
      <c r="I149" t="s">
        <v>42</v>
      </c>
      <c r="J149">
        <v>294</v>
      </c>
      <c r="K149">
        <v>1</v>
      </c>
      <c r="L149">
        <v>74</v>
      </c>
      <c r="M149">
        <v>74</v>
      </c>
      <c r="N149">
        <v>2</v>
      </c>
      <c r="O149">
        <v>0</v>
      </c>
      <c r="P149">
        <v>2000</v>
      </c>
      <c r="Q149">
        <v>426</v>
      </c>
      <c r="R149">
        <v>1</v>
      </c>
      <c r="S149">
        <v>1</v>
      </c>
      <c r="T149">
        <v>4</v>
      </c>
      <c r="U149">
        <v>-53</v>
      </c>
      <c r="V149">
        <v>-56</v>
      </c>
      <c r="W149">
        <v>-57</v>
      </c>
      <c r="X149">
        <v>-76</v>
      </c>
      <c r="Y149">
        <v>-53</v>
      </c>
      <c r="Z149">
        <v>-2074</v>
      </c>
      <c r="AA149">
        <v>-56</v>
      </c>
      <c r="AB149">
        <v>1</v>
      </c>
      <c r="AC149">
        <v>1</v>
      </c>
      <c r="AD149">
        <v>-56</v>
      </c>
      <c r="AE149">
        <v>-60</v>
      </c>
      <c r="AF149">
        <v>-84</v>
      </c>
      <c r="AG149">
        <v>-58</v>
      </c>
      <c r="AH149">
        <v>-45.161456525125701</v>
      </c>
      <c r="AI149">
        <v>-62.056045021760703</v>
      </c>
      <c r="AJ149">
        <v>-75.6745084249591</v>
      </c>
      <c r="AK149">
        <v>-57.518386531747403</v>
      </c>
    </row>
    <row r="150" spans="1:37" x14ac:dyDescent="0.3">
      <c r="A150" t="s">
        <v>37</v>
      </c>
      <c r="B150" t="s">
        <v>38</v>
      </c>
      <c r="C150">
        <v>42619</v>
      </c>
      <c r="D150" t="s">
        <v>39</v>
      </c>
      <c r="E150">
        <v>6</v>
      </c>
      <c r="F150">
        <v>1</v>
      </c>
      <c r="G150" t="s">
        <v>46</v>
      </c>
      <c r="H150">
        <v>3</v>
      </c>
      <c r="I150" t="s">
        <v>40</v>
      </c>
      <c r="J150">
        <v>295</v>
      </c>
      <c r="K150">
        <v>1</v>
      </c>
      <c r="L150">
        <v>75</v>
      </c>
      <c r="M150">
        <v>75</v>
      </c>
      <c r="N150">
        <v>2</v>
      </c>
      <c r="O150" t="s">
        <v>45</v>
      </c>
      <c r="P150">
        <v>521</v>
      </c>
      <c r="Q150">
        <v>521</v>
      </c>
      <c r="R150">
        <v>4</v>
      </c>
      <c r="S150">
        <v>1</v>
      </c>
      <c r="T150">
        <v>4</v>
      </c>
      <c r="U150">
        <v>-53</v>
      </c>
      <c r="V150">
        <v>-56</v>
      </c>
      <c r="W150">
        <v>-57</v>
      </c>
      <c r="X150">
        <v>-76</v>
      </c>
      <c r="Y150">
        <v>-53</v>
      </c>
      <c r="Z150">
        <v>-2134</v>
      </c>
      <c r="AA150">
        <v>-60</v>
      </c>
      <c r="AB150">
        <v>2</v>
      </c>
      <c r="AC150">
        <v>1</v>
      </c>
      <c r="AD150">
        <v>-48</v>
      </c>
      <c r="AE150">
        <v>-53</v>
      </c>
      <c r="AF150">
        <v>-66</v>
      </c>
      <c r="AG150">
        <v>-60</v>
      </c>
      <c r="AH150">
        <v>-44.295211049200901</v>
      </c>
      <c r="AI150">
        <v>-58.801636509743602</v>
      </c>
      <c r="AJ150">
        <v>-74.669827243231694</v>
      </c>
      <c r="AK150">
        <v>-58.6475899270363</v>
      </c>
    </row>
    <row r="151" spans="1:37" hidden="1" x14ac:dyDescent="0.3">
      <c r="A151" t="s">
        <v>37</v>
      </c>
      <c r="B151" t="s">
        <v>38</v>
      </c>
      <c r="C151">
        <v>42619</v>
      </c>
      <c r="D151" t="s">
        <v>39</v>
      </c>
      <c r="E151">
        <v>6</v>
      </c>
      <c r="F151">
        <v>1</v>
      </c>
      <c r="G151" t="s">
        <v>46</v>
      </c>
      <c r="H151">
        <v>3</v>
      </c>
      <c r="I151" t="s">
        <v>42</v>
      </c>
      <c r="J151">
        <v>298</v>
      </c>
      <c r="K151">
        <v>1</v>
      </c>
      <c r="L151">
        <v>75</v>
      </c>
      <c r="M151">
        <v>75</v>
      </c>
      <c r="N151">
        <v>2</v>
      </c>
      <c r="O151">
        <v>0</v>
      </c>
      <c r="P151">
        <v>2000</v>
      </c>
      <c r="Q151">
        <v>521</v>
      </c>
      <c r="R151">
        <v>4</v>
      </c>
      <c r="S151">
        <v>1</v>
      </c>
      <c r="T151">
        <v>1</v>
      </c>
      <c r="U151">
        <v>-56</v>
      </c>
      <c r="V151">
        <v>-56</v>
      </c>
      <c r="W151">
        <v>-57</v>
      </c>
      <c r="X151">
        <v>-76</v>
      </c>
      <c r="Y151">
        <v>-60</v>
      </c>
      <c r="Z151">
        <v>-2134</v>
      </c>
      <c r="AA151">
        <v>-60</v>
      </c>
      <c r="AB151">
        <v>2</v>
      </c>
      <c r="AC151">
        <v>1</v>
      </c>
      <c r="AD151">
        <v>-48</v>
      </c>
      <c r="AE151">
        <v>-53</v>
      </c>
      <c r="AF151">
        <v>-66</v>
      </c>
      <c r="AG151">
        <v>-60</v>
      </c>
      <c r="AH151">
        <v>-44.295211049200901</v>
      </c>
      <c r="AI151">
        <v>-58.801636509743602</v>
      </c>
      <c r="AJ151">
        <v>-74.669827243231694</v>
      </c>
      <c r="AK151">
        <v>-58.6475899270363</v>
      </c>
    </row>
    <row r="152" spans="1:37" x14ac:dyDescent="0.3">
      <c r="A152" t="s">
        <v>37</v>
      </c>
      <c r="B152" t="s">
        <v>38</v>
      </c>
      <c r="C152">
        <v>42619</v>
      </c>
      <c r="D152" t="s">
        <v>39</v>
      </c>
      <c r="E152">
        <v>6</v>
      </c>
      <c r="F152">
        <v>1</v>
      </c>
      <c r="G152" t="s">
        <v>46</v>
      </c>
      <c r="H152">
        <v>3</v>
      </c>
      <c r="I152" t="s">
        <v>40</v>
      </c>
      <c r="J152">
        <v>299</v>
      </c>
      <c r="K152">
        <v>1</v>
      </c>
      <c r="L152">
        <v>76</v>
      </c>
      <c r="M152">
        <v>76</v>
      </c>
      <c r="N152">
        <v>2</v>
      </c>
      <c r="O152" t="s">
        <v>43</v>
      </c>
      <c r="P152">
        <v>596</v>
      </c>
      <c r="Q152">
        <v>596</v>
      </c>
      <c r="R152">
        <v>2</v>
      </c>
      <c r="S152">
        <v>2</v>
      </c>
      <c r="T152">
        <v>1</v>
      </c>
      <c r="U152">
        <v>-56</v>
      </c>
      <c r="V152">
        <v>-56</v>
      </c>
      <c r="W152">
        <v>-57</v>
      </c>
      <c r="X152">
        <v>-76</v>
      </c>
      <c r="Y152">
        <v>-60</v>
      </c>
      <c r="Z152">
        <v>-2187</v>
      </c>
      <c r="AA152">
        <v>-53</v>
      </c>
      <c r="AB152">
        <v>2</v>
      </c>
      <c r="AC152">
        <v>1</v>
      </c>
      <c r="AD152">
        <v>-35</v>
      </c>
      <c r="AE152">
        <v>-53</v>
      </c>
      <c r="AF152">
        <v>-74</v>
      </c>
      <c r="AG152">
        <v>-56</v>
      </c>
      <c r="AH152">
        <v>-44.769747813404003</v>
      </c>
      <c r="AI152">
        <v>-52.4880141628066</v>
      </c>
      <c r="AJ152">
        <v>-70.899012037706697</v>
      </c>
      <c r="AK152">
        <v>-55.813018497070999</v>
      </c>
    </row>
    <row r="153" spans="1:37" hidden="1" x14ac:dyDescent="0.3">
      <c r="A153" t="s">
        <v>37</v>
      </c>
      <c r="B153" t="s">
        <v>38</v>
      </c>
      <c r="C153">
        <v>42619</v>
      </c>
      <c r="D153" t="s">
        <v>39</v>
      </c>
      <c r="E153">
        <v>6</v>
      </c>
      <c r="F153">
        <v>1</v>
      </c>
      <c r="G153" t="s">
        <v>46</v>
      </c>
      <c r="H153">
        <v>3</v>
      </c>
      <c r="I153" t="s">
        <v>42</v>
      </c>
      <c r="J153">
        <v>302</v>
      </c>
      <c r="K153">
        <v>1</v>
      </c>
      <c r="L153">
        <v>76</v>
      </c>
      <c r="M153">
        <v>76</v>
      </c>
      <c r="N153">
        <v>2</v>
      </c>
      <c r="O153">
        <v>0</v>
      </c>
      <c r="P153">
        <v>2000</v>
      </c>
      <c r="Q153">
        <v>596</v>
      </c>
      <c r="R153">
        <v>2</v>
      </c>
      <c r="S153">
        <v>2</v>
      </c>
      <c r="T153">
        <v>2</v>
      </c>
      <c r="U153">
        <v>-53</v>
      </c>
      <c r="V153">
        <v>-56</v>
      </c>
      <c r="W153">
        <v>-53</v>
      </c>
      <c r="X153">
        <v>-76</v>
      </c>
      <c r="Y153">
        <v>-60</v>
      </c>
      <c r="Z153">
        <v>-2187</v>
      </c>
      <c r="AA153">
        <v>-53</v>
      </c>
      <c r="AB153">
        <v>2</v>
      </c>
      <c r="AC153">
        <v>1</v>
      </c>
      <c r="AD153">
        <v>-35</v>
      </c>
      <c r="AE153">
        <v>-53</v>
      </c>
      <c r="AF153">
        <v>-74</v>
      </c>
      <c r="AG153">
        <v>-56</v>
      </c>
      <c r="AH153">
        <v>-44.769747813404003</v>
      </c>
      <c r="AI153">
        <v>-52.4880141628066</v>
      </c>
      <c r="AJ153">
        <v>-70.899012037706697</v>
      </c>
      <c r="AK153">
        <v>-55.813018497070999</v>
      </c>
    </row>
    <row r="154" spans="1:37" x14ac:dyDescent="0.3">
      <c r="A154" t="s">
        <v>37</v>
      </c>
      <c r="B154" t="s">
        <v>38</v>
      </c>
      <c r="C154">
        <v>42619</v>
      </c>
      <c r="D154" t="s">
        <v>39</v>
      </c>
      <c r="E154">
        <v>6</v>
      </c>
      <c r="F154">
        <v>1</v>
      </c>
      <c r="G154" t="s">
        <v>46</v>
      </c>
      <c r="H154">
        <v>3</v>
      </c>
      <c r="I154" t="s">
        <v>40</v>
      </c>
      <c r="J154">
        <v>303</v>
      </c>
      <c r="K154">
        <v>1</v>
      </c>
      <c r="L154">
        <v>77</v>
      </c>
      <c r="M154">
        <v>77</v>
      </c>
      <c r="N154">
        <v>2</v>
      </c>
      <c r="O154" t="s">
        <v>44</v>
      </c>
      <c r="P154">
        <v>664</v>
      </c>
      <c r="Q154">
        <v>664</v>
      </c>
      <c r="R154">
        <v>1</v>
      </c>
      <c r="S154">
        <v>2</v>
      </c>
      <c r="T154">
        <v>2</v>
      </c>
      <c r="U154">
        <v>-53</v>
      </c>
      <c r="V154">
        <v>-56</v>
      </c>
      <c r="W154">
        <v>-53</v>
      </c>
      <c r="X154">
        <v>-76</v>
      </c>
      <c r="Y154">
        <v>-60</v>
      </c>
      <c r="Z154">
        <v>-2225</v>
      </c>
      <c r="AA154">
        <v>-38</v>
      </c>
      <c r="AB154">
        <v>1</v>
      </c>
      <c r="AC154">
        <v>1</v>
      </c>
      <c r="AD154">
        <v>-38</v>
      </c>
      <c r="AE154">
        <v>-43</v>
      </c>
      <c r="AF154">
        <v>-70</v>
      </c>
      <c r="AG154">
        <v>-57</v>
      </c>
      <c r="AH154">
        <v>-42.551280110937803</v>
      </c>
      <c r="AI154">
        <v>-51.014582062972501</v>
      </c>
      <c r="AJ154">
        <v>-68.299994257997099</v>
      </c>
      <c r="AK154">
        <v>-56.004282307151897</v>
      </c>
    </row>
    <row r="155" spans="1:37" hidden="1" x14ac:dyDescent="0.3">
      <c r="A155" t="s">
        <v>37</v>
      </c>
      <c r="B155" t="s">
        <v>38</v>
      </c>
      <c r="C155">
        <v>42619</v>
      </c>
      <c r="D155" t="s">
        <v>39</v>
      </c>
      <c r="E155">
        <v>6</v>
      </c>
      <c r="F155">
        <v>1</v>
      </c>
      <c r="G155" t="s">
        <v>46</v>
      </c>
      <c r="H155">
        <v>3</v>
      </c>
      <c r="I155" t="s">
        <v>42</v>
      </c>
      <c r="J155">
        <v>306</v>
      </c>
      <c r="K155">
        <v>1</v>
      </c>
      <c r="L155">
        <v>77</v>
      </c>
      <c r="M155">
        <v>77</v>
      </c>
      <c r="N155">
        <v>2</v>
      </c>
      <c r="O155">
        <v>0</v>
      </c>
      <c r="P155">
        <v>2000</v>
      </c>
      <c r="Q155">
        <v>664</v>
      </c>
      <c r="R155">
        <v>1</v>
      </c>
      <c r="S155">
        <v>2</v>
      </c>
      <c r="T155">
        <v>1</v>
      </c>
      <c r="U155">
        <v>-38</v>
      </c>
      <c r="V155">
        <v>-38</v>
      </c>
      <c r="W155">
        <v>-53</v>
      </c>
      <c r="X155">
        <v>-76</v>
      </c>
      <c r="Y155">
        <v>-60</v>
      </c>
      <c r="Z155">
        <v>-2225</v>
      </c>
      <c r="AA155">
        <v>-38</v>
      </c>
      <c r="AB155">
        <v>1</v>
      </c>
      <c r="AC155">
        <v>1</v>
      </c>
      <c r="AD155">
        <v>-38</v>
      </c>
      <c r="AE155">
        <v>-43</v>
      </c>
      <c r="AF155">
        <v>-70</v>
      </c>
      <c r="AG155">
        <v>-57</v>
      </c>
      <c r="AH155">
        <v>-42.551280110937803</v>
      </c>
      <c r="AI155">
        <v>-51.014582062972501</v>
      </c>
      <c r="AJ155">
        <v>-68.299994257997099</v>
      </c>
      <c r="AK155">
        <v>-56.004282307151897</v>
      </c>
    </row>
    <row r="156" spans="1:37" x14ac:dyDescent="0.3">
      <c r="A156" t="s">
        <v>37</v>
      </c>
      <c r="B156" t="s">
        <v>38</v>
      </c>
      <c r="C156">
        <v>42619</v>
      </c>
      <c r="D156" t="s">
        <v>39</v>
      </c>
      <c r="E156">
        <v>6</v>
      </c>
      <c r="F156">
        <v>1</v>
      </c>
      <c r="G156" t="s">
        <v>46</v>
      </c>
      <c r="H156">
        <v>3</v>
      </c>
      <c r="I156" t="s">
        <v>40</v>
      </c>
      <c r="J156">
        <v>307</v>
      </c>
      <c r="K156">
        <v>1</v>
      </c>
      <c r="L156">
        <v>78</v>
      </c>
      <c r="M156">
        <v>78</v>
      </c>
      <c r="N156">
        <v>2</v>
      </c>
      <c r="O156" t="s">
        <v>44</v>
      </c>
      <c r="P156">
        <v>505</v>
      </c>
      <c r="Q156">
        <v>505</v>
      </c>
      <c r="R156">
        <v>1</v>
      </c>
      <c r="S156">
        <v>1</v>
      </c>
      <c r="T156">
        <v>1</v>
      </c>
      <c r="U156">
        <v>-38</v>
      </c>
      <c r="V156">
        <v>-38</v>
      </c>
      <c r="W156">
        <v>-53</v>
      </c>
      <c r="X156">
        <v>-76</v>
      </c>
      <c r="Y156">
        <v>-60</v>
      </c>
      <c r="Z156">
        <v>-2274</v>
      </c>
      <c r="AA156">
        <v>-49</v>
      </c>
      <c r="AB156">
        <v>1</v>
      </c>
      <c r="AC156">
        <v>1</v>
      </c>
      <c r="AD156">
        <v>-49</v>
      </c>
      <c r="AE156">
        <v>-58</v>
      </c>
      <c r="AF156">
        <v>-62</v>
      </c>
      <c r="AG156">
        <v>-54</v>
      </c>
      <c r="AH156">
        <v>-41.686031610678803</v>
      </c>
      <c r="AI156">
        <v>-53.071812489619603</v>
      </c>
      <c r="AJ156">
        <v>-64.2965095039781</v>
      </c>
      <c r="AK156">
        <v>-54.155046425547397</v>
      </c>
    </row>
    <row r="157" spans="1:37" hidden="1" x14ac:dyDescent="0.3">
      <c r="A157" t="s">
        <v>37</v>
      </c>
      <c r="B157" t="s">
        <v>38</v>
      </c>
      <c r="C157">
        <v>42619</v>
      </c>
      <c r="D157" t="s">
        <v>39</v>
      </c>
      <c r="E157">
        <v>6</v>
      </c>
      <c r="F157">
        <v>1</v>
      </c>
      <c r="G157" t="s">
        <v>46</v>
      </c>
      <c r="H157">
        <v>3</v>
      </c>
      <c r="I157" t="s">
        <v>42</v>
      </c>
      <c r="J157">
        <v>310</v>
      </c>
      <c r="K157">
        <v>1</v>
      </c>
      <c r="L157">
        <v>78</v>
      </c>
      <c r="M157">
        <v>78</v>
      </c>
      <c r="N157">
        <v>2</v>
      </c>
      <c r="O157">
        <v>0</v>
      </c>
      <c r="P157">
        <v>2000</v>
      </c>
      <c r="Q157">
        <v>505</v>
      </c>
      <c r="R157">
        <v>1</v>
      </c>
      <c r="S157">
        <v>1</v>
      </c>
      <c r="T157">
        <v>1</v>
      </c>
      <c r="U157">
        <v>-49</v>
      </c>
      <c r="V157">
        <v>-49</v>
      </c>
      <c r="W157">
        <v>-53</v>
      </c>
      <c r="X157">
        <v>-76</v>
      </c>
      <c r="Y157">
        <v>-60</v>
      </c>
      <c r="Z157">
        <v>-2274</v>
      </c>
      <c r="AA157">
        <v>-49</v>
      </c>
      <c r="AB157">
        <v>1</v>
      </c>
      <c r="AC157">
        <v>1</v>
      </c>
      <c r="AD157">
        <v>-49</v>
      </c>
      <c r="AE157">
        <v>-58</v>
      </c>
      <c r="AF157">
        <v>-62</v>
      </c>
      <c r="AG157">
        <v>-54</v>
      </c>
      <c r="AH157">
        <v>-41.686031610678803</v>
      </c>
      <c r="AI157">
        <v>-53.071812489619603</v>
      </c>
      <c r="AJ157">
        <v>-64.2965095039781</v>
      </c>
      <c r="AK157">
        <v>-54.155046425547397</v>
      </c>
    </row>
    <row r="158" spans="1:37" x14ac:dyDescent="0.3">
      <c r="A158" t="s">
        <v>37</v>
      </c>
      <c r="B158" t="s">
        <v>38</v>
      </c>
      <c r="C158">
        <v>42619</v>
      </c>
      <c r="D158" t="s">
        <v>39</v>
      </c>
      <c r="E158">
        <v>6</v>
      </c>
      <c r="F158">
        <v>1</v>
      </c>
      <c r="G158" t="s">
        <v>46</v>
      </c>
      <c r="H158">
        <v>3</v>
      </c>
      <c r="I158" t="s">
        <v>40</v>
      </c>
      <c r="J158">
        <v>311</v>
      </c>
      <c r="K158">
        <v>1</v>
      </c>
      <c r="L158">
        <v>79</v>
      </c>
      <c r="M158">
        <v>79</v>
      </c>
      <c r="N158">
        <v>2</v>
      </c>
      <c r="O158" t="s">
        <v>44</v>
      </c>
      <c r="P158">
        <v>407</v>
      </c>
      <c r="Q158">
        <v>407</v>
      </c>
      <c r="R158">
        <v>1</v>
      </c>
      <c r="S158">
        <v>1</v>
      </c>
      <c r="T158">
        <v>1</v>
      </c>
      <c r="U158">
        <v>-49</v>
      </c>
      <c r="V158">
        <v>-49</v>
      </c>
      <c r="W158">
        <v>-53</v>
      </c>
      <c r="X158">
        <v>-76</v>
      </c>
      <c r="Y158">
        <v>-60</v>
      </c>
      <c r="Z158">
        <v>-2308</v>
      </c>
      <c r="AA158">
        <v>-34</v>
      </c>
      <c r="AB158">
        <v>1</v>
      </c>
      <c r="AC158">
        <v>1</v>
      </c>
      <c r="AD158">
        <v>-34</v>
      </c>
      <c r="AE158">
        <v>-49</v>
      </c>
      <c r="AF158">
        <v>-64</v>
      </c>
      <c r="AG158">
        <v>-54</v>
      </c>
      <c r="AH158">
        <v>-38.449859882413399</v>
      </c>
      <c r="AI158">
        <v>-51.935342006204202</v>
      </c>
      <c r="AJ158">
        <v>-66.839770779147102</v>
      </c>
      <c r="AK158">
        <v>-53.316081407722002</v>
      </c>
    </row>
    <row r="159" spans="1:37" hidden="1" x14ac:dyDescent="0.3">
      <c r="A159" t="s">
        <v>37</v>
      </c>
      <c r="B159" t="s">
        <v>38</v>
      </c>
      <c r="C159">
        <v>42619</v>
      </c>
      <c r="D159" t="s">
        <v>39</v>
      </c>
      <c r="E159">
        <v>6</v>
      </c>
      <c r="F159">
        <v>1</v>
      </c>
      <c r="G159" t="s">
        <v>46</v>
      </c>
      <c r="H159">
        <v>3</v>
      </c>
      <c r="I159" t="s">
        <v>42</v>
      </c>
      <c r="J159">
        <v>314</v>
      </c>
      <c r="K159">
        <v>1</v>
      </c>
      <c r="L159">
        <v>79</v>
      </c>
      <c r="M159">
        <v>79</v>
      </c>
      <c r="N159">
        <v>2</v>
      </c>
      <c r="O159">
        <v>0</v>
      </c>
      <c r="P159">
        <v>2000</v>
      </c>
      <c r="Q159">
        <v>407</v>
      </c>
      <c r="R159">
        <v>1</v>
      </c>
      <c r="S159">
        <v>1</v>
      </c>
      <c r="T159">
        <v>1</v>
      </c>
      <c r="U159">
        <v>-34</v>
      </c>
      <c r="V159">
        <v>-34</v>
      </c>
      <c r="W159">
        <v>-53</v>
      </c>
      <c r="X159">
        <v>-76</v>
      </c>
      <c r="Y159">
        <v>-60</v>
      </c>
      <c r="Z159">
        <v>-2308</v>
      </c>
      <c r="AA159">
        <v>-34</v>
      </c>
      <c r="AB159">
        <v>1</v>
      </c>
      <c r="AC159">
        <v>1</v>
      </c>
      <c r="AD159">
        <v>-34</v>
      </c>
      <c r="AE159">
        <v>-49</v>
      </c>
      <c r="AF159">
        <v>-64</v>
      </c>
      <c r="AG159">
        <v>-54</v>
      </c>
      <c r="AH159">
        <v>-38.449859882413399</v>
      </c>
      <c r="AI159">
        <v>-51.935342006204202</v>
      </c>
      <c r="AJ159">
        <v>-66.839770779147102</v>
      </c>
      <c r="AK159">
        <v>-53.316081407722002</v>
      </c>
    </row>
    <row r="160" spans="1:37" x14ac:dyDescent="0.3">
      <c r="A160" t="s">
        <v>37</v>
      </c>
      <c r="B160" t="s">
        <v>38</v>
      </c>
      <c r="C160">
        <v>42619</v>
      </c>
      <c r="D160" t="s">
        <v>39</v>
      </c>
      <c r="E160">
        <v>6</v>
      </c>
      <c r="F160">
        <v>1</v>
      </c>
      <c r="G160" t="s">
        <v>46</v>
      </c>
      <c r="H160">
        <v>3</v>
      </c>
      <c r="I160" t="s">
        <v>40</v>
      </c>
      <c r="J160">
        <v>315</v>
      </c>
      <c r="K160">
        <v>1</v>
      </c>
      <c r="L160">
        <v>80</v>
      </c>
      <c r="M160">
        <v>80</v>
      </c>
      <c r="N160">
        <v>2</v>
      </c>
      <c r="O160" t="s">
        <v>44</v>
      </c>
      <c r="P160">
        <v>595</v>
      </c>
      <c r="Q160">
        <v>595</v>
      </c>
      <c r="R160">
        <v>1</v>
      </c>
      <c r="S160">
        <v>1</v>
      </c>
      <c r="T160">
        <v>1</v>
      </c>
      <c r="U160">
        <v>-34</v>
      </c>
      <c r="V160">
        <v>-34</v>
      </c>
      <c r="W160">
        <v>-53</v>
      </c>
      <c r="X160">
        <v>-76</v>
      </c>
      <c r="Y160">
        <v>-60</v>
      </c>
      <c r="Z160">
        <v>-2345</v>
      </c>
      <c r="AA160">
        <v>-37</v>
      </c>
      <c r="AB160">
        <v>1</v>
      </c>
      <c r="AC160">
        <v>1</v>
      </c>
      <c r="AD160">
        <v>-37</v>
      </c>
      <c r="AE160">
        <v>-51</v>
      </c>
      <c r="AF160">
        <v>-74</v>
      </c>
      <c r="AG160">
        <v>-53</v>
      </c>
      <c r="AH160">
        <v>-40.911474389163999</v>
      </c>
      <c r="AI160">
        <v>-52.946087597261403</v>
      </c>
      <c r="AJ160">
        <v>-69.290584488471396</v>
      </c>
      <c r="AK160">
        <v>-53.784364781286598</v>
      </c>
    </row>
    <row r="161" spans="1:37" hidden="1" x14ac:dyDescent="0.3">
      <c r="A161" t="s">
        <v>37</v>
      </c>
      <c r="B161" t="s">
        <v>38</v>
      </c>
      <c r="C161">
        <v>42619</v>
      </c>
      <c r="D161" t="s">
        <v>39</v>
      </c>
      <c r="E161">
        <v>6</v>
      </c>
      <c r="F161">
        <v>1</v>
      </c>
      <c r="G161" t="s">
        <v>46</v>
      </c>
      <c r="H161">
        <v>3</v>
      </c>
      <c r="I161" t="s">
        <v>42</v>
      </c>
      <c r="J161">
        <v>318</v>
      </c>
      <c r="K161">
        <v>1</v>
      </c>
      <c r="L161">
        <v>80</v>
      </c>
      <c r="M161">
        <v>80</v>
      </c>
      <c r="N161">
        <v>2</v>
      </c>
      <c r="O161">
        <v>0</v>
      </c>
      <c r="P161">
        <v>2000</v>
      </c>
      <c r="Q161">
        <v>595</v>
      </c>
      <c r="R161">
        <v>1</v>
      </c>
      <c r="S161">
        <v>1</v>
      </c>
      <c r="T161">
        <v>1</v>
      </c>
      <c r="U161">
        <v>-37</v>
      </c>
      <c r="V161">
        <v>-37</v>
      </c>
      <c r="W161">
        <v>-53</v>
      </c>
      <c r="X161">
        <v>-76</v>
      </c>
      <c r="Y161">
        <v>-60</v>
      </c>
      <c r="Z161">
        <v>-2345</v>
      </c>
      <c r="AA161">
        <v>-37</v>
      </c>
      <c r="AB161">
        <v>1</v>
      </c>
      <c r="AC161">
        <v>1</v>
      </c>
      <c r="AD161">
        <v>-37</v>
      </c>
      <c r="AE161">
        <v>-51</v>
      </c>
      <c r="AF161">
        <v>-74</v>
      </c>
      <c r="AG161">
        <v>-53</v>
      </c>
      <c r="AH161">
        <v>-40.911474389163999</v>
      </c>
      <c r="AI161">
        <v>-52.946087597261403</v>
      </c>
      <c r="AJ161">
        <v>-69.290584488471396</v>
      </c>
      <c r="AK161">
        <v>-53.784364781286598</v>
      </c>
    </row>
    <row r="162" spans="1:37" x14ac:dyDescent="0.3">
      <c r="A162" t="s">
        <v>37</v>
      </c>
      <c r="B162" t="s">
        <v>38</v>
      </c>
      <c r="C162">
        <v>42619</v>
      </c>
      <c r="D162" t="s">
        <v>39</v>
      </c>
      <c r="E162">
        <v>6</v>
      </c>
      <c r="F162">
        <v>1</v>
      </c>
      <c r="G162" t="s">
        <v>46</v>
      </c>
      <c r="H162">
        <v>3</v>
      </c>
      <c r="I162" t="s">
        <v>40</v>
      </c>
      <c r="J162">
        <v>319</v>
      </c>
      <c r="K162">
        <v>1</v>
      </c>
      <c r="L162">
        <v>81</v>
      </c>
      <c r="M162">
        <v>81</v>
      </c>
      <c r="N162">
        <v>2</v>
      </c>
      <c r="O162" t="s">
        <v>44</v>
      </c>
      <c r="P162">
        <v>383</v>
      </c>
      <c r="Q162">
        <v>383</v>
      </c>
      <c r="R162">
        <v>1</v>
      </c>
      <c r="S162">
        <v>1</v>
      </c>
      <c r="T162">
        <v>1</v>
      </c>
      <c r="U162">
        <v>-37</v>
      </c>
      <c r="V162">
        <v>-37</v>
      </c>
      <c r="W162">
        <v>-53</v>
      </c>
      <c r="X162">
        <v>-76</v>
      </c>
      <c r="Y162">
        <v>-60</v>
      </c>
      <c r="Z162">
        <v>-2383</v>
      </c>
      <c r="AA162">
        <v>-38</v>
      </c>
      <c r="AB162">
        <v>1</v>
      </c>
      <c r="AC162">
        <v>1</v>
      </c>
      <c r="AD162">
        <v>-38</v>
      </c>
      <c r="AE162">
        <v>-50</v>
      </c>
      <c r="AF162">
        <v>-69</v>
      </c>
      <c r="AG162">
        <v>-54</v>
      </c>
      <c r="AH162">
        <v>-38.553233914117797</v>
      </c>
      <c r="AI162">
        <v>-49.536510873459903</v>
      </c>
      <c r="AJ162">
        <v>-69.630522125445196</v>
      </c>
      <c r="AK162">
        <v>-53.168131944590201</v>
      </c>
    </row>
    <row r="163" spans="1:37" hidden="1" x14ac:dyDescent="0.3">
      <c r="A163" t="s">
        <v>37</v>
      </c>
      <c r="B163" t="s">
        <v>38</v>
      </c>
      <c r="C163">
        <v>42619</v>
      </c>
      <c r="D163" t="s">
        <v>39</v>
      </c>
      <c r="E163">
        <v>6</v>
      </c>
      <c r="F163">
        <v>1</v>
      </c>
      <c r="G163" t="s">
        <v>46</v>
      </c>
      <c r="H163">
        <v>3</v>
      </c>
      <c r="I163" t="s">
        <v>42</v>
      </c>
      <c r="J163">
        <v>322</v>
      </c>
      <c r="K163">
        <v>1</v>
      </c>
      <c r="L163">
        <v>81</v>
      </c>
      <c r="M163">
        <v>81</v>
      </c>
      <c r="N163">
        <v>2</v>
      </c>
      <c r="O163">
        <v>0</v>
      </c>
      <c r="P163">
        <v>2000</v>
      </c>
      <c r="Q163">
        <v>383</v>
      </c>
      <c r="R163">
        <v>1</v>
      </c>
      <c r="S163">
        <v>1</v>
      </c>
      <c r="T163">
        <v>1</v>
      </c>
      <c r="U163">
        <v>-38</v>
      </c>
      <c r="V163">
        <v>-38</v>
      </c>
      <c r="W163">
        <v>-53</v>
      </c>
      <c r="X163">
        <v>-76</v>
      </c>
      <c r="Y163">
        <v>-60</v>
      </c>
      <c r="Z163">
        <v>-2383</v>
      </c>
      <c r="AA163">
        <v>-38</v>
      </c>
      <c r="AB163">
        <v>1</v>
      </c>
      <c r="AC163">
        <v>1</v>
      </c>
      <c r="AD163">
        <v>-38</v>
      </c>
      <c r="AE163">
        <v>-50</v>
      </c>
      <c r="AF163">
        <v>-69</v>
      </c>
      <c r="AG163">
        <v>-54</v>
      </c>
      <c r="AH163">
        <v>-38.553233914117797</v>
      </c>
      <c r="AI163">
        <v>-49.536510873459903</v>
      </c>
      <c r="AJ163">
        <v>-69.630522125445196</v>
      </c>
      <c r="AK163">
        <v>-53.168131944590201</v>
      </c>
    </row>
    <row r="164" spans="1:37" x14ac:dyDescent="0.3">
      <c r="A164" t="s">
        <v>37</v>
      </c>
      <c r="B164" t="s">
        <v>38</v>
      </c>
      <c r="C164">
        <v>42619</v>
      </c>
      <c r="D164" t="s">
        <v>39</v>
      </c>
      <c r="E164">
        <v>6</v>
      </c>
      <c r="F164">
        <v>1</v>
      </c>
      <c r="G164" t="s">
        <v>46</v>
      </c>
      <c r="H164">
        <v>3</v>
      </c>
      <c r="I164" t="s">
        <v>40</v>
      </c>
      <c r="J164">
        <v>323</v>
      </c>
      <c r="K164">
        <v>1</v>
      </c>
      <c r="L164">
        <v>82</v>
      </c>
      <c r="M164">
        <v>82</v>
      </c>
      <c r="N164">
        <v>2</v>
      </c>
      <c r="O164" t="s">
        <v>44</v>
      </c>
      <c r="P164">
        <v>454</v>
      </c>
      <c r="Q164">
        <v>454</v>
      </c>
      <c r="R164">
        <v>1</v>
      </c>
      <c r="S164">
        <v>1</v>
      </c>
      <c r="T164">
        <v>1</v>
      </c>
      <c r="U164">
        <v>-38</v>
      </c>
      <c r="V164">
        <v>-38</v>
      </c>
      <c r="W164">
        <v>-53</v>
      </c>
      <c r="X164">
        <v>-76</v>
      </c>
      <c r="Y164">
        <v>-60</v>
      </c>
      <c r="Z164">
        <v>-2421</v>
      </c>
      <c r="AA164">
        <v>-38</v>
      </c>
      <c r="AB164">
        <v>1</v>
      </c>
      <c r="AC164">
        <v>1</v>
      </c>
      <c r="AD164">
        <v>-38</v>
      </c>
      <c r="AE164">
        <v>-49</v>
      </c>
      <c r="AF164">
        <v>-73</v>
      </c>
      <c r="AG164">
        <v>-61</v>
      </c>
      <c r="AH164">
        <v>-38.195559325924997</v>
      </c>
      <c r="AI164">
        <v>-46.976479349501098</v>
      </c>
      <c r="AJ164">
        <v>-69.290116412210395</v>
      </c>
      <c r="AK164">
        <v>-54.987198301361502</v>
      </c>
    </row>
    <row r="165" spans="1:37" hidden="1" x14ac:dyDescent="0.3">
      <c r="A165" t="s">
        <v>37</v>
      </c>
      <c r="B165" t="s">
        <v>38</v>
      </c>
      <c r="C165">
        <v>42619</v>
      </c>
      <c r="D165" t="s">
        <v>39</v>
      </c>
      <c r="E165">
        <v>6</v>
      </c>
      <c r="F165">
        <v>1</v>
      </c>
      <c r="G165" t="s">
        <v>46</v>
      </c>
      <c r="H165">
        <v>3</v>
      </c>
      <c r="I165" t="s">
        <v>42</v>
      </c>
      <c r="J165">
        <v>326</v>
      </c>
      <c r="K165">
        <v>1</v>
      </c>
      <c r="L165">
        <v>82</v>
      </c>
      <c r="M165">
        <v>82</v>
      </c>
      <c r="N165">
        <v>2</v>
      </c>
      <c r="O165">
        <v>0</v>
      </c>
      <c r="P165">
        <v>2000</v>
      </c>
      <c r="Q165">
        <v>454</v>
      </c>
      <c r="R165">
        <v>1</v>
      </c>
      <c r="S165">
        <v>1</v>
      </c>
      <c r="T165">
        <v>1</v>
      </c>
      <c r="U165">
        <v>-38</v>
      </c>
      <c r="V165">
        <v>-38</v>
      </c>
      <c r="W165">
        <v>-53</v>
      </c>
      <c r="X165">
        <v>-76</v>
      </c>
      <c r="Y165">
        <v>-60</v>
      </c>
      <c r="Z165">
        <v>-2421</v>
      </c>
      <c r="AA165">
        <v>-38</v>
      </c>
      <c r="AB165">
        <v>1</v>
      </c>
      <c r="AC165">
        <v>1</v>
      </c>
      <c r="AD165">
        <v>-38</v>
      </c>
      <c r="AE165">
        <v>-49</v>
      </c>
      <c r="AF165">
        <v>-73</v>
      </c>
      <c r="AG165">
        <v>-61</v>
      </c>
      <c r="AH165">
        <v>-38.195559325924997</v>
      </c>
      <c r="AI165">
        <v>-46.976479349501098</v>
      </c>
      <c r="AJ165">
        <v>-69.290116412210395</v>
      </c>
      <c r="AK165">
        <v>-54.987198301361502</v>
      </c>
    </row>
    <row r="166" spans="1:37" x14ac:dyDescent="0.3">
      <c r="A166" t="s">
        <v>37</v>
      </c>
      <c r="B166" t="s">
        <v>38</v>
      </c>
      <c r="C166">
        <v>42619</v>
      </c>
      <c r="D166" t="s">
        <v>39</v>
      </c>
      <c r="E166">
        <v>6</v>
      </c>
      <c r="F166">
        <v>1</v>
      </c>
      <c r="G166" t="s">
        <v>46</v>
      </c>
      <c r="H166">
        <v>3</v>
      </c>
      <c r="I166" t="s">
        <v>40</v>
      </c>
      <c r="J166">
        <v>327</v>
      </c>
      <c r="K166">
        <v>1</v>
      </c>
      <c r="L166">
        <v>83</v>
      </c>
      <c r="M166">
        <v>83</v>
      </c>
      <c r="N166">
        <v>2</v>
      </c>
      <c r="O166" t="s">
        <v>44</v>
      </c>
      <c r="P166">
        <v>450</v>
      </c>
      <c r="Q166">
        <v>450</v>
      </c>
      <c r="R166">
        <v>1</v>
      </c>
      <c r="S166">
        <v>1</v>
      </c>
      <c r="T166">
        <v>1</v>
      </c>
      <c r="U166">
        <v>-38</v>
      </c>
      <c r="V166">
        <v>-38</v>
      </c>
      <c r="W166">
        <v>-53</v>
      </c>
      <c r="X166">
        <v>-76</v>
      </c>
      <c r="Y166">
        <v>-60</v>
      </c>
      <c r="Z166">
        <v>-2457</v>
      </c>
      <c r="AA166">
        <v>-36</v>
      </c>
      <c r="AB166">
        <v>1</v>
      </c>
      <c r="AC166">
        <v>1</v>
      </c>
      <c r="AD166">
        <v>-36</v>
      </c>
      <c r="AE166">
        <v>-56</v>
      </c>
      <c r="AF166">
        <v>-69</v>
      </c>
      <c r="AG166">
        <v>-55</v>
      </c>
      <c r="AH166">
        <v>-38.617800392504897</v>
      </c>
      <c r="AI166">
        <v>-52.977989892338499</v>
      </c>
      <c r="AJ166">
        <v>-71.258673762035201</v>
      </c>
      <c r="AK166">
        <v>-52.6323331059819</v>
      </c>
    </row>
    <row r="167" spans="1:37" hidden="1" x14ac:dyDescent="0.3">
      <c r="A167" t="s">
        <v>37</v>
      </c>
      <c r="B167" t="s">
        <v>38</v>
      </c>
      <c r="C167">
        <v>42619</v>
      </c>
      <c r="D167" t="s">
        <v>39</v>
      </c>
      <c r="E167">
        <v>6</v>
      </c>
      <c r="F167">
        <v>1</v>
      </c>
      <c r="G167" t="s">
        <v>46</v>
      </c>
      <c r="H167">
        <v>3</v>
      </c>
      <c r="I167" t="s">
        <v>42</v>
      </c>
      <c r="J167">
        <v>330</v>
      </c>
      <c r="K167">
        <v>1</v>
      </c>
      <c r="L167">
        <v>83</v>
      </c>
      <c r="M167">
        <v>83</v>
      </c>
      <c r="N167">
        <v>2</v>
      </c>
      <c r="O167">
        <v>0</v>
      </c>
      <c r="P167">
        <v>2000</v>
      </c>
      <c r="Q167">
        <v>450</v>
      </c>
      <c r="R167">
        <v>1</v>
      </c>
      <c r="S167">
        <v>1</v>
      </c>
      <c r="T167">
        <v>1</v>
      </c>
      <c r="U167">
        <v>-36</v>
      </c>
      <c r="V167">
        <v>-36</v>
      </c>
      <c r="W167">
        <v>-53</v>
      </c>
      <c r="X167">
        <v>-76</v>
      </c>
      <c r="Y167">
        <v>-60</v>
      </c>
      <c r="Z167">
        <v>-2457</v>
      </c>
      <c r="AA167">
        <v>-36</v>
      </c>
      <c r="AB167">
        <v>1</v>
      </c>
      <c r="AC167">
        <v>1</v>
      </c>
      <c r="AD167">
        <v>-36</v>
      </c>
      <c r="AE167">
        <v>-56</v>
      </c>
      <c r="AF167">
        <v>-69</v>
      </c>
      <c r="AG167">
        <v>-55</v>
      </c>
      <c r="AH167">
        <v>-38.617800392504897</v>
      </c>
      <c r="AI167">
        <v>-52.977989892338499</v>
      </c>
      <c r="AJ167">
        <v>-71.258673762035201</v>
      </c>
      <c r="AK167">
        <v>-52.6323331059819</v>
      </c>
    </row>
    <row r="168" spans="1:37" x14ac:dyDescent="0.3">
      <c r="A168" t="s">
        <v>37</v>
      </c>
      <c r="B168" t="s">
        <v>38</v>
      </c>
      <c r="C168">
        <v>42619</v>
      </c>
      <c r="D168" t="s">
        <v>39</v>
      </c>
      <c r="E168">
        <v>6</v>
      </c>
      <c r="F168">
        <v>1</v>
      </c>
      <c r="G168" t="s">
        <v>46</v>
      </c>
      <c r="H168">
        <v>3</v>
      </c>
      <c r="I168" t="s">
        <v>40</v>
      </c>
      <c r="J168">
        <v>331</v>
      </c>
      <c r="K168">
        <v>1</v>
      </c>
      <c r="L168">
        <v>84</v>
      </c>
      <c r="M168">
        <v>84</v>
      </c>
      <c r="N168">
        <v>2</v>
      </c>
      <c r="O168" t="s">
        <v>44</v>
      </c>
      <c r="P168">
        <v>996</v>
      </c>
      <c r="Q168">
        <v>996</v>
      </c>
      <c r="R168">
        <v>1</v>
      </c>
      <c r="S168">
        <v>1</v>
      </c>
      <c r="T168">
        <v>1</v>
      </c>
      <c r="U168">
        <v>-36</v>
      </c>
      <c r="V168">
        <v>-36</v>
      </c>
      <c r="W168">
        <v>-53</v>
      </c>
      <c r="X168">
        <v>-76</v>
      </c>
      <c r="Y168">
        <v>-60</v>
      </c>
      <c r="Z168">
        <v>-2494</v>
      </c>
      <c r="AA168">
        <v>-37</v>
      </c>
      <c r="AB168">
        <v>1</v>
      </c>
      <c r="AC168">
        <v>1</v>
      </c>
      <c r="AD168">
        <v>-37</v>
      </c>
      <c r="AE168">
        <v>-49</v>
      </c>
      <c r="AF168">
        <v>-70</v>
      </c>
      <c r="AG168">
        <v>-43</v>
      </c>
      <c r="AH168">
        <v>-39.917566115372701</v>
      </c>
      <c r="AI168">
        <v>-51.097211657975599</v>
      </c>
      <c r="AJ168">
        <v>-70.355045170638803</v>
      </c>
      <c r="AK168">
        <v>-48.114831458789702</v>
      </c>
    </row>
    <row r="169" spans="1:37" hidden="1" x14ac:dyDescent="0.3">
      <c r="A169" t="s">
        <v>37</v>
      </c>
      <c r="B169" t="s">
        <v>38</v>
      </c>
      <c r="C169">
        <v>42619</v>
      </c>
      <c r="D169" t="s">
        <v>39</v>
      </c>
      <c r="E169">
        <v>6</v>
      </c>
      <c r="F169">
        <v>1</v>
      </c>
      <c r="G169" t="s">
        <v>46</v>
      </c>
      <c r="H169">
        <v>3</v>
      </c>
      <c r="I169" t="s">
        <v>42</v>
      </c>
      <c r="J169">
        <v>334</v>
      </c>
      <c r="K169">
        <v>1</v>
      </c>
      <c r="L169">
        <v>84</v>
      </c>
      <c r="M169">
        <v>84</v>
      </c>
      <c r="N169">
        <v>2</v>
      </c>
      <c r="O169">
        <v>0</v>
      </c>
      <c r="P169">
        <v>2000</v>
      </c>
      <c r="Q169">
        <v>996</v>
      </c>
      <c r="R169">
        <v>1</v>
      </c>
      <c r="S169">
        <v>1</v>
      </c>
      <c r="T169">
        <v>1</v>
      </c>
      <c r="U169">
        <v>-37</v>
      </c>
      <c r="V169">
        <v>-37</v>
      </c>
      <c r="W169">
        <v>-53</v>
      </c>
      <c r="X169">
        <v>-76</v>
      </c>
      <c r="Y169">
        <v>-60</v>
      </c>
      <c r="Z169">
        <v>-2494</v>
      </c>
      <c r="AA169">
        <v>-37</v>
      </c>
      <c r="AB169">
        <v>1</v>
      </c>
      <c r="AC169">
        <v>1</v>
      </c>
      <c r="AD169">
        <v>-37</v>
      </c>
      <c r="AE169">
        <v>-49</v>
      </c>
      <c r="AF169">
        <v>-70</v>
      </c>
      <c r="AG169">
        <v>-43</v>
      </c>
      <c r="AH169">
        <v>-39.917566115372701</v>
      </c>
      <c r="AI169">
        <v>-51.097211657975599</v>
      </c>
      <c r="AJ169">
        <v>-70.355045170638803</v>
      </c>
      <c r="AK169">
        <v>-48.114831458789702</v>
      </c>
    </row>
    <row r="170" spans="1:37" x14ac:dyDescent="0.3">
      <c r="A170" t="s">
        <v>37</v>
      </c>
      <c r="B170" t="s">
        <v>38</v>
      </c>
      <c r="C170">
        <v>42619</v>
      </c>
      <c r="D170" t="s">
        <v>39</v>
      </c>
      <c r="E170">
        <v>6</v>
      </c>
      <c r="F170">
        <v>1</v>
      </c>
      <c r="G170" t="s">
        <v>46</v>
      </c>
      <c r="H170">
        <v>3</v>
      </c>
      <c r="I170" t="s">
        <v>40</v>
      </c>
      <c r="J170">
        <v>335</v>
      </c>
      <c r="K170">
        <v>1</v>
      </c>
      <c r="L170">
        <v>85</v>
      </c>
      <c r="M170">
        <v>85</v>
      </c>
      <c r="N170">
        <v>2</v>
      </c>
      <c r="O170" t="s">
        <v>44</v>
      </c>
      <c r="P170">
        <v>394</v>
      </c>
      <c r="Q170">
        <v>394</v>
      </c>
      <c r="R170">
        <v>1</v>
      </c>
      <c r="S170">
        <v>1</v>
      </c>
      <c r="T170">
        <v>1</v>
      </c>
      <c r="U170">
        <v>-37</v>
      </c>
      <c r="V170">
        <v>-37</v>
      </c>
      <c r="W170">
        <v>-53</v>
      </c>
      <c r="X170">
        <v>-76</v>
      </c>
      <c r="Y170">
        <v>-60</v>
      </c>
      <c r="Z170">
        <v>-2535</v>
      </c>
      <c r="AA170">
        <v>-41</v>
      </c>
      <c r="AB170">
        <v>1</v>
      </c>
      <c r="AC170">
        <v>1</v>
      </c>
      <c r="AD170">
        <v>-41</v>
      </c>
      <c r="AE170">
        <v>-55</v>
      </c>
      <c r="AF170">
        <v>-70</v>
      </c>
      <c r="AG170">
        <v>-46</v>
      </c>
      <c r="AH170">
        <v>-42.496171372339397</v>
      </c>
      <c r="AI170">
        <v>-54.914806064849401</v>
      </c>
      <c r="AJ170">
        <v>-69.891077575773295</v>
      </c>
      <c r="AK170">
        <v>-47.919712269494802</v>
      </c>
    </row>
    <row r="171" spans="1:37" hidden="1" x14ac:dyDescent="0.3">
      <c r="A171" t="s">
        <v>37</v>
      </c>
      <c r="B171" t="s">
        <v>38</v>
      </c>
      <c r="C171">
        <v>42619</v>
      </c>
      <c r="D171" t="s">
        <v>39</v>
      </c>
      <c r="E171">
        <v>6</v>
      </c>
      <c r="F171">
        <v>1</v>
      </c>
      <c r="G171" t="s">
        <v>46</v>
      </c>
      <c r="H171">
        <v>3</v>
      </c>
      <c r="I171" t="s">
        <v>42</v>
      </c>
      <c r="J171">
        <v>338</v>
      </c>
      <c r="K171">
        <v>1</v>
      </c>
      <c r="L171">
        <v>85</v>
      </c>
      <c r="M171">
        <v>85</v>
      </c>
      <c r="N171">
        <v>2</v>
      </c>
      <c r="O171">
        <v>0</v>
      </c>
      <c r="P171">
        <v>2000</v>
      </c>
      <c r="Q171">
        <v>394</v>
      </c>
      <c r="R171">
        <v>1</v>
      </c>
      <c r="S171">
        <v>1</v>
      </c>
      <c r="T171">
        <v>1</v>
      </c>
      <c r="U171">
        <v>-41</v>
      </c>
      <c r="V171">
        <v>-41</v>
      </c>
      <c r="W171">
        <v>-53</v>
      </c>
      <c r="X171">
        <v>-76</v>
      </c>
      <c r="Y171">
        <v>-60</v>
      </c>
      <c r="Z171">
        <v>-2535</v>
      </c>
      <c r="AA171">
        <v>-41</v>
      </c>
      <c r="AB171">
        <v>1</v>
      </c>
      <c r="AC171">
        <v>1</v>
      </c>
      <c r="AD171">
        <v>-41</v>
      </c>
      <c r="AE171">
        <v>-55</v>
      </c>
      <c r="AF171">
        <v>-70</v>
      </c>
      <c r="AG171">
        <v>-46</v>
      </c>
      <c r="AH171">
        <v>-42.496171372339397</v>
      </c>
      <c r="AI171">
        <v>-54.914806064849401</v>
      </c>
      <c r="AJ171">
        <v>-69.891077575773295</v>
      </c>
      <c r="AK171">
        <v>-47.919712269494802</v>
      </c>
    </row>
    <row r="172" spans="1:37" x14ac:dyDescent="0.3">
      <c r="A172" t="s">
        <v>37</v>
      </c>
      <c r="B172" t="s">
        <v>38</v>
      </c>
      <c r="C172">
        <v>42619</v>
      </c>
      <c r="D172" t="s">
        <v>39</v>
      </c>
      <c r="E172">
        <v>6</v>
      </c>
      <c r="F172">
        <v>1</v>
      </c>
      <c r="G172" t="s">
        <v>46</v>
      </c>
      <c r="H172">
        <v>3</v>
      </c>
      <c r="I172" t="s">
        <v>40</v>
      </c>
      <c r="J172">
        <v>339</v>
      </c>
      <c r="K172">
        <v>1</v>
      </c>
      <c r="L172">
        <v>86</v>
      </c>
      <c r="M172">
        <v>86</v>
      </c>
      <c r="N172">
        <v>2</v>
      </c>
      <c r="O172" t="s">
        <v>43</v>
      </c>
      <c r="P172">
        <v>421</v>
      </c>
      <c r="Q172">
        <v>421</v>
      </c>
      <c r="R172">
        <v>2</v>
      </c>
      <c r="S172">
        <v>2</v>
      </c>
      <c r="T172">
        <v>1</v>
      </c>
      <c r="U172">
        <v>-41</v>
      </c>
      <c r="V172">
        <v>-41</v>
      </c>
      <c r="W172">
        <v>-53</v>
      </c>
      <c r="X172">
        <v>-76</v>
      </c>
      <c r="Y172">
        <v>-60</v>
      </c>
      <c r="Z172">
        <v>-2585</v>
      </c>
      <c r="AA172">
        <v>-50</v>
      </c>
      <c r="AB172">
        <v>2</v>
      </c>
      <c r="AC172">
        <v>1</v>
      </c>
      <c r="AD172">
        <v>-42</v>
      </c>
      <c r="AE172">
        <v>-50</v>
      </c>
      <c r="AF172">
        <v>-68</v>
      </c>
      <c r="AG172">
        <v>-46</v>
      </c>
      <c r="AH172">
        <v>-43.570919098652197</v>
      </c>
      <c r="AI172">
        <v>-53.364347683686503</v>
      </c>
      <c r="AJ172">
        <v>-66.310883889329304</v>
      </c>
      <c r="AK172">
        <v>-45.742857286472798</v>
      </c>
    </row>
    <row r="173" spans="1:37" hidden="1" x14ac:dyDescent="0.3">
      <c r="A173" t="s">
        <v>37</v>
      </c>
      <c r="B173" t="s">
        <v>38</v>
      </c>
      <c r="C173">
        <v>42619</v>
      </c>
      <c r="D173" t="s">
        <v>39</v>
      </c>
      <c r="E173">
        <v>6</v>
      </c>
      <c r="F173">
        <v>1</v>
      </c>
      <c r="G173" t="s">
        <v>46</v>
      </c>
      <c r="H173">
        <v>3</v>
      </c>
      <c r="I173" t="s">
        <v>42</v>
      </c>
      <c r="J173">
        <v>342</v>
      </c>
      <c r="K173">
        <v>1</v>
      </c>
      <c r="L173">
        <v>86</v>
      </c>
      <c r="M173">
        <v>86</v>
      </c>
      <c r="N173">
        <v>2</v>
      </c>
      <c r="O173">
        <v>0</v>
      </c>
      <c r="P173">
        <v>2000</v>
      </c>
      <c r="Q173">
        <v>421</v>
      </c>
      <c r="R173">
        <v>2</v>
      </c>
      <c r="S173">
        <v>2</v>
      </c>
      <c r="T173">
        <v>1</v>
      </c>
      <c r="U173">
        <v>-41</v>
      </c>
      <c r="V173">
        <v>-41</v>
      </c>
      <c r="W173">
        <v>-50</v>
      </c>
      <c r="X173">
        <v>-76</v>
      </c>
      <c r="Y173">
        <v>-60</v>
      </c>
      <c r="Z173">
        <v>-2585</v>
      </c>
      <c r="AA173">
        <v>-50</v>
      </c>
      <c r="AB173">
        <v>2</v>
      </c>
      <c r="AC173">
        <v>1</v>
      </c>
      <c r="AD173">
        <v>-42</v>
      </c>
      <c r="AE173">
        <v>-50</v>
      </c>
      <c r="AF173">
        <v>-68</v>
      </c>
      <c r="AG173">
        <v>-46</v>
      </c>
      <c r="AH173">
        <v>-43.570919098652197</v>
      </c>
      <c r="AI173">
        <v>-53.364347683686503</v>
      </c>
      <c r="AJ173">
        <v>-66.310883889329304</v>
      </c>
      <c r="AK173">
        <v>-45.742857286472798</v>
      </c>
    </row>
    <row r="174" spans="1:37" x14ac:dyDescent="0.3">
      <c r="A174" t="s">
        <v>37</v>
      </c>
      <c r="B174" t="s">
        <v>38</v>
      </c>
      <c r="C174">
        <v>42619</v>
      </c>
      <c r="D174" t="s">
        <v>39</v>
      </c>
      <c r="E174">
        <v>6</v>
      </c>
      <c r="F174">
        <v>1</v>
      </c>
      <c r="G174" t="s">
        <v>46</v>
      </c>
      <c r="H174">
        <v>3</v>
      </c>
      <c r="I174" t="s">
        <v>40</v>
      </c>
      <c r="J174">
        <v>343</v>
      </c>
      <c r="K174">
        <v>1</v>
      </c>
      <c r="L174">
        <v>87</v>
      </c>
      <c r="M174">
        <v>87</v>
      </c>
      <c r="N174">
        <v>2</v>
      </c>
      <c r="O174" t="s">
        <v>45</v>
      </c>
      <c r="P174">
        <v>1034</v>
      </c>
      <c r="Q174">
        <v>1034</v>
      </c>
      <c r="R174">
        <v>4</v>
      </c>
      <c r="S174">
        <v>2</v>
      </c>
      <c r="T174">
        <v>1</v>
      </c>
      <c r="U174">
        <v>-41</v>
      </c>
      <c r="V174">
        <v>-41</v>
      </c>
      <c r="W174">
        <v>-50</v>
      </c>
      <c r="X174">
        <v>-76</v>
      </c>
      <c r="Y174">
        <v>-60</v>
      </c>
      <c r="Z174">
        <v>-2634</v>
      </c>
      <c r="AA174">
        <v>-49</v>
      </c>
      <c r="AB174">
        <v>2</v>
      </c>
      <c r="AC174">
        <v>1</v>
      </c>
      <c r="AD174">
        <v>-38</v>
      </c>
      <c r="AE174">
        <v>-54</v>
      </c>
      <c r="AF174">
        <v>-58</v>
      </c>
      <c r="AG174">
        <v>-49</v>
      </c>
      <c r="AH174">
        <v>-39.354273341254903</v>
      </c>
      <c r="AI174">
        <v>-57.5450318436014</v>
      </c>
      <c r="AJ174">
        <v>-61.943241637379998</v>
      </c>
      <c r="AK174">
        <v>-50.048260530766598</v>
      </c>
    </row>
    <row r="175" spans="1:37" hidden="1" x14ac:dyDescent="0.3">
      <c r="A175" t="s">
        <v>37</v>
      </c>
      <c r="B175" t="s">
        <v>38</v>
      </c>
      <c r="C175">
        <v>42619</v>
      </c>
      <c r="D175" t="s">
        <v>39</v>
      </c>
      <c r="E175">
        <v>6</v>
      </c>
      <c r="F175">
        <v>1</v>
      </c>
      <c r="G175" t="s">
        <v>46</v>
      </c>
      <c r="H175">
        <v>3</v>
      </c>
      <c r="I175" t="s">
        <v>42</v>
      </c>
      <c r="J175">
        <v>346</v>
      </c>
      <c r="K175">
        <v>1</v>
      </c>
      <c r="L175">
        <v>87</v>
      </c>
      <c r="M175">
        <v>87</v>
      </c>
      <c r="N175">
        <v>2</v>
      </c>
      <c r="O175">
        <v>0</v>
      </c>
      <c r="P175">
        <v>2000</v>
      </c>
      <c r="Q175">
        <v>1034</v>
      </c>
      <c r="R175">
        <v>4</v>
      </c>
      <c r="S175">
        <v>2</v>
      </c>
      <c r="T175">
        <v>1</v>
      </c>
      <c r="U175">
        <v>-41</v>
      </c>
      <c r="V175">
        <v>-41</v>
      </c>
      <c r="W175">
        <v>-50</v>
      </c>
      <c r="X175">
        <v>-76</v>
      </c>
      <c r="Y175">
        <v>-49</v>
      </c>
      <c r="Z175">
        <v>-2634</v>
      </c>
      <c r="AA175">
        <v>-49</v>
      </c>
      <c r="AB175">
        <v>2</v>
      </c>
      <c r="AC175">
        <v>1</v>
      </c>
      <c r="AD175">
        <v>-38</v>
      </c>
      <c r="AE175">
        <v>-54</v>
      </c>
      <c r="AF175">
        <v>-58</v>
      </c>
      <c r="AG175">
        <v>-49</v>
      </c>
      <c r="AH175">
        <v>-39.354273341254903</v>
      </c>
      <c r="AI175">
        <v>-57.5450318436014</v>
      </c>
      <c r="AJ175">
        <v>-61.943241637379998</v>
      </c>
      <c r="AK175">
        <v>-50.048260530766598</v>
      </c>
    </row>
    <row r="176" spans="1:37" x14ac:dyDescent="0.3">
      <c r="A176" t="s">
        <v>37</v>
      </c>
      <c r="B176" t="s">
        <v>38</v>
      </c>
      <c r="C176">
        <v>42619</v>
      </c>
      <c r="D176" t="s">
        <v>39</v>
      </c>
      <c r="E176">
        <v>6</v>
      </c>
      <c r="F176">
        <v>1</v>
      </c>
      <c r="G176" t="s">
        <v>46</v>
      </c>
      <c r="H176">
        <v>3</v>
      </c>
      <c r="I176" t="s">
        <v>40</v>
      </c>
      <c r="J176">
        <v>347</v>
      </c>
      <c r="K176">
        <v>1</v>
      </c>
      <c r="L176">
        <v>88</v>
      </c>
      <c r="M176">
        <v>88</v>
      </c>
      <c r="N176">
        <v>2</v>
      </c>
      <c r="O176" t="s">
        <v>44</v>
      </c>
      <c r="P176">
        <v>425</v>
      </c>
      <c r="Q176">
        <v>425</v>
      </c>
      <c r="R176">
        <v>1</v>
      </c>
      <c r="S176">
        <v>1</v>
      </c>
      <c r="T176">
        <v>1</v>
      </c>
      <c r="U176">
        <v>-41</v>
      </c>
      <c r="V176">
        <v>-41</v>
      </c>
      <c r="W176">
        <v>-50</v>
      </c>
      <c r="X176">
        <v>-76</v>
      </c>
      <c r="Y176">
        <v>-49</v>
      </c>
      <c r="Z176">
        <v>-2678</v>
      </c>
      <c r="AA176">
        <v>-44</v>
      </c>
      <c r="AB176">
        <v>1</v>
      </c>
      <c r="AC176">
        <v>1</v>
      </c>
      <c r="AD176">
        <v>-44</v>
      </c>
      <c r="AE176">
        <v>-56</v>
      </c>
      <c r="AF176">
        <v>-63</v>
      </c>
      <c r="AG176">
        <v>-49</v>
      </c>
      <c r="AH176">
        <v>-41.4634256801153</v>
      </c>
      <c r="AI176">
        <v>-56.785503937851701</v>
      </c>
      <c r="AJ176">
        <v>-58.726214059822802</v>
      </c>
      <c r="AK176">
        <v>-51.357148541232597</v>
      </c>
    </row>
    <row r="177" spans="1:37" hidden="1" x14ac:dyDescent="0.3">
      <c r="A177" t="s">
        <v>37</v>
      </c>
      <c r="B177" t="s">
        <v>38</v>
      </c>
      <c r="C177">
        <v>42619</v>
      </c>
      <c r="D177" t="s">
        <v>39</v>
      </c>
      <c r="E177">
        <v>6</v>
      </c>
      <c r="F177">
        <v>1</v>
      </c>
      <c r="G177" t="s">
        <v>46</v>
      </c>
      <c r="H177">
        <v>3</v>
      </c>
      <c r="I177" t="s">
        <v>42</v>
      </c>
      <c r="J177">
        <v>350</v>
      </c>
      <c r="K177">
        <v>1</v>
      </c>
      <c r="L177">
        <v>88</v>
      </c>
      <c r="M177">
        <v>88</v>
      </c>
      <c r="N177">
        <v>2</v>
      </c>
      <c r="O177">
        <v>0</v>
      </c>
      <c r="P177">
        <v>2000</v>
      </c>
      <c r="Q177">
        <v>425</v>
      </c>
      <c r="R177">
        <v>1</v>
      </c>
      <c r="S177">
        <v>1</v>
      </c>
      <c r="T177">
        <v>1</v>
      </c>
      <c r="U177">
        <v>-44</v>
      </c>
      <c r="V177">
        <v>-44</v>
      </c>
      <c r="W177">
        <v>-50</v>
      </c>
      <c r="X177">
        <v>-76</v>
      </c>
      <c r="Y177">
        <v>-49</v>
      </c>
      <c r="Z177">
        <v>-2678</v>
      </c>
      <c r="AA177">
        <v>-44</v>
      </c>
      <c r="AB177">
        <v>1</v>
      </c>
      <c r="AC177">
        <v>1</v>
      </c>
      <c r="AD177">
        <v>-44</v>
      </c>
      <c r="AE177">
        <v>-56</v>
      </c>
      <c r="AF177">
        <v>-63</v>
      </c>
      <c r="AG177">
        <v>-49</v>
      </c>
      <c r="AH177">
        <v>-41.4634256801153</v>
      </c>
      <c r="AI177">
        <v>-56.785503937851701</v>
      </c>
      <c r="AJ177">
        <v>-58.726214059822802</v>
      </c>
      <c r="AK177">
        <v>-51.357148541232597</v>
      </c>
    </row>
    <row r="178" spans="1:37" x14ac:dyDescent="0.3">
      <c r="A178" t="s">
        <v>37</v>
      </c>
      <c r="B178" t="s">
        <v>38</v>
      </c>
      <c r="C178">
        <v>42619</v>
      </c>
      <c r="D178" t="s">
        <v>39</v>
      </c>
      <c r="E178">
        <v>6</v>
      </c>
      <c r="F178">
        <v>1</v>
      </c>
      <c r="G178" t="s">
        <v>46</v>
      </c>
      <c r="H178">
        <v>3</v>
      </c>
      <c r="I178" t="s">
        <v>40</v>
      </c>
      <c r="J178">
        <v>351</v>
      </c>
      <c r="K178">
        <v>1</v>
      </c>
      <c r="L178">
        <v>89</v>
      </c>
      <c r="M178">
        <v>89</v>
      </c>
      <c r="N178">
        <v>2</v>
      </c>
      <c r="O178" t="s">
        <v>41</v>
      </c>
      <c r="P178">
        <v>1100</v>
      </c>
      <c r="Q178">
        <v>1100</v>
      </c>
      <c r="R178">
        <v>3</v>
      </c>
      <c r="S178">
        <v>2</v>
      </c>
      <c r="T178">
        <v>1</v>
      </c>
      <c r="U178">
        <v>-44</v>
      </c>
      <c r="V178">
        <v>-44</v>
      </c>
      <c r="W178">
        <v>-50</v>
      </c>
      <c r="X178">
        <v>-76</v>
      </c>
      <c r="Y178">
        <v>-49</v>
      </c>
      <c r="Z178">
        <v>-2740</v>
      </c>
      <c r="AA178">
        <v>-62</v>
      </c>
      <c r="AB178">
        <v>2</v>
      </c>
      <c r="AC178">
        <v>1</v>
      </c>
      <c r="AD178">
        <v>-41</v>
      </c>
      <c r="AE178">
        <v>-53</v>
      </c>
      <c r="AF178">
        <v>-62</v>
      </c>
      <c r="AG178">
        <v>-43</v>
      </c>
      <c r="AH178">
        <v>-38.434252226326898</v>
      </c>
      <c r="AI178">
        <v>-55.210026022865101</v>
      </c>
      <c r="AJ178">
        <v>-59.476801957235303</v>
      </c>
      <c r="AK178">
        <v>-52.509308581378001</v>
      </c>
    </row>
    <row r="179" spans="1:37" hidden="1" x14ac:dyDescent="0.3">
      <c r="A179" t="s">
        <v>37</v>
      </c>
      <c r="B179" t="s">
        <v>38</v>
      </c>
      <c r="C179">
        <v>42619</v>
      </c>
      <c r="D179" t="s">
        <v>39</v>
      </c>
      <c r="E179">
        <v>6</v>
      </c>
      <c r="F179">
        <v>1</v>
      </c>
      <c r="G179" t="s">
        <v>46</v>
      </c>
      <c r="H179">
        <v>3</v>
      </c>
      <c r="I179" t="s">
        <v>42</v>
      </c>
      <c r="J179">
        <v>354</v>
      </c>
      <c r="K179">
        <v>1</v>
      </c>
      <c r="L179">
        <v>89</v>
      </c>
      <c r="M179">
        <v>89</v>
      </c>
      <c r="N179">
        <v>2</v>
      </c>
      <c r="O179">
        <v>0</v>
      </c>
      <c r="P179">
        <v>2000</v>
      </c>
      <c r="Q179">
        <v>1100</v>
      </c>
      <c r="R179">
        <v>3</v>
      </c>
      <c r="S179">
        <v>2</v>
      </c>
      <c r="T179">
        <v>1</v>
      </c>
      <c r="U179">
        <v>-44</v>
      </c>
      <c r="V179">
        <v>-44</v>
      </c>
      <c r="W179">
        <v>-50</v>
      </c>
      <c r="X179">
        <v>-62</v>
      </c>
      <c r="Y179">
        <v>-49</v>
      </c>
      <c r="Z179">
        <v>-2740</v>
      </c>
      <c r="AA179">
        <v>-62</v>
      </c>
      <c r="AB179">
        <v>2</v>
      </c>
      <c r="AC179">
        <v>1</v>
      </c>
      <c r="AD179">
        <v>-41</v>
      </c>
      <c r="AE179">
        <v>-53</v>
      </c>
      <c r="AF179">
        <v>-62</v>
      </c>
      <c r="AG179">
        <v>-43</v>
      </c>
      <c r="AH179">
        <v>-38.434252226326898</v>
      </c>
      <c r="AI179">
        <v>-55.210026022865101</v>
      </c>
      <c r="AJ179">
        <v>-59.476801957235303</v>
      </c>
      <c r="AK179">
        <v>-52.509308581378001</v>
      </c>
    </row>
    <row r="180" spans="1:37" x14ac:dyDescent="0.3">
      <c r="A180" t="s">
        <v>37</v>
      </c>
      <c r="B180" t="s">
        <v>38</v>
      </c>
      <c r="C180">
        <v>42619</v>
      </c>
      <c r="D180" t="s">
        <v>39</v>
      </c>
      <c r="E180">
        <v>6</v>
      </c>
      <c r="F180">
        <v>1</v>
      </c>
      <c r="G180" t="s">
        <v>46</v>
      </c>
      <c r="H180">
        <v>3</v>
      </c>
      <c r="I180" t="s">
        <v>40</v>
      </c>
      <c r="J180">
        <v>355</v>
      </c>
      <c r="K180">
        <v>1</v>
      </c>
      <c r="L180">
        <v>90</v>
      </c>
      <c r="M180">
        <v>90</v>
      </c>
      <c r="N180">
        <v>2</v>
      </c>
      <c r="O180" t="s">
        <v>43</v>
      </c>
      <c r="P180">
        <v>393</v>
      </c>
      <c r="Q180">
        <v>393</v>
      </c>
      <c r="R180">
        <v>2</v>
      </c>
      <c r="S180">
        <v>2</v>
      </c>
      <c r="T180">
        <v>1</v>
      </c>
      <c r="U180">
        <v>-44</v>
      </c>
      <c r="V180">
        <v>-44</v>
      </c>
      <c r="W180">
        <v>-50</v>
      </c>
      <c r="X180">
        <v>-62</v>
      </c>
      <c r="Y180">
        <v>-49</v>
      </c>
      <c r="Z180">
        <v>-2806</v>
      </c>
      <c r="AA180">
        <v>-66</v>
      </c>
      <c r="AB180">
        <v>2</v>
      </c>
      <c r="AC180">
        <v>1</v>
      </c>
      <c r="AD180">
        <v>-34</v>
      </c>
      <c r="AE180">
        <v>-66</v>
      </c>
      <c r="AF180">
        <v>-72</v>
      </c>
      <c r="AG180">
        <v>-51</v>
      </c>
      <c r="AH180">
        <v>-36.105629922868403</v>
      </c>
      <c r="AI180">
        <v>-60.457971406490699</v>
      </c>
      <c r="AJ180">
        <v>-67.081241056290807</v>
      </c>
      <c r="AK180">
        <v>-52.140120982017699</v>
      </c>
    </row>
    <row r="181" spans="1:37" hidden="1" x14ac:dyDescent="0.3">
      <c r="A181" t="s">
        <v>37</v>
      </c>
      <c r="B181" t="s">
        <v>38</v>
      </c>
      <c r="C181">
        <v>42619</v>
      </c>
      <c r="D181" t="s">
        <v>39</v>
      </c>
      <c r="E181">
        <v>6</v>
      </c>
      <c r="F181">
        <v>1</v>
      </c>
      <c r="G181" t="s">
        <v>46</v>
      </c>
      <c r="H181">
        <v>3</v>
      </c>
      <c r="I181" t="s">
        <v>42</v>
      </c>
      <c r="J181">
        <v>358</v>
      </c>
      <c r="K181">
        <v>1</v>
      </c>
      <c r="L181">
        <v>90</v>
      </c>
      <c r="M181">
        <v>90</v>
      </c>
      <c r="N181">
        <v>2</v>
      </c>
      <c r="O181">
        <v>0</v>
      </c>
      <c r="P181">
        <v>2000</v>
      </c>
      <c r="Q181">
        <v>393</v>
      </c>
      <c r="R181">
        <v>2</v>
      </c>
      <c r="S181">
        <v>2</v>
      </c>
      <c r="T181">
        <v>1</v>
      </c>
      <c r="U181">
        <v>-44</v>
      </c>
      <c r="V181">
        <v>-44</v>
      </c>
      <c r="W181">
        <v>-66</v>
      </c>
      <c r="X181">
        <v>-62</v>
      </c>
      <c r="Y181">
        <v>-49</v>
      </c>
      <c r="Z181">
        <v>-2806</v>
      </c>
      <c r="AA181">
        <v>-66</v>
      </c>
      <c r="AB181">
        <v>2</v>
      </c>
      <c r="AC181">
        <v>1</v>
      </c>
      <c r="AD181">
        <v>-34</v>
      </c>
      <c r="AE181">
        <v>-66</v>
      </c>
      <c r="AF181">
        <v>-72</v>
      </c>
      <c r="AG181">
        <v>-51</v>
      </c>
      <c r="AH181">
        <v>-36.105629922868403</v>
      </c>
      <c r="AI181">
        <v>-60.457971406490699</v>
      </c>
      <c r="AJ181">
        <v>-67.081241056290807</v>
      </c>
      <c r="AK181">
        <v>-52.140120982017699</v>
      </c>
    </row>
    <row r="182" spans="1:37" x14ac:dyDescent="0.3">
      <c r="A182" t="s">
        <v>37</v>
      </c>
      <c r="B182" t="s">
        <v>38</v>
      </c>
      <c r="C182">
        <v>42619</v>
      </c>
      <c r="D182" t="s">
        <v>39</v>
      </c>
      <c r="E182">
        <v>6</v>
      </c>
      <c r="F182">
        <v>1</v>
      </c>
      <c r="G182" t="s">
        <v>46</v>
      </c>
      <c r="H182">
        <v>3</v>
      </c>
      <c r="I182" t="s">
        <v>40</v>
      </c>
      <c r="J182">
        <v>359</v>
      </c>
      <c r="K182">
        <v>1</v>
      </c>
      <c r="L182">
        <v>91</v>
      </c>
      <c r="M182">
        <v>91</v>
      </c>
      <c r="N182">
        <v>2</v>
      </c>
      <c r="O182" t="s">
        <v>45</v>
      </c>
      <c r="P182">
        <v>414</v>
      </c>
      <c r="Q182">
        <v>414</v>
      </c>
      <c r="R182">
        <v>4</v>
      </c>
      <c r="S182">
        <v>2</v>
      </c>
      <c r="T182">
        <v>1</v>
      </c>
      <c r="U182">
        <v>-44</v>
      </c>
      <c r="V182">
        <v>-44</v>
      </c>
      <c r="W182">
        <v>-66</v>
      </c>
      <c r="X182">
        <v>-62</v>
      </c>
      <c r="Y182">
        <v>-49</v>
      </c>
      <c r="Z182">
        <v>-2864</v>
      </c>
      <c r="AA182">
        <v>-58</v>
      </c>
      <c r="AB182">
        <v>2</v>
      </c>
      <c r="AC182">
        <v>1</v>
      </c>
      <c r="AD182">
        <v>-45</v>
      </c>
      <c r="AE182">
        <v>-61</v>
      </c>
      <c r="AF182">
        <v>-64</v>
      </c>
      <c r="AG182">
        <v>-58</v>
      </c>
      <c r="AH182">
        <v>-37.934964144587497</v>
      </c>
      <c r="AI182">
        <v>-56.292431209874302</v>
      </c>
      <c r="AJ182">
        <v>-61.744406010644497</v>
      </c>
      <c r="AK182">
        <v>-54.967095997603998</v>
      </c>
    </row>
    <row r="183" spans="1:37" hidden="1" x14ac:dyDescent="0.3">
      <c r="A183" t="s">
        <v>37</v>
      </c>
      <c r="B183" t="s">
        <v>38</v>
      </c>
      <c r="C183">
        <v>42619</v>
      </c>
      <c r="D183" t="s">
        <v>39</v>
      </c>
      <c r="E183">
        <v>6</v>
      </c>
      <c r="F183">
        <v>1</v>
      </c>
      <c r="G183" t="s">
        <v>46</v>
      </c>
      <c r="H183">
        <v>3</v>
      </c>
      <c r="I183" t="s">
        <v>42</v>
      </c>
      <c r="J183">
        <v>362</v>
      </c>
      <c r="K183">
        <v>1</v>
      </c>
      <c r="L183">
        <v>91</v>
      </c>
      <c r="M183">
        <v>91</v>
      </c>
      <c r="N183">
        <v>2</v>
      </c>
      <c r="O183">
        <v>0</v>
      </c>
      <c r="P183">
        <v>2000</v>
      </c>
      <c r="Q183">
        <v>414</v>
      </c>
      <c r="R183">
        <v>4</v>
      </c>
      <c r="S183">
        <v>2</v>
      </c>
      <c r="T183">
        <v>1</v>
      </c>
      <c r="U183">
        <v>-44</v>
      </c>
      <c r="V183">
        <v>-44</v>
      </c>
      <c r="W183">
        <v>-66</v>
      </c>
      <c r="X183">
        <v>-62</v>
      </c>
      <c r="Y183">
        <v>-58</v>
      </c>
      <c r="Z183">
        <v>-2864</v>
      </c>
      <c r="AA183">
        <v>-58</v>
      </c>
      <c r="AB183">
        <v>2</v>
      </c>
      <c r="AC183">
        <v>1</v>
      </c>
      <c r="AD183">
        <v>-45</v>
      </c>
      <c r="AE183">
        <v>-61</v>
      </c>
      <c r="AF183">
        <v>-64</v>
      </c>
      <c r="AG183">
        <v>-58</v>
      </c>
      <c r="AH183">
        <v>-37.934964144587497</v>
      </c>
      <c r="AI183">
        <v>-56.292431209874302</v>
      </c>
      <c r="AJ183">
        <v>-61.744406010644497</v>
      </c>
      <c r="AK183">
        <v>-54.967095997603998</v>
      </c>
    </row>
    <row r="184" spans="1:37" x14ac:dyDescent="0.3">
      <c r="A184" t="s">
        <v>37</v>
      </c>
      <c r="B184" t="s">
        <v>38</v>
      </c>
      <c r="C184">
        <v>42619</v>
      </c>
      <c r="D184" t="s">
        <v>39</v>
      </c>
      <c r="E184">
        <v>6</v>
      </c>
      <c r="F184">
        <v>1</v>
      </c>
      <c r="G184" t="s">
        <v>46</v>
      </c>
      <c r="H184">
        <v>3</v>
      </c>
      <c r="I184" t="s">
        <v>40</v>
      </c>
      <c r="J184">
        <v>363</v>
      </c>
      <c r="K184">
        <v>1</v>
      </c>
      <c r="L184">
        <v>92</v>
      </c>
      <c r="M184">
        <v>92</v>
      </c>
      <c r="N184">
        <v>2</v>
      </c>
      <c r="O184" t="s">
        <v>44</v>
      </c>
      <c r="P184">
        <v>622</v>
      </c>
      <c r="Q184">
        <v>622</v>
      </c>
      <c r="R184">
        <v>1</v>
      </c>
      <c r="S184">
        <v>1</v>
      </c>
      <c r="T184">
        <v>1</v>
      </c>
      <c r="U184">
        <v>-44</v>
      </c>
      <c r="V184">
        <v>-44</v>
      </c>
      <c r="W184">
        <v>-66</v>
      </c>
      <c r="X184">
        <v>-62</v>
      </c>
      <c r="Y184">
        <v>-58</v>
      </c>
      <c r="Z184">
        <v>-2902</v>
      </c>
      <c r="AA184">
        <v>-38</v>
      </c>
      <c r="AB184">
        <v>1</v>
      </c>
      <c r="AC184">
        <v>1</v>
      </c>
      <c r="AD184">
        <v>-38</v>
      </c>
      <c r="AE184">
        <v>-49</v>
      </c>
      <c r="AF184">
        <v>-62</v>
      </c>
      <c r="AG184">
        <v>-56</v>
      </c>
      <c r="AH184">
        <v>-40.816671191761202</v>
      </c>
      <c r="AI184">
        <v>-55.074363076722797</v>
      </c>
      <c r="AJ184">
        <v>-63.9096235072181</v>
      </c>
      <c r="AK184">
        <v>-54.365776987643798</v>
      </c>
    </row>
    <row r="185" spans="1:37" hidden="1" x14ac:dyDescent="0.3">
      <c r="A185" t="s">
        <v>37</v>
      </c>
      <c r="B185" t="s">
        <v>38</v>
      </c>
      <c r="C185">
        <v>42619</v>
      </c>
      <c r="D185" t="s">
        <v>39</v>
      </c>
      <c r="E185">
        <v>6</v>
      </c>
      <c r="F185">
        <v>1</v>
      </c>
      <c r="G185" t="s">
        <v>46</v>
      </c>
      <c r="H185">
        <v>3</v>
      </c>
      <c r="I185" t="s">
        <v>42</v>
      </c>
      <c r="J185">
        <v>366</v>
      </c>
      <c r="K185">
        <v>1</v>
      </c>
      <c r="L185">
        <v>92</v>
      </c>
      <c r="M185">
        <v>92</v>
      </c>
      <c r="N185">
        <v>2</v>
      </c>
      <c r="O185">
        <v>0</v>
      </c>
      <c r="P185">
        <v>2000</v>
      </c>
      <c r="Q185">
        <v>622</v>
      </c>
      <c r="R185">
        <v>1</v>
      </c>
      <c r="S185">
        <v>1</v>
      </c>
      <c r="T185">
        <v>1</v>
      </c>
      <c r="U185">
        <v>-38</v>
      </c>
      <c r="V185">
        <v>-38</v>
      </c>
      <c r="W185">
        <v>-66</v>
      </c>
      <c r="X185">
        <v>-62</v>
      </c>
      <c r="Y185">
        <v>-58</v>
      </c>
      <c r="Z185">
        <v>-2902</v>
      </c>
      <c r="AA185">
        <v>-38</v>
      </c>
      <c r="AB185">
        <v>1</v>
      </c>
      <c r="AC185">
        <v>1</v>
      </c>
      <c r="AD185">
        <v>-38</v>
      </c>
      <c r="AE185">
        <v>-49</v>
      </c>
      <c r="AF185">
        <v>-62</v>
      </c>
      <c r="AG185">
        <v>-56</v>
      </c>
      <c r="AH185">
        <v>-40.816671191761202</v>
      </c>
      <c r="AI185">
        <v>-55.074363076722797</v>
      </c>
      <c r="AJ185">
        <v>-63.9096235072181</v>
      </c>
      <c r="AK185">
        <v>-54.365776987643798</v>
      </c>
    </row>
    <row r="186" spans="1:37" x14ac:dyDescent="0.3">
      <c r="A186" t="s">
        <v>37</v>
      </c>
      <c r="B186" t="s">
        <v>38</v>
      </c>
      <c r="C186">
        <v>42619</v>
      </c>
      <c r="D186" t="s">
        <v>39</v>
      </c>
      <c r="E186">
        <v>6</v>
      </c>
      <c r="F186">
        <v>1</v>
      </c>
      <c r="G186" t="s">
        <v>46</v>
      </c>
      <c r="H186">
        <v>3</v>
      </c>
      <c r="I186" t="s">
        <v>40</v>
      </c>
      <c r="J186">
        <v>367</v>
      </c>
      <c r="K186">
        <v>1</v>
      </c>
      <c r="L186">
        <v>93</v>
      </c>
      <c r="M186">
        <v>93</v>
      </c>
      <c r="N186">
        <v>2</v>
      </c>
      <c r="O186" t="s">
        <v>44</v>
      </c>
      <c r="P186">
        <v>445</v>
      </c>
      <c r="Q186">
        <v>445</v>
      </c>
      <c r="R186">
        <v>1</v>
      </c>
      <c r="S186">
        <v>1</v>
      </c>
      <c r="T186">
        <v>1</v>
      </c>
      <c r="U186">
        <v>-38</v>
      </c>
      <c r="V186">
        <v>-38</v>
      </c>
      <c r="W186">
        <v>-66</v>
      </c>
      <c r="X186">
        <v>-62</v>
      </c>
      <c r="Y186">
        <v>-58</v>
      </c>
      <c r="Z186">
        <v>-2939</v>
      </c>
      <c r="AA186">
        <v>-37</v>
      </c>
      <c r="AB186">
        <v>1</v>
      </c>
      <c r="AC186">
        <v>1</v>
      </c>
      <c r="AD186">
        <v>-37</v>
      </c>
      <c r="AE186">
        <v>-60</v>
      </c>
      <c r="AF186">
        <v>-65</v>
      </c>
      <c r="AG186">
        <v>-52</v>
      </c>
      <c r="AH186">
        <v>-40.912093045881399</v>
      </c>
      <c r="AI186">
        <v>-56.439918369798598</v>
      </c>
      <c r="AJ186">
        <v>-66.1963293934094</v>
      </c>
      <c r="AK186">
        <v>-51.712871268166303</v>
      </c>
    </row>
    <row r="187" spans="1:37" hidden="1" x14ac:dyDescent="0.3">
      <c r="A187" t="s">
        <v>37</v>
      </c>
      <c r="B187" t="s">
        <v>38</v>
      </c>
      <c r="C187">
        <v>42619</v>
      </c>
      <c r="D187" t="s">
        <v>39</v>
      </c>
      <c r="E187">
        <v>6</v>
      </c>
      <c r="F187">
        <v>1</v>
      </c>
      <c r="G187" t="s">
        <v>46</v>
      </c>
      <c r="H187">
        <v>3</v>
      </c>
      <c r="I187" t="s">
        <v>42</v>
      </c>
      <c r="J187">
        <v>370</v>
      </c>
      <c r="K187">
        <v>1</v>
      </c>
      <c r="L187">
        <v>93</v>
      </c>
      <c r="M187">
        <v>93</v>
      </c>
      <c r="N187">
        <v>2</v>
      </c>
      <c r="O187">
        <v>0</v>
      </c>
      <c r="P187">
        <v>2000</v>
      </c>
      <c r="Q187">
        <v>445</v>
      </c>
      <c r="R187">
        <v>1</v>
      </c>
      <c r="S187">
        <v>1</v>
      </c>
      <c r="T187">
        <v>1</v>
      </c>
      <c r="U187">
        <v>-37</v>
      </c>
      <c r="V187">
        <v>-37</v>
      </c>
      <c r="W187">
        <v>-66</v>
      </c>
      <c r="X187">
        <v>-62</v>
      </c>
      <c r="Y187">
        <v>-58</v>
      </c>
      <c r="Z187">
        <v>-2939</v>
      </c>
      <c r="AA187">
        <v>-37</v>
      </c>
      <c r="AB187">
        <v>1</v>
      </c>
      <c r="AC187">
        <v>1</v>
      </c>
      <c r="AD187">
        <v>-37</v>
      </c>
      <c r="AE187">
        <v>-60</v>
      </c>
      <c r="AF187">
        <v>-65</v>
      </c>
      <c r="AG187">
        <v>-52</v>
      </c>
      <c r="AH187">
        <v>-40.912093045881399</v>
      </c>
      <c r="AI187">
        <v>-56.439918369798598</v>
      </c>
      <c r="AJ187">
        <v>-66.1963293934094</v>
      </c>
      <c r="AK187">
        <v>-51.712871268166303</v>
      </c>
    </row>
    <row r="188" spans="1:37" x14ac:dyDescent="0.3">
      <c r="A188" t="s">
        <v>37</v>
      </c>
      <c r="B188" t="s">
        <v>38</v>
      </c>
      <c r="C188">
        <v>42619</v>
      </c>
      <c r="D188" t="s">
        <v>39</v>
      </c>
      <c r="E188">
        <v>6</v>
      </c>
      <c r="F188">
        <v>1</v>
      </c>
      <c r="G188" t="s">
        <v>46</v>
      </c>
      <c r="H188">
        <v>3</v>
      </c>
      <c r="I188" t="s">
        <v>40</v>
      </c>
      <c r="J188">
        <v>371</v>
      </c>
      <c r="K188">
        <v>1</v>
      </c>
      <c r="L188">
        <v>94</v>
      </c>
      <c r="M188">
        <v>94</v>
      </c>
      <c r="N188">
        <v>2</v>
      </c>
      <c r="O188" t="s">
        <v>44</v>
      </c>
      <c r="P188">
        <v>447</v>
      </c>
      <c r="Q188">
        <v>447</v>
      </c>
      <c r="R188">
        <v>1</v>
      </c>
      <c r="S188">
        <v>1</v>
      </c>
      <c r="T188">
        <v>1</v>
      </c>
      <c r="U188">
        <v>-37</v>
      </c>
      <c r="V188">
        <v>-37</v>
      </c>
      <c r="W188">
        <v>-66</v>
      </c>
      <c r="X188">
        <v>-62</v>
      </c>
      <c r="Y188">
        <v>-58</v>
      </c>
      <c r="Z188">
        <v>-2980</v>
      </c>
      <c r="AA188">
        <v>-41</v>
      </c>
      <c r="AB188">
        <v>1</v>
      </c>
      <c r="AC188">
        <v>1</v>
      </c>
      <c r="AD188">
        <v>-41</v>
      </c>
      <c r="AE188">
        <v>-52</v>
      </c>
      <c r="AF188">
        <v>-64</v>
      </c>
      <c r="AG188">
        <v>-45</v>
      </c>
      <c r="AH188">
        <v>-39.111331219730701</v>
      </c>
      <c r="AI188">
        <v>-53.271139646068697</v>
      </c>
      <c r="AJ188">
        <v>-65.275885653668695</v>
      </c>
      <c r="AK188">
        <v>-51.485182286969398</v>
      </c>
    </row>
    <row r="189" spans="1:37" hidden="1" x14ac:dyDescent="0.3">
      <c r="A189" t="s">
        <v>37</v>
      </c>
      <c r="B189" t="s">
        <v>38</v>
      </c>
      <c r="C189">
        <v>42619</v>
      </c>
      <c r="D189" t="s">
        <v>39</v>
      </c>
      <c r="E189">
        <v>6</v>
      </c>
      <c r="F189">
        <v>1</v>
      </c>
      <c r="G189" t="s">
        <v>46</v>
      </c>
      <c r="H189">
        <v>3</v>
      </c>
      <c r="I189" t="s">
        <v>42</v>
      </c>
      <c r="J189">
        <v>374</v>
      </c>
      <c r="K189">
        <v>1</v>
      </c>
      <c r="L189">
        <v>94</v>
      </c>
      <c r="M189">
        <v>94</v>
      </c>
      <c r="N189">
        <v>2</v>
      </c>
      <c r="O189">
        <v>0</v>
      </c>
      <c r="P189">
        <v>2000</v>
      </c>
      <c r="Q189">
        <v>447</v>
      </c>
      <c r="R189">
        <v>1</v>
      </c>
      <c r="S189">
        <v>1</v>
      </c>
      <c r="T189">
        <v>1</v>
      </c>
      <c r="U189">
        <v>-41</v>
      </c>
      <c r="V189">
        <v>-41</v>
      </c>
      <c r="W189">
        <v>-66</v>
      </c>
      <c r="X189">
        <v>-62</v>
      </c>
      <c r="Y189">
        <v>-58</v>
      </c>
      <c r="Z189">
        <v>-2980</v>
      </c>
      <c r="AA189">
        <v>-41</v>
      </c>
      <c r="AB189">
        <v>1</v>
      </c>
      <c r="AC189">
        <v>1</v>
      </c>
      <c r="AD189">
        <v>-41</v>
      </c>
      <c r="AE189">
        <v>-52</v>
      </c>
      <c r="AF189">
        <v>-64</v>
      </c>
      <c r="AG189">
        <v>-45</v>
      </c>
      <c r="AH189">
        <v>-39.111331219730701</v>
      </c>
      <c r="AI189">
        <v>-53.271139646068697</v>
      </c>
      <c r="AJ189">
        <v>-65.275885653668695</v>
      </c>
      <c r="AK189">
        <v>-51.485182286969398</v>
      </c>
    </row>
    <row r="190" spans="1:37" x14ac:dyDescent="0.3">
      <c r="A190" t="s">
        <v>37</v>
      </c>
      <c r="B190" t="s">
        <v>38</v>
      </c>
      <c r="C190">
        <v>42619</v>
      </c>
      <c r="D190" t="s">
        <v>39</v>
      </c>
      <c r="E190">
        <v>6</v>
      </c>
      <c r="F190">
        <v>1</v>
      </c>
      <c r="G190" t="s">
        <v>46</v>
      </c>
      <c r="H190">
        <v>3</v>
      </c>
      <c r="I190" t="s">
        <v>40</v>
      </c>
      <c r="J190">
        <v>375</v>
      </c>
      <c r="K190">
        <v>1</v>
      </c>
      <c r="L190">
        <v>95</v>
      </c>
      <c r="M190">
        <v>95</v>
      </c>
      <c r="N190">
        <v>2</v>
      </c>
      <c r="O190" t="s">
        <v>44</v>
      </c>
      <c r="P190">
        <v>997</v>
      </c>
      <c r="Q190">
        <v>997</v>
      </c>
      <c r="R190">
        <v>1</v>
      </c>
      <c r="S190">
        <v>1</v>
      </c>
      <c r="T190">
        <v>1</v>
      </c>
      <c r="U190">
        <v>-41</v>
      </c>
      <c r="V190">
        <v>-41</v>
      </c>
      <c r="W190">
        <v>-66</v>
      </c>
      <c r="X190">
        <v>-62</v>
      </c>
      <c r="Y190">
        <v>-58</v>
      </c>
      <c r="Z190">
        <v>-3017</v>
      </c>
      <c r="AA190">
        <v>-37</v>
      </c>
      <c r="AB190">
        <v>1</v>
      </c>
      <c r="AC190">
        <v>1</v>
      </c>
      <c r="AD190">
        <v>-37</v>
      </c>
      <c r="AE190">
        <v>-51</v>
      </c>
      <c r="AF190">
        <v>-68</v>
      </c>
      <c r="AG190">
        <v>-58</v>
      </c>
      <c r="AH190">
        <v>-38.3386015026122</v>
      </c>
      <c r="AI190">
        <v>-53.454349144582402</v>
      </c>
      <c r="AJ190">
        <v>-65.535006110686894</v>
      </c>
      <c r="AK190">
        <v>-55.5693615593499</v>
      </c>
    </row>
    <row r="191" spans="1:37" hidden="1" x14ac:dyDescent="0.3">
      <c r="A191" t="s">
        <v>37</v>
      </c>
      <c r="B191" t="s">
        <v>38</v>
      </c>
      <c r="C191">
        <v>42619</v>
      </c>
      <c r="D191" t="s">
        <v>39</v>
      </c>
      <c r="E191">
        <v>6</v>
      </c>
      <c r="F191">
        <v>1</v>
      </c>
      <c r="G191" t="s">
        <v>46</v>
      </c>
      <c r="H191">
        <v>3</v>
      </c>
      <c r="I191" t="s">
        <v>42</v>
      </c>
      <c r="J191">
        <v>378</v>
      </c>
      <c r="K191">
        <v>1</v>
      </c>
      <c r="L191">
        <v>95</v>
      </c>
      <c r="M191">
        <v>95</v>
      </c>
      <c r="N191">
        <v>2</v>
      </c>
      <c r="O191">
        <v>0</v>
      </c>
      <c r="P191">
        <v>2000</v>
      </c>
      <c r="Q191">
        <v>997</v>
      </c>
      <c r="R191">
        <v>1</v>
      </c>
      <c r="S191">
        <v>1</v>
      </c>
      <c r="T191">
        <v>1</v>
      </c>
      <c r="U191">
        <v>-37</v>
      </c>
      <c r="V191">
        <v>-37</v>
      </c>
      <c r="W191">
        <v>-66</v>
      </c>
      <c r="X191">
        <v>-62</v>
      </c>
      <c r="Y191">
        <v>-58</v>
      </c>
      <c r="Z191">
        <v>-3017</v>
      </c>
      <c r="AA191">
        <v>-37</v>
      </c>
      <c r="AB191">
        <v>1</v>
      </c>
      <c r="AC191">
        <v>1</v>
      </c>
      <c r="AD191">
        <v>-37</v>
      </c>
      <c r="AE191">
        <v>-51</v>
      </c>
      <c r="AF191">
        <v>-68</v>
      </c>
      <c r="AG191">
        <v>-58</v>
      </c>
      <c r="AH191">
        <v>-38.3386015026122</v>
      </c>
      <c r="AI191">
        <v>-53.454349144582402</v>
      </c>
      <c r="AJ191">
        <v>-65.535006110686894</v>
      </c>
      <c r="AK191">
        <v>-55.5693615593499</v>
      </c>
    </row>
    <row r="192" spans="1:37" x14ac:dyDescent="0.3">
      <c r="A192" t="s">
        <v>37</v>
      </c>
      <c r="B192" t="s">
        <v>38</v>
      </c>
      <c r="C192">
        <v>42619</v>
      </c>
      <c r="D192" t="s">
        <v>39</v>
      </c>
      <c r="E192">
        <v>6</v>
      </c>
      <c r="F192">
        <v>1</v>
      </c>
      <c r="G192" t="s">
        <v>46</v>
      </c>
      <c r="H192">
        <v>3</v>
      </c>
      <c r="I192" t="s">
        <v>40</v>
      </c>
      <c r="J192">
        <v>379</v>
      </c>
      <c r="K192">
        <v>1</v>
      </c>
      <c r="L192">
        <v>96</v>
      </c>
      <c r="M192">
        <v>96</v>
      </c>
      <c r="N192">
        <v>2</v>
      </c>
      <c r="O192" t="s">
        <v>44</v>
      </c>
      <c r="P192">
        <v>435</v>
      </c>
      <c r="Q192">
        <v>435</v>
      </c>
      <c r="R192">
        <v>1</v>
      </c>
      <c r="S192">
        <v>1</v>
      </c>
      <c r="T192">
        <v>1</v>
      </c>
      <c r="U192">
        <v>-37</v>
      </c>
      <c r="V192">
        <v>-37</v>
      </c>
      <c r="W192">
        <v>-66</v>
      </c>
      <c r="X192">
        <v>-62</v>
      </c>
      <c r="Y192">
        <v>-58</v>
      </c>
      <c r="Z192">
        <v>-3052</v>
      </c>
      <c r="AA192">
        <v>-35</v>
      </c>
      <c r="AB192">
        <v>1</v>
      </c>
      <c r="AC192">
        <v>1</v>
      </c>
      <c r="AD192">
        <v>-35</v>
      </c>
      <c r="AE192">
        <v>-47</v>
      </c>
      <c r="AF192">
        <v>-66</v>
      </c>
      <c r="AG192">
        <v>-60</v>
      </c>
      <c r="AH192">
        <v>-35.445183994003798</v>
      </c>
      <c r="AI192">
        <v>-52.570393837410201</v>
      </c>
      <c r="AJ192">
        <v>-68.422934199678707</v>
      </c>
      <c r="AK192">
        <v>-55.391955388103199</v>
      </c>
    </row>
    <row r="193" spans="1:37" hidden="1" x14ac:dyDescent="0.3">
      <c r="A193" t="s">
        <v>37</v>
      </c>
      <c r="B193" t="s">
        <v>38</v>
      </c>
      <c r="C193">
        <v>42619</v>
      </c>
      <c r="D193" t="s">
        <v>39</v>
      </c>
      <c r="E193">
        <v>6</v>
      </c>
      <c r="F193">
        <v>1</v>
      </c>
      <c r="G193" t="s">
        <v>46</v>
      </c>
      <c r="H193">
        <v>3</v>
      </c>
      <c r="I193" t="s">
        <v>42</v>
      </c>
      <c r="J193">
        <v>382</v>
      </c>
      <c r="K193">
        <v>1</v>
      </c>
      <c r="L193">
        <v>96</v>
      </c>
      <c r="M193">
        <v>96</v>
      </c>
      <c r="N193">
        <v>2</v>
      </c>
      <c r="O193">
        <v>0</v>
      </c>
      <c r="P193">
        <v>2000</v>
      </c>
      <c r="Q193">
        <v>435</v>
      </c>
      <c r="R193">
        <v>1</v>
      </c>
      <c r="S193">
        <v>1</v>
      </c>
      <c r="T193">
        <v>1</v>
      </c>
      <c r="U193">
        <v>-35</v>
      </c>
      <c r="V193">
        <v>-35</v>
      </c>
      <c r="W193">
        <v>-66</v>
      </c>
      <c r="X193">
        <v>-62</v>
      </c>
      <c r="Y193">
        <v>-58</v>
      </c>
      <c r="Z193">
        <v>-3052</v>
      </c>
      <c r="AA193">
        <v>-35</v>
      </c>
      <c r="AB193">
        <v>1</v>
      </c>
      <c r="AC193">
        <v>1</v>
      </c>
      <c r="AD193">
        <v>-35</v>
      </c>
      <c r="AE193">
        <v>-47</v>
      </c>
      <c r="AF193">
        <v>-66</v>
      </c>
      <c r="AG193">
        <v>-60</v>
      </c>
      <c r="AH193">
        <v>-35.445183994003798</v>
      </c>
      <c r="AI193">
        <v>-52.570393837410201</v>
      </c>
      <c r="AJ193">
        <v>-68.422934199678707</v>
      </c>
      <c r="AK193">
        <v>-55.391955388103199</v>
      </c>
    </row>
    <row r="194" spans="1:37" x14ac:dyDescent="0.3">
      <c r="A194" t="s">
        <v>37</v>
      </c>
      <c r="B194" t="s">
        <v>38</v>
      </c>
      <c r="C194">
        <v>42619</v>
      </c>
      <c r="D194" t="s">
        <v>39</v>
      </c>
      <c r="E194">
        <v>6</v>
      </c>
      <c r="F194">
        <v>1</v>
      </c>
      <c r="G194" t="s">
        <v>46</v>
      </c>
      <c r="H194">
        <v>3</v>
      </c>
      <c r="I194" t="s">
        <v>40</v>
      </c>
      <c r="J194">
        <v>383</v>
      </c>
      <c r="K194">
        <v>1</v>
      </c>
      <c r="L194">
        <v>97</v>
      </c>
      <c r="M194">
        <v>97</v>
      </c>
      <c r="N194">
        <v>2</v>
      </c>
      <c r="O194" t="s">
        <v>44</v>
      </c>
      <c r="P194">
        <v>473</v>
      </c>
      <c r="Q194">
        <v>473</v>
      </c>
      <c r="R194">
        <v>1</v>
      </c>
      <c r="S194">
        <v>1</v>
      </c>
      <c r="T194">
        <v>1</v>
      </c>
      <c r="U194">
        <v>-35</v>
      </c>
      <c r="V194">
        <v>-35</v>
      </c>
      <c r="W194">
        <v>-66</v>
      </c>
      <c r="X194">
        <v>-62</v>
      </c>
      <c r="Y194">
        <v>-58</v>
      </c>
      <c r="Z194">
        <v>-3087</v>
      </c>
      <c r="AA194">
        <v>-35</v>
      </c>
      <c r="AB194">
        <v>1</v>
      </c>
      <c r="AC194">
        <v>1</v>
      </c>
      <c r="AD194">
        <v>-35</v>
      </c>
      <c r="AE194">
        <v>-41</v>
      </c>
      <c r="AF194">
        <v>-75</v>
      </c>
      <c r="AG194">
        <v>-60</v>
      </c>
      <c r="AH194">
        <v>-33.633635963947498</v>
      </c>
      <c r="AI194">
        <v>-49.931454014093497</v>
      </c>
      <c r="AJ194">
        <v>-71.022376928540197</v>
      </c>
      <c r="AK194">
        <v>-55.027922737209501</v>
      </c>
    </row>
    <row r="195" spans="1:37" hidden="1" x14ac:dyDescent="0.3">
      <c r="A195" t="s">
        <v>37</v>
      </c>
      <c r="B195" t="s">
        <v>38</v>
      </c>
      <c r="C195">
        <v>42619</v>
      </c>
      <c r="D195" t="s">
        <v>39</v>
      </c>
      <c r="E195">
        <v>6</v>
      </c>
      <c r="F195">
        <v>1</v>
      </c>
      <c r="G195" t="s">
        <v>46</v>
      </c>
      <c r="H195">
        <v>3</v>
      </c>
      <c r="I195" t="s">
        <v>42</v>
      </c>
      <c r="J195">
        <v>386</v>
      </c>
      <c r="K195">
        <v>1</v>
      </c>
      <c r="L195">
        <v>97</v>
      </c>
      <c r="M195">
        <v>97</v>
      </c>
      <c r="N195">
        <v>2</v>
      </c>
      <c r="O195">
        <v>0</v>
      </c>
      <c r="P195">
        <v>2000</v>
      </c>
      <c r="Q195">
        <v>473</v>
      </c>
      <c r="R195">
        <v>1</v>
      </c>
      <c r="S195">
        <v>1</v>
      </c>
      <c r="T195">
        <v>1</v>
      </c>
      <c r="U195">
        <v>-35</v>
      </c>
      <c r="V195">
        <v>-35</v>
      </c>
      <c r="W195">
        <v>-66</v>
      </c>
      <c r="X195">
        <v>-62</v>
      </c>
      <c r="Y195">
        <v>-58</v>
      </c>
      <c r="Z195">
        <v>-3087</v>
      </c>
      <c r="AA195">
        <v>-35</v>
      </c>
      <c r="AB195">
        <v>1</v>
      </c>
      <c r="AC195">
        <v>1</v>
      </c>
      <c r="AD195">
        <v>-35</v>
      </c>
      <c r="AE195">
        <v>-41</v>
      </c>
      <c r="AF195">
        <v>-75</v>
      </c>
      <c r="AG195">
        <v>-60</v>
      </c>
      <c r="AH195">
        <v>-33.633635963947498</v>
      </c>
      <c r="AI195">
        <v>-49.931454014093497</v>
      </c>
      <c r="AJ195">
        <v>-71.022376928540197</v>
      </c>
      <c r="AK195">
        <v>-55.027922737209501</v>
      </c>
    </row>
    <row r="196" spans="1:37" x14ac:dyDescent="0.3">
      <c r="A196" t="s">
        <v>37</v>
      </c>
      <c r="B196" t="s">
        <v>38</v>
      </c>
      <c r="C196">
        <v>42619</v>
      </c>
      <c r="D196" t="s">
        <v>39</v>
      </c>
      <c r="E196">
        <v>6</v>
      </c>
      <c r="F196">
        <v>1</v>
      </c>
      <c r="G196" t="s">
        <v>46</v>
      </c>
      <c r="H196">
        <v>3</v>
      </c>
      <c r="I196" t="s">
        <v>40</v>
      </c>
      <c r="J196">
        <v>387</v>
      </c>
      <c r="K196">
        <v>1</v>
      </c>
      <c r="L196">
        <v>98</v>
      </c>
      <c r="M196">
        <v>98</v>
      </c>
      <c r="N196">
        <v>2</v>
      </c>
      <c r="O196" t="s">
        <v>44</v>
      </c>
      <c r="P196">
        <v>423</v>
      </c>
      <c r="Q196">
        <v>423</v>
      </c>
      <c r="R196">
        <v>1</v>
      </c>
      <c r="S196">
        <v>1</v>
      </c>
      <c r="T196">
        <v>1</v>
      </c>
      <c r="U196">
        <v>-35</v>
      </c>
      <c r="V196">
        <v>-35</v>
      </c>
      <c r="W196">
        <v>-66</v>
      </c>
      <c r="X196">
        <v>-62</v>
      </c>
      <c r="Y196">
        <v>-58</v>
      </c>
      <c r="Z196">
        <v>-3125</v>
      </c>
      <c r="AA196">
        <v>-38</v>
      </c>
      <c r="AB196">
        <v>1</v>
      </c>
      <c r="AC196">
        <v>1</v>
      </c>
      <c r="AD196">
        <v>-38</v>
      </c>
      <c r="AE196">
        <v>-57</v>
      </c>
      <c r="AF196">
        <v>-79</v>
      </c>
      <c r="AG196">
        <v>-52</v>
      </c>
      <c r="AH196">
        <v>-34.3069506830224</v>
      </c>
      <c r="AI196">
        <v>-55.585571192241602</v>
      </c>
      <c r="AJ196">
        <v>-75.740475286849204</v>
      </c>
      <c r="AK196">
        <v>-51.983819007825502</v>
      </c>
    </row>
    <row r="197" spans="1:37" hidden="1" x14ac:dyDescent="0.3">
      <c r="A197" t="s">
        <v>37</v>
      </c>
      <c r="B197" t="s">
        <v>38</v>
      </c>
      <c r="C197">
        <v>42619</v>
      </c>
      <c r="D197" t="s">
        <v>39</v>
      </c>
      <c r="E197">
        <v>6</v>
      </c>
      <c r="F197">
        <v>1</v>
      </c>
      <c r="G197" t="s">
        <v>46</v>
      </c>
      <c r="H197">
        <v>3</v>
      </c>
      <c r="I197" t="s">
        <v>42</v>
      </c>
      <c r="J197">
        <v>390</v>
      </c>
      <c r="K197">
        <v>1</v>
      </c>
      <c r="L197">
        <v>98</v>
      </c>
      <c r="M197">
        <v>98</v>
      </c>
      <c r="N197">
        <v>2</v>
      </c>
      <c r="O197">
        <v>0</v>
      </c>
      <c r="P197">
        <v>2000</v>
      </c>
      <c r="Q197">
        <v>423</v>
      </c>
      <c r="R197">
        <v>1</v>
      </c>
      <c r="S197">
        <v>1</v>
      </c>
      <c r="T197">
        <v>1</v>
      </c>
      <c r="U197">
        <v>-38</v>
      </c>
      <c r="V197">
        <v>-38</v>
      </c>
      <c r="W197">
        <v>-66</v>
      </c>
      <c r="X197">
        <v>-62</v>
      </c>
      <c r="Y197">
        <v>-58</v>
      </c>
      <c r="Z197">
        <v>-3125</v>
      </c>
      <c r="AA197">
        <v>-38</v>
      </c>
      <c r="AB197">
        <v>1</v>
      </c>
      <c r="AC197">
        <v>1</v>
      </c>
      <c r="AD197">
        <v>-38</v>
      </c>
      <c r="AE197">
        <v>-57</v>
      </c>
      <c r="AF197">
        <v>-79</v>
      </c>
      <c r="AG197">
        <v>-52</v>
      </c>
      <c r="AH197">
        <v>-34.3069506830224</v>
      </c>
      <c r="AI197">
        <v>-55.585571192241602</v>
      </c>
      <c r="AJ197">
        <v>-75.740475286849204</v>
      </c>
      <c r="AK197">
        <v>-51.983819007825502</v>
      </c>
    </row>
    <row r="198" spans="1:37" x14ac:dyDescent="0.3">
      <c r="A198" t="s">
        <v>37</v>
      </c>
      <c r="B198" t="s">
        <v>38</v>
      </c>
      <c r="C198">
        <v>42619</v>
      </c>
      <c r="D198" t="s">
        <v>39</v>
      </c>
      <c r="E198">
        <v>6</v>
      </c>
      <c r="F198">
        <v>1</v>
      </c>
      <c r="G198" t="s">
        <v>46</v>
      </c>
      <c r="H198">
        <v>3</v>
      </c>
      <c r="I198" t="s">
        <v>40</v>
      </c>
      <c r="J198">
        <v>391</v>
      </c>
      <c r="K198">
        <v>1</v>
      </c>
      <c r="L198">
        <v>99</v>
      </c>
      <c r="M198">
        <v>99</v>
      </c>
      <c r="N198">
        <v>2</v>
      </c>
      <c r="O198" t="s">
        <v>44</v>
      </c>
      <c r="P198">
        <v>377</v>
      </c>
      <c r="Q198">
        <v>377</v>
      </c>
      <c r="R198">
        <v>1</v>
      </c>
      <c r="S198">
        <v>1</v>
      </c>
      <c r="T198">
        <v>1</v>
      </c>
      <c r="U198">
        <v>-38</v>
      </c>
      <c r="V198">
        <v>-38</v>
      </c>
      <c r="W198">
        <v>-66</v>
      </c>
      <c r="X198">
        <v>-62</v>
      </c>
      <c r="Y198">
        <v>-58</v>
      </c>
      <c r="Z198">
        <v>-3165</v>
      </c>
      <c r="AA198">
        <v>-40</v>
      </c>
      <c r="AB198">
        <v>1</v>
      </c>
      <c r="AC198">
        <v>1</v>
      </c>
      <c r="AD198">
        <v>-40</v>
      </c>
      <c r="AE198">
        <v>-46</v>
      </c>
      <c r="AF198">
        <v>-72</v>
      </c>
      <c r="AG198">
        <v>-49</v>
      </c>
      <c r="AH198">
        <v>-33.383108442949897</v>
      </c>
      <c r="AI198">
        <v>-50.05986131177</v>
      </c>
      <c r="AJ198">
        <v>-75.267204553678596</v>
      </c>
      <c r="AK198">
        <v>-51.154608251125097</v>
      </c>
    </row>
    <row r="199" spans="1:37" hidden="1" x14ac:dyDescent="0.3">
      <c r="A199" t="s">
        <v>37</v>
      </c>
      <c r="B199" t="s">
        <v>38</v>
      </c>
      <c r="C199">
        <v>42619</v>
      </c>
      <c r="D199" t="s">
        <v>39</v>
      </c>
      <c r="E199">
        <v>6</v>
      </c>
      <c r="F199">
        <v>1</v>
      </c>
      <c r="G199" t="s">
        <v>46</v>
      </c>
      <c r="H199">
        <v>3</v>
      </c>
      <c r="I199" t="s">
        <v>42</v>
      </c>
      <c r="J199">
        <v>394</v>
      </c>
      <c r="K199">
        <v>1</v>
      </c>
      <c r="L199">
        <v>99</v>
      </c>
      <c r="M199">
        <v>99</v>
      </c>
      <c r="N199">
        <v>2</v>
      </c>
      <c r="O199">
        <v>0</v>
      </c>
      <c r="P199">
        <v>2000</v>
      </c>
      <c r="Q199">
        <v>377</v>
      </c>
      <c r="R199">
        <v>1</v>
      </c>
      <c r="S199">
        <v>1</v>
      </c>
      <c r="T199">
        <v>1</v>
      </c>
      <c r="U199">
        <v>-40</v>
      </c>
      <c r="V199">
        <v>-40</v>
      </c>
      <c r="W199">
        <v>-66</v>
      </c>
      <c r="X199">
        <v>-62</v>
      </c>
      <c r="Y199">
        <v>-58</v>
      </c>
      <c r="Z199">
        <v>-3165</v>
      </c>
      <c r="AA199">
        <v>-40</v>
      </c>
      <c r="AB199">
        <v>1</v>
      </c>
      <c r="AC199">
        <v>1</v>
      </c>
      <c r="AD199">
        <v>-40</v>
      </c>
      <c r="AE199">
        <v>-46</v>
      </c>
      <c r="AF199">
        <v>-72</v>
      </c>
      <c r="AG199">
        <v>-49</v>
      </c>
      <c r="AH199">
        <v>-33.383108442949897</v>
      </c>
      <c r="AI199">
        <v>-50.05986131177</v>
      </c>
      <c r="AJ199">
        <v>-75.267204553678596</v>
      </c>
      <c r="AK199">
        <v>-51.154608251125097</v>
      </c>
    </row>
    <row r="200" spans="1:37" x14ac:dyDescent="0.3">
      <c r="A200" t="s">
        <v>37</v>
      </c>
      <c r="B200" t="s">
        <v>38</v>
      </c>
      <c r="C200">
        <v>42619</v>
      </c>
      <c r="D200" t="s">
        <v>39</v>
      </c>
      <c r="E200">
        <v>6</v>
      </c>
      <c r="F200">
        <v>1</v>
      </c>
      <c r="G200" t="s">
        <v>46</v>
      </c>
      <c r="H200">
        <v>3</v>
      </c>
      <c r="I200" t="s">
        <v>40</v>
      </c>
      <c r="J200">
        <v>395</v>
      </c>
      <c r="K200">
        <v>1</v>
      </c>
      <c r="L200">
        <v>100</v>
      </c>
      <c r="M200">
        <v>100</v>
      </c>
      <c r="N200">
        <v>2</v>
      </c>
      <c r="O200" t="s">
        <v>45</v>
      </c>
      <c r="P200">
        <v>379</v>
      </c>
      <c r="Q200">
        <v>379</v>
      </c>
      <c r="R200">
        <v>4</v>
      </c>
      <c r="S200">
        <v>2</v>
      </c>
      <c r="T200">
        <v>1</v>
      </c>
      <c r="U200">
        <v>-40</v>
      </c>
      <c r="V200">
        <v>-40</v>
      </c>
      <c r="W200">
        <v>-66</v>
      </c>
      <c r="X200">
        <v>-62</v>
      </c>
      <c r="Y200">
        <v>-58</v>
      </c>
      <c r="Z200">
        <v>-3215</v>
      </c>
      <c r="AA200">
        <v>-50</v>
      </c>
      <c r="AB200">
        <v>2</v>
      </c>
      <c r="AC200">
        <v>1</v>
      </c>
      <c r="AD200">
        <v>-38</v>
      </c>
      <c r="AE200">
        <v>-49</v>
      </c>
      <c r="AF200">
        <v>-72</v>
      </c>
      <c r="AG200">
        <v>-50</v>
      </c>
      <c r="AH200">
        <v>-39.429426673757199</v>
      </c>
      <c r="AI200">
        <v>-51.607673619314298</v>
      </c>
      <c r="AJ200">
        <v>-74.248018372722697</v>
      </c>
      <c r="AK200">
        <v>-51.803741349268897</v>
      </c>
    </row>
    <row r="201" spans="1:37" hidden="1" x14ac:dyDescent="0.3">
      <c r="A201" t="s">
        <v>37</v>
      </c>
      <c r="B201" t="s">
        <v>38</v>
      </c>
      <c r="C201">
        <v>42619</v>
      </c>
      <c r="D201" t="s">
        <v>39</v>
      </c>
      <c r="E201">
        <v>6</v>
      </c>
      <c r="F201">
        <v>1</v>
      </c>
      <c r="G201" t="s">
        <v>46</v>
      </c>
      <c r="H201">
        <v>3</v>
      </c>
      <c r="I201" t="s">
        <v>42</v>
      </c>
      <c r="J201">
        <v>398</v>
      </c>
      <c r="K201">
        <v>1</v>
      </c>
      <c r="L201">
        <v>100</v>
      </c>
      <c r="M201">
        <v>100</v>
      </c>
      <c r="N201">
        <v>2</v>
      </c>
      <c r="O201">
        <v>0</v>
      </c>
      <c r="P201">
        <v>2000</v>
      </c>
      <c r="Q201">
        <v>379</v>
      </c>
      <c r="R201">
        <v>4</v>
      </c>
      <c r="S201">
        <v>2</v>
      </c>
      <c r="T201">
        <v>1</v>
      </c>
      <c r="U201">
        <v>-40</v>
      </c>
      <c r="V201">
        <v>-40</v>
      </c>
      <c r="W201">
        <v>-66</v>
      </c>
      <c r="X201">
        <v>-62</v>
      </c>
      <c r="Y201">
        <v>-50</v>
      </c>
      <c r="Z201">
        <v>-3215</v>
      </c>
      <c r="AA201">
        <v>-50</v>
      </c>
      <c r="AB201">
        <v>2</v>
      </c>
      <c r="AC201">
        <v>1</v>
      </c>
      <c r="AD201">
        <v>-38</v>
      </c>
      <c r="AE201">
        <v>-49</v>
      </c>
      <c r="AF201">
        <v>-72</v>
      </c>
      <c r="AG201">
        <v>-50</v>
      </c>
      <c r="AH201">
        <v>-39.429426673757199</v>
      </c>
      <c r="AI201">
        <v>-51.607673619314298</v>
      </c>
      <c r="AJ201">
        <v>-74.248018372722697</v>
      </c>
      <c r="AK201">
        <v>-51.803741349268897</v>
      </c>
    </row>
    <row r="202" spans="1:37" x14ac:dyDescent="0.3">
      <c r="A202" t="s">
        <v>37</v>
      </c>
      <c r="B202" t="s">
        <v>38</v>
      </c>
      <c r="C202">
        <v>42619</v>
      </c>
      <c r="D202" t="s">
        <v>39</v>
      </c>
      <c r="E202">
        <v>6</v>
      </c>
      <c r="F202">
        <v>1</v>
      </c>
      <c r="G202" t="s">
        <v>46</v>
      </c>
      <c r="H202">
        <v>3</v>
      </c>
      <c r="I202" t="s">
        <v>40</v>
      </c>
      <c r="J202">
        <v>399</v>
      </c>
      <c r="K202">
        <v>1</v>
      </c>
      <c r="L202">
        <v>101</v>
      </c>
      <c r="M202">
        <v>101</v>
      </c>
      <c r="N202">
        <v>2</v>
      </c>
      <c r="O202" t="s">
        <v>43</v>
      </c>
      <c r="P202">
        <v>356</v>
      </c>
      <c r="Q202">
        <v>356</v>
      </c>
      <c r="R202">
        <v>2</v>
      </c>
      <c r="S202">
        <v>2</v>
      </c>
      <c r="T202">
        <v>1</v>
      </c>
      <c r="U202">
        <v>-40</v>
      </c>
      <c r="V202">
        <v>-40</v>
      </c>
      <c r="W202">
        <v>-66</v>
      </c>
      <c r="X202">
        <v>-62</v>
      </c>
      <c r="Y202">
        <v>-50</v>
      </c>
      <c r="Z202">
        <v>-3265</v>
      </c>
      <c r="AA202">
        <v>-50</v>
      </c>
      <c r="AB202">
        <v>2</v>
      </c>
      <c r="AC202">
        <v>1</v>
      </c>
      <c r="AD202">
        <v>-36</v>
      </c>
      <c r="AE202">
        <v>-50</v>
      </c>
      <c r="AF202">
        <v>-75</v>
      </c>
      <c r="AG202">
        <v>-52</v>
      </c>
      <c r="AH202">
        <v>-37.119282549616102</v>
      </c>
      <c r="AI202">
        <v>-51.274051953184802</v>
      </c>
      <c r="AJ202">
        <v>-74.776305699769495</v>
      </c>
      <c r="AK202">
        <v>-49.542923315514699</v>
      </c>
    </row>
    <row r="203" spans="1:37" hidden="1" x14ac:dyDescent="0.3">
      <c r="A203" t="s">
        <v>37</v>
      </c>
      <c r="B203" t="s">
        <v>38</v>
      </c>
      <c r="C203">
        <v>42619</v>
      </c>
      <c r="D203" t="s">
        <v>39</v>
      </c>
      <c r="E203">
        <v>6</v>
      </c>
      <c r="F203">
        <v>1</v>
      </c>
      <c r="G203" t="s">
        <v>46</v>
      </c>
      <c r="H203">
        <v>3</v>
      </c>
      <c r="I203" t="s">
        <v>42</v>
      </c>
      <c r="J203">
        <v>402</v>
      </c>
      <c r="K203">
        <v>1</v>
      </c>
      <c r="L203">
        <v>101</v>
      </c>
      <c r="M203">
        <v>101</v>
      </c>
      <c r="N203">
        <v>2</v>
      </c>
      <c r="O203">
        <v>0</v>
      </c>
      <c r="P203">
        <v>2000</v>
      </c>
      <c r="Q203">
        <v>356</v>
      </c>
      <c r="R203">
        <v>2</v>
      </c>
      <c r="S203">
        <v>2</v>
      </c>
      <c r="T203">
        <v>1</v>
      </c>
      <c r="U203">
        <v>-40</v>
      </c>
      <c r="V203">
        <v>-40</v>
      </c>
      <c r="W203">
        <v>-50</v>
      </c>
      <c r="X203">
        <v>-62</v>
      </c>
      <c r="Y203">
        <v>-50</v>
      </c>
      <c r="Z203">
        <v>-3265</v>
      </c>
      <c r="AA203">
        <v>-50</v>
      </c>
      <c r="AB203">
        <v>2</v>
      </c>
      <c r="AC203">
        <v>1</v>
      </c>
      <c r="AD203">
        <v>-36</v>
      </c>
      <c r="AE203">
        <v>-50</v>
      </c>
      <c r="AF203">
        <v>-75</v>
      </c>
      <c r="AG203">
        <v>-52</v>
      </c>
      <c r="AH203">
        <v>-37.119282549616102</v>
      </c>
      <c r="AI203">
        <v>-51.274051953184802</v>
      </c>
      <c r="AJ203">
        <v>-74.776305699769495</v>
      </c>
      <c r="AK203">
        <v>-49.542923315514699</v>
      </c>
    </row>
    <row r="204" spans="1:37" x14ac:dyDescent="0.3">
      <c r="A204" t="s">
        <v>37</v>
      </c>
      <c r="B204" t="s">
        <v>38</v>
      </c>
      <c r="C204">
        <v>42619</v>
      </c>
      <c r="D204" t="s">
        <v>39</v>
      </c>
      <c r="E204">
        <v>6</v>
      </c>
      <c r="F204">
        <v>1</v>
      </c>
      <c r="G204" t="s">
        <v>46</v>
      </c>
      <c r="H204">
        <v>3</v>
      </c>
      <c r="I204" t="s">
        <v>40</v>
      </c>
      <c r="J204">
        <v>403</v>
      </c>
      <c r="K204">
        <v>1</v>
      </c>
      <c r="L204">
        <v>102</v>
      </c>
      <c r="M204">
        <v>102</v>
      </c>
      <c r="N204">
        <v>2</v>
      </c>
      <c r="O204" t="s">
        <v>44</v>
      </c>
      <c r="P204">
        <v>454</v>
      </c>
      <c r="Q204">
        <v>454</v>
      </c>
      <c r="R204">
        <v>1</v>
      </c>
      <c r="S204">
        <v>1</v>
      </c>
      <c r="T204">
        <v>1</v>
      </c>
      <c r="U204">
        <v>-40</v>
      </c>
      <c r="V204">
        <v>-40</v>
      </c>
      <c r="W204">
        <v>-50</v>
      </c>
      <c r="X204">
        <v>-62</v>
      </c>
      <c r="Y204">
        <v>-50</v>
      </c>
      <c r="Z204">
        <v>-3300</v>
      </c>
      <c r="AA204">
        <v>-35</v>
      </c>
      <c r="AB204">
        <v>1</v>
      </c>
      <c r="AC204">
        <v>1</v>
      </c>
      <c r="AD204">
        <v>-35</v>
      </c>
      <c r="AE204">
        <v>-52</v>
      </c>
      <c r="AF204">
        <v>-73</v>
      </c>
      <c r="AG204">
        <v>-56</v>
      </c>
      <c r="AH204">
        <v>-34.5484540346092</v>
      </c>
      <c r="AI204">
        <v>-49.728806000971801</v>
      </c>
      <c r="AJ204">
        <v>-74.1285402618539</v>
      </c>
      <c r="AK204">
        <v>-51.269012852264296</v>
      </c>
    </row>
    <row r="205" spans="1:37" hidden="1" x14ac:dyDescent="0.3">
      <c r="A205" t="s">
        <v>37</v>
      </c>
      <c r="B205" t="s">
        <v>38</v>
      </c>
      <c r="C205">
        <v>42619</v>
      </c>
      <c r="D205" t="s">
        <v>39</v>
      </c>
      <c r="E205">
        <v>6</v>
      </c>
      <c r="F205">
        <v>1</v>
      </c>
      <c r="G205" t="s">
        <v>46</v>
      </c>
      <c r="H205">
        <v>3</v>
      </c>
      <c r="I205" t="s">
        <v>42</v>
      </c>
      <c r="J205">
        <v>406</v>
      </c>
      <c r="K205">
        <v>1</v>
      </c>
      <c r="L205">
        <v>102</v>
      </c>
      <c r="M205">
        <v>102</v>
      </c>
      <c r="N205">
        <v>2</v>
      </c>
      <c r="O205">
        <v>0</v>
      </c>
      <c r="P205">
        <v>2000</v>
      </c>
      <c r="Q205">
        <v>454</v>
      </c>
      <c r="R205">
        <v>1</v>
      </c>
      <c r="S205">
        <v>1</v>
      </c>
      <c r="T205">
        <v>1</v>
      </c>
      <c r="U205">
        <v>-35</v>
      </c>
      <c r="V205">
        <v>-35</v>
      </c>
      <c r="W205">
        <v>-50</v>
      </c>
      <c r="X205">
        <v>-62</v>
      </c>
      <c r="Y205">
        <v>-50</v>
      </c>
      <c r="Z205">
        <v>-3300</v>
      </c>
      <c r="AA205">
        <v>-35</v>
      </c>
      <c r="AB205">
        <v>1</v>
      </c>
      <c r="AC205">
        <v>1</v>
      </c>
      <c r="AD205">
        <v>-35</v>
      </c>
      <c r="AE205">
        <v>-52</v>
      </c>
      <c r="AF205">
        <v>-73</v>
      </c>
      <c r="AG205">
        <v>-56</v>
      </c>
      <c r="AH205">
        <v>-34.5484540346092</v>
      </c>
      <c r="AI205">
        <v>-49.728806000971801</v>
      </c>
      <c r="AJ205">
        <v>-74.1285402618539</v>
      </c>
      <c r="AK205">
        <v>-51.269012852264296</v>
      </c>
    </row>
    <row r="206" spans="1:37" x14ac:dyDescent="0.3">
      <c r="A206" t="s">
        <v>37</v>
      </c>
      <c r="B206" t="s">
        <v>38</v>
      </c>
      <c r="C206">
        <v>42619</v>
      </c>
      <c r="D206" t="s">
        <v>39</v>
      </c>
      <c r="E206">
        <v>6</v>
      </c>
      <c r="F206">
        <v>1</v>
      </c>
      <c r="G206" t="s">
        <v>46</v>
      </c>
      <c r="H206">
        <v>3</v>
      </c>
      <c r="I206" t="s">
        <v>40</v>
      </c>
      <c r="J206">
        <v>407</v>
      </c>
      <c r="K206">
        <v>1</v>
      </c>
      <c r="L206">
        <v>103</v>
      </c>
      <c r="M206">
        <v>103</v>
      </c>
      <c r="N206">
        <v>2</v>
      </c>
      <c r="O206" t="s">
        <v>44</v>
      </c>
      <c r="P206">
        <v>455</v>
      </c>
      <c r="Q206">
        <v>455</v>
      </c>
      <c r="R206">
        <v>1</v>
      </c>
      <c r="S206">
        <v>1</v>
      </c>
      <c r="T206">
        <v>1</v>
      </c>
      <c r="U206">
        <v>-35</v>
      </c>
      <c r="V206">
        <v>-35</v>
      </c>
      <c r="W206">
        <v>-50</v>
      </c>
      <c r="X206">
        <v>-62</v>
      </c>
      <c r="Y206">
        <v>-50</v>
      </c>
      <c r="Z206">
        <v>-3330</v>
      </c>
      <c r="AA206">
        <v>-30</v>
      </c>
      <c r="AB206">
        <v>1</v>
      </c>
      <c r="AC206">
        <v>1</v>
      </c>
      <c r="AD206">
        <v>-30</v>
      </c>
      <c r="AE206">
        <v>-43</v>
      </c>
      <c r="AF206">
        <v>-74</v>
      </c>
      <c r="AG206">
        <v>-49</v>
      </c>
      <c r="AH206">
        <v>-29.027659218807901</v>
      </c>
      <c r="AI206">
        <v>-46.724516885507001</v>
      </c>
      <c r="AJ206">
        <v>-72.768804094539604</v>
      </c>
      <c r="AK206">
        <v>-53.190484254781097</v>
      </c>
    </row>
    <row r="207" spans="1:37" hidden="1" x14ac:dyDescent="0.3">
      <c r="A207" t="s">
        <v>37</v>
      </c>
      <c r="B207" t="s">
        <v>38</v>
      </c>
      <c r="C207">
        <v>42619</v>
      </c>
      <c r="D207" t="s">
        <v>39</v>
      </c>
      <c r="E207">
        <v>6</v>
      </c>
      <c r="F207">
        <v>1</v>
      </c>
      <c r="G207" t="s">
        <v>46</v>
      </c>
      <c r="H207">
        <v>3</v>
      </c>
      <c r="I207" t="s">
        <v>42</v>
      </c>
      <c r="J207">
        <v>410</v>
      </c>
      <c r="K207">
        <v>1</v>
      </c>
      <c r="L207">
        <v>103</v>
      </c>
      <c r="M207">
        <v>103</v>
      </c>
      <c r="N207">
        <v>2</v>
      </c>
      <c r="O207">
        <v>0</v>
      </c>
      <c r="P207">
        <v>2000</v>
      </c>
      <c r="Q207">
        <v>455</v>
      </c>
      <c r="R207">
        <v>1</v>
      </c>
      <c r="S207">
        <v>1</v>
      </c>
      <c r="T207">
        <v>1</v>
      </c>
      <c r="U207">
        <v>-30</v>
      </c>
      <c r="V207">
        <v>-30</v>
      </c>
      <c r="W207">
        <v>-50</v>
      </c>
      <c r="X207">
        <v>-62</v>
      </c>
      <c r="Y207">
        <v>-50</v>
      </c>
      <c r="Z207">
        <v>-3330</v>
      </c>
      <c r="AA207">
        <v>-30</v>
      </c>
      <c r="AB207">
        <v>1</v>
      </c>
      <c r="AC207">
        <v>1</v>
      </c>
      <c r="AD207">
        <v>-30</v>
      </c>
      <c r="AE207">
        <v>-43</v>
      </c>
      <c r="AF207">
        <v>-74</v>
      </c>
      <c r="AG207">
        <v>-49</v>
      </c>
      <c r="AH207">
        <v>-29.027659218807901</v>
      </c>
      <c r="AI207">
        <v>-46.724516885507001</v>
      </c>
      <c r="AJ207">
        <v>-72.768804094539604</v>
      </c>
      <c r="AK207">
        <v>-53.190484254781097</v>
      </c>
    </row>
    <row r="208" spans="1:37" x14ac:dyDescent="0.3">
      <c r="A208" t="s">
        <v>37</v>
      </c>
      <c r="B208" t="s">
        <v>38</v>
      </c>
      <c r="C208">
        <v>42619</v>
      </c>
      <c r="D208" t="s">
        <v>39</v>
      </c>
      <c r="E208">
        <v>6</v>
      </c>
      <c r="F208">
        <v>1</v>
      </c>
      <c r="G208" t="s">
        <v>46</v>
      </c>
      <c r="H208">
        <v>3</v>
      </c>
      <c r="I208" t="s">
        <v>40</v>
      </c>
      <c r="J208">
        <v>411</v>
      </c>
      <c r="K208">
        <v>1</v>
      </c>
      <c r="L208">
        <v>104</v>
      </c>
      <c r="M208">
        <v>104</v>
      </c>
      <c r="N208">
        <v>2</v>
      </c>
      <c r="O208" t="s">
        <v>44</v>
      </c>
      <c r="P208">
        <v>612</v>
      </c>
      <c r="Q208">
        <v>612</v>
      </c>
      <c r="R208">
        <v>1</v>
      </c>
      <c r="S208">
        <v>1</v>
      </c>
      <c r="T208">
        <v>1</v>
      </c>
      <c r="U208">
        <v>-30</v>
      </c>
      <c r="V208">
        <v>-30</v>
      </c>
      <c r="W208">
        <v>-50</v>
      </c>
      <c r="X208">
        <v>-62</v>
      </c>
      <c r="Y208">
        <v>-50</v>
      </c>
      <c r="Z208">
        <v>-3356</v>
      </c>
      <c r="AA208">
        <v>-26</v>
      </c>
      <c r="AB208">
        <v>1</v>
      </c>
      <c r="AC208">
        <v>1</v>
      </c>
      <c r="AD208">
        <v>-26</v>
      </c>
      <c r="AE208">
        <v>-52</v>
      </c>
      <c r="AF208">
        <v>-84</v>
      </c>
      <c r="AG208">
        <v>-55</v>
      </c>
      <c r="AH208">
        <v>-27.832938090834499</v>
      </c>
      <c r="AI208">
        <v>-50.0945687725821</v>
      </c>
      <c r="AJ208">
        <v>-77.955404265589294</v>
      </c>
      <c r="AK208">
        <v>-52.505309028381298</v>
      </c>
    </row>
    <row r="209" spans="1:37" hidden="1" x14ac:dyDescent="0.3">
      <c r="A209" t="s">
        <v>37</v>
      </c>
      <c r="B209" t="s">
        <v>38</v>
      </c>
      <c r="C209">
        <v>42619</v>
      </c>
      <c r="D209" t="s">
        <v>39</v>
      </c>
      <c r="E209">
        <v>6</v>
      </c>
      <c r="F209">
        <v>1</v>
      </c>
      <c r="G209" t="s">
        <v>46</v>
      </c>
      <c r="H209">
        <v>3</v>
      </c>
      <c r="I209" t="s">
        <v>42</v>
      </c>
      <c r="J209">
        <v>414</v>
      </c>
      <c r="K209">
        <v>1</v>
      </c>
      <c r="L209">
        <v>104</v>
      </c>
      <c r="M209">
        <v>104</v>
      </c>
      <c r="N209">
        <v>2</v>
      </c>
      <c r="O209">
        <v>0</v>
      </c>
      <c r="P209">
        <v>2000</v>
      </c>
      <c r="Q209">
        <v>612</v>
      </c>
      <c r="R209">
        <v>1</v>
      </c>
      <c r="S209">
        <v>1</v>
      </c>
      <c r="T209">
        <v>1</v>
      </c>
      <c r="U209">
        <v>-26</v>
      </c>
      <c r="V209">
        <v>-26</v>
      </c>
      <c r="W209">
        <v>-50</v>
      </c>
      <c r="X209">
        <v>-62</v>
      </c>
      <c r="Y209">
        <v>-50</v>
      </c>
      <c r="Z209">
        <v>-3356</v>
      </c>
      <c r="AA209">
        <v>-26</v>
      </c>
      <c r="AB209">
        <v>1</v>
      </c>
      <c r="AC209">
        <v>1</v>
      </c>
      <c r="AD209">
        <v>-26</v>
      </c>
      <c r="AE209">
        <v>-52</v>
      </c>
      <c r="AF209">
        <v>-84</v>
      </c>
      <c r="AG209">
        <v>-55</v>
      </c>
      <c r="AH209">
        <v>-27.832938090834499</v>
      </c>
      <c r="AI209">
        <v>-50.0945687725821</v>
      </c>
      <c r="AJ209">
        <v>-77.955404265589294</v>
      </c>
      <c r="AK209">
        <v>-52.505309028381298</v>
      </c>
    </row>
    <row r="210" spans="1:37" x14ac:dyDescent="0.3">
      <c r="A210" t="s">
        <v>37</v>
      </c>
      <c r="B210" t="s">
        <v>38</v>
      </c>
      <c r="C210">
        <v>42619</v>
      </c>
      <c r="D210" t="s">
        <v>39</v>
      </c>
      <c r="E210">
        <v>6</v>
      </c>
      <c r="F210">
        <v>1</v>
      </c>
      <c r="G210" t="s">
        <v>46</v>
      </c>
      <c r="H210">
        <v>3</v>
      </c>
      <c r="I210" t="s">
        <v>40</v>
      </c>
      <c r="J210">
        <v>415</v>
      </c>
      <c r="K210">
        <v>1</v>
      </c>
      <c r="L210">
        <v>105</v>
      </c>
      <c r="M210">
        <v>105</v>
      </c>
      <c r="N210">
        <v>2</v>
      </c>
      <c r="O210" t="s">
        <v>44</v>
      </c>
      <c r="P210">
        <v>478</v>
      </c>
      <c r="Q210">
        <v>478</v>
      </c>
      <c r="R210">
        <v>1</v>
      </c>
      <c r="S210">
        <v>1</v>
      </c>
      <c r="T210">
        <v>1</v>
      </c>
      <c r="U210">
        <v>-26</v>
      </c>
      <c r="V210">
        <v>-26</v>
      </c>
      <c r="W210">
        <v>-50</v>
      </c>
      <c r="X210">
        <v>-62</v>
      </c>
      <c r="Y210">
        <v>-50</v>
      </c>
      <c r="Z210">
        <v>-3393</v>
      </c>
      <c r="AA210">
        <v>-37</v>
      </c>
      <c r="AB210">
        <v>1</v>
      </c>
      <c r="AC210">
        <v>1</v>
      </c>
      <c r="AD210">
        <v>-37</v>
      </c>
      <c r="AE210">
        <v>-49</v>
      </c>
      <c r="AF210">
        <v>-78</v>
      </c>
      <c r="AG210">
        <v>-48</v>
      </c>
      <c r="AH210">
        <v>-30.7637332142986</v>
      </c>
      <c r="AI210">
        <v>-49.351284681533897</v>
      </c>
      <c r="AJ210">
        <v>-75.923237113406699</v>
      </c>
      <c r="AK210">
        <v>-51.983938783888902</v>
      </c>
    </row>
    <row r="211" spans="1:37" hidden="1" x14ac:dyDescent="0.3">
      <c r="A211" t="s">
        <v>37</v>
      </c>
      <c r="B211" t="s">
        <v>38</v>
      </c>
      <c r="C211">
        <v>42619</v>
      </c>
      <c r="D211" t="s">
        <v>39</v>
      </c>
      <c r="E211">
        <v>6</v>
      </c>
      <c r="F211">
        <v>1</v>
      </c>
      <c r="G211" t="s">
        <v>46</v>
      </c>
      <c r="H211">
        <v>3</v>
      </c>
      <c r="I211" t="s">
        <v>42</v>
      </c>
      <c r="J211">
        <v>418</v>
      </c>
      <c r="K211">
        <v>1</v>
      </c>
      <c r="L211">
        <v>105</v>
      </c>
      <c r="M211">
        <v>105</v>
      </c>
      <c r="N211">
        <v>2</v>
      </c>
      <c r="O211">
        <v>0</v>
      </c>
      <c r="P211">
        <v>2000</v>
      </c>
      <c r="Q211">
        <v>478</v>
      </c>
      <c r="R211">
        <v>1</v>
      </c>
      <c r="S211">
        <v>1</v>
      </c>
      <c r="T211">
        <v>1</v>
      </c>
      <c r="U211">
        <v>-37</v>
      </c>
      <c r="V211">
        <v>-37</v>
      </c>
      <c r="W211">
        <v>-50</v>
      </c>
      <c r="X211">
        <v>-62</v>
      </c>
      <c r="Y211">
        <v>-50</v>
      </c>
      <c r="Z211">
        <v>-3393</v>
      </c>
      <c r="AA211">
        <v>-37</v>
      </c>
      <c r="AB211">
        <v>1</v>
      </c>
      <c r="AC211">
        <v>1</v>
      </c>
      <c r="AD211">
        <v>-37</v>
      </c>
      <c r="AE211">
        <v>-49</v>
      </c>
      <c r="AF211">
        <v>-78</v>
      </c>
      <c r="AG211">
        <v>-48</v>
      </c>
      <c r="AH211">
        <v>-30.7637332142986</v>
      </c>
      <c r="AI211">
        <v>-49.351284681533897</v>
      </c>
      <c r="AJ211">
        <v>-75.923237113406699</v>
      </c>
      <c r="AK211">
        <v>-51.983938783888902</v>
      </c>
    </row>
    <row r="212" spans="1:37" x14ac:dyDescent="0.3">
      <c r="A212" t="s">
        <v>37</v>
      </c>
      <c r="B212" t="s">
        <v>38</v>
      </c>
      <c r="C212">
        <v>42619</v>
      </c>
      <c r="D212" t="s">
        <v>39</v>
      </c>
      <c r="E212">
        <v>6</v>
      </c>
      <c r="F212">
        <v>1</v>
      </c>
      <c r="G212" t="s">
        <v>46</v>
      </c>
      <c r="H212">
        <v>3</v>
      </c>
      <c r="I212" t="s">
        <v>40</v>
      </c>
      <c r="J212">
        <v>419</v>
      </c>
      <c r="K212">
        <v>1</v>
      </c>
      <c r="L212">
        <v>106</v>
      </c>
      <c r="M212">
        <v>106</v>
      </c>
      <c r="N212">
        <v>2</v>
      </c>
      <c r="O212" t="s">
        <v>44</v>
      </c>
      <c r="P212">
        <v>451</v>
      </c>
      <c r="Q212">
        <v>451</v>
      </c>
      <c r="R212">
        <v>1</v>
      </c>
      <c r="S212">
        <v>1</v>
      </c>
      <c r="T212">
        <v>1</v>
      </c>
      <c r="U212">
        <v>-37</v>
      </c>
      <c r="V212">
        <v>-37</v>
      </c>
      <c r="W212">
        <v>-50</v>
      </c>
      <c r="X212">
        <v>-62</v>
      </c>
      <c r="Y212">
        <v>-50</v>
      </c>
      <c r="Z212">
        <v>-3421</v>
      </c>
      <c r="AA212">
        <v>-28</v>
      </c>
      <c r="AB212">
        <v>1</v>
      </c>
      <c r="AC212">
        <v>1</v>
      </c>
      <c r="AD212">
        <v>-28</v>
      </c>
      <c r="AE212">
        <v>-46</v>
      </c>
      <c r="AF212">
        <v>-67</v>
      </c>
      <c r="AG212">
        <v>-55</v>
      </c>
      <c r="AH212">
        <v>-28.305569241234899</v>
      </c>
      <c r="AI212">
        <v>-44.569901104250803</v>
      </c>
      <c r="AJ212">
        <v>-70.904633098913607</v>
      </c>
      <c r="AK212">
        <v>-52.519819071283401</v>
      </c>
    </row>
    <row r="213" spans="1:37" hidden="1" x14ac:dyDescent="0.3">
      <c r="A213" t="s">
        <v>37</v>
      </c>
      <c r="B213" t="s">
        <v>38</v>
      </c>
      <c r="C213">
        <v>42619</v>
      </c>
      <c r="D213" t="s">
        <v>39</v>
      </c>
      <c r="E213">
        <v>6</v>
      </c>
      <c r="F213">
        <v>1</v>
      </c>
      <c r="G213" t="s">
        <v>46</v>
      </c>
      <c r="H213">
        <v>3</v>
      </c>
      <c r="I213" t="s">
        <v>42</v>
      </c>
      <c r="J213">
        <v>422</v>
      </c>
      <c r="K213">
        <v>1</v>
      </c>
      <c r="L213">
        <v>106</v>
      </c>
      <c r="M213">
        <v>106</v>
      </c>
      <c r="N213">
        <v>2</v>
      </c>
      <c r="O213">
        <v>0</v>
      </c>
      <c r="P213">
        <v>2000</v>
      </c>
      <c r="Q213">
        <v>451</v>
      </c>
      <c r="R213">
        <v>1</v>
      </c>
      <c r="S213">
        <v>1</v>
      </c>
      <c r="T213">
        <v>1</v>
      </c>
      <c r="U213">
        <v>-28</v>
      </c>
      <c r="V213">
        <v>-28</v>
      </c>
      <c r="W213">
        <v>-50</v>
      </c>
      <c r="X213">
        <v>-62</v>
      </c>
      <c r="Y213">
        <v>-50</v>
      </c>
      <c r="Z213">
        <v>-3421</v>
      </c>
      <c r="AA213">
        <v>-28</v>
      </c>
      <c r="AB213">
        <v>1</v>
      </c>
      <c r="AC213">
        <v>1</v>
      </c>
      <c r="AD213">
        <v>-28</v>
      </c>
      <c r="AE213">
        <v>-46</v>
      </c>
      <c r="AF213">
        <v>-67</v>
      </c>
      <c r="AG213">
        <v>-55</v>
      </c>
      <c r="AH213">
        <v>-28.305569241234899</v>
      </c>
      <c r="AI213">
        <v>-44.569901104250803</v>
      </c>
      <c r="AJ213">
        <v>-70.904633098913607</v>
      </c>
      <c r="AK213">
        <v>-52.519819071283401</v>
      </c>
    </row>
    <row r="214" spans="1:37" x14ac:dyDescent="0.3">
      <c r="A214" t="s">
        <v>37</v>
      </c>
      <c r="B214" t="s">
        <v>38</v>
      </c>
      <c r="C214">
        <v>42619</v>
      </c>
      <c r="D214" t="s">
        <v>39</v>
      </c>
      <c r="E214">
        <v>6</v>
      </c>
      <c r="F214">
        <v>1</v>
      </c>
      <c r="G214" t="s">
        <v>46</v>
      </c>
      <c r="H214">
        <v>3</v>
      </c>
      <c r="I214" t="s">
        <v>40</v>
      </c>
      <c r="J214">
        <v>423</v>
      </c>
      <c r="K214">
        <v>1</v>
      </c>
      <c r="L214">
        <v>107</v>
      </c>
      <c r="M214">
        <v>107</v>
      </c>
      <c r="N214">
        <v>2</v>
      </c>
      <c r="O214" t="s">
        <v>44</v>
      </c>
      <c r="P214">
        <v>444</v>
      </c>
      <c r="Q214">
        <v>444</v>
      </c>
      <c r="R214">
        <v>1</v>
      </c>
      <c r="S214">
        <v>1</v>
      </c>
      <c r="T214">
        <v>1</v>
      </c>
      <c r="U214">
        <v>-28</v>
      </c>
      <c r="V214">
        <v>-28</v>
      </c>
      <c r="W214">
        <v>-50</v>
      </c>
      <c r="X214">
        <v>-62</v>
      </c>
      <c r="Y214">
        <v>-50</v>
      </c>
      <c r="Z214">
        <v>-3454</v>
      </c>
      <c r="AA214">
        <v>-33</v>
      </c>
      <c r="AB214">
        <v>1</v>
      </c>
      <c r="AC214">
        <v>1</v>
      </c>
      <c r="AD214">
        <v>-33</v>
      </c>
      <c r="AE214">
        <v>-36</v>
      </c>
      <c r="AF214">
        <v>-78</v>
      </c>
      <c r="AG214">
        <v>-54</v>
      </c>
      <c r="AH214">
        <v>-32.007777940448896</v>
      </c>
      <c r="AI214">
        <v>-47.012842509382502</v>
      </c>
      <c r="AJ214">
        <v>-71.579235994387702</v>
      </c>
      <c r="AK214">
        <v>-50.833309550713402</v>
      </c>
    </row>
    <row r="215" spans="1:37" hidden="1" x14ac:dyDescent="0.3">
      <c r="A215" t="s">
        <v>37</v>
      </c>
      <c r="B215" t="s">
        <v>38</v>
      </c>
      <c r="C215">
        <v>42619</v>
      </c>
      <c r="D215" t="s">
        <v>39</v>
      </c>
      <c r="E215">
        <v>6</v>
      </c>
      <c r="F215">
        <v>1</v>
      </c>
      <c r="G215" t="s">
        <v>46</v>
      </c>
      <c r="H215">
        <v>3</v>
      </c>
      <c r="I215" t="s">
        <v>42</v>
      </c>
      <c r="J215">
        <v>426</v>
      </c>
      <c r="K215">
        <v>1</v>
      </c>
      <c r="L215">
        <v>107</v>
      </c>
      <c r="M215">
        <v>107</v>
      </c>
      <c r="N215">
        <v>2</v>
      </c>
      <c r="O215">
        <v>0</v>
      </c>
      <c r="P215">
        <v>2000</v>
      </c>
      <c r="Q215">
        <v>444</v>
      </c>
      <c r="R215">
        <v>1</v>
      </c>
      <c r="S215">
        <v>1</v>
      </c>
      <c r="T215">
        <v>1</v>
      </c>
      <c r="U215">
        <v>-33</v>
      </c>
      <c r="V215">
        <v>-33</v>
      </c>
      <c r="W215">
        <v>-50</v>
      </c>
      <c r="X215">
        <v>-62</v>
      </c>
      <c r="Y215">
        <v>-50</v>
      </c>
      <c r="Z215">
        <v>-3454</v>
      </c>
      <c r="AA215">
        <v>-33</v>
      </c>
      <c r="AB215">
        <v>1</v>
      </c>
      <c r="AC215">
        <v>1</v>
      </c>
      <c r="AD215">
        <v>-33</v>
      </c>
      <c r="AE215">
        <v>-36</v>
      </c>
      <c r="AF215">
        <v>-78</v>
      </c>
      <c r="AG215">
        <v>-54</v>
      </c>
      <c r="AH215">
        <v>-32.007777940448896</v>
      </c>
      <c r="AI215">
        <v>-47.012842509382502</v>
      </c>
      <c r="AJ215">
        <v>-71.579235994387702</v>
      </c>
      <c r="AK215">
        <v>-50.833309550713402</v>
      </c>
    </row>
    <row r="216" spans="1:37" x14ac:dyDescent="0.3">
      <c r="A216" t="s">
        <v>37</v>
      </c>
      <c r="B216" t="s">
        <v>38</v>
      </c>
      <c r="C216">
        <v>42619</v>
      </c>
      <c r="D216" t="s">
        <v>39</v>
      </c>
      <c r="E216">
        <v>6</v>
      </c>
      <c r="F216">
        <v>1</v>
      </c>
      <c r="G216" t="s">
        <v>46</v>
      </c>
      <c r="H216">
        <v>3</v>
      </c>
      <c r="I216" t="s">
        <v>40</v>
      </c>
      <c r="J216">
        <v>427</v>
      </c>
      <c r="K216">
        <v>1</v>
      </c>
      <c r="L216">
        <v>108</v>
      </c>
      <c r="M216">
        <v>108</v>
      </c>
      <c r="N216">
        <v>2</v>
      </c>
      <c r="O216" t="s">
        <v>44</v>
      </c>
      <c r="P216">
        <v>557</v>
      </c>
      <c r="Q216">
        <v>557</v>
      </c>
      <c r="R216">
        <v>1</v>
      </c>
      <c r="S216">
        <v>1</v>
      </c>
      <c r="T216">
        <v>1</v>
      </c>
      <c r="U216">
        <v>-33</v>
      </c>
      <c r="V216">
        <v>-33</v>
      </c>
      <c r="W216">
        <v>-50</v>
      </c>
      <c r="X216">
        <v>-62</v>
      </c>
      <c r="Y216">
        <v>-50</v>
      </c>
      <c r="Z216">
        <v>-3479</v>
      </c>
      <c r="AA216">
        <v>-25</v>
      </c>
      <c r="AB216">
        <v>1</v>
      </c>
      <c r="AC216">
        <v>1</v>
      </c>
      <c r="AD216">
        <v>-25</v>
      </c>
      <c r="AE216">
        <v>-55</v>
      </c>
      <c r="AF216">
        <v>-73</v>
      </c>
      <c r="AG216">
        <v>-53</v>
      </c>
      <c r="AH216">
        <v>-29.116822115478399</v>
      </c>
      <c r="AI216">
        <v>-52.210042658781497</v>
      </c>
      <c r="AJ216">
        <v>-69.760835639106205</v>
      </c>
      <c r="AK216">
        <v>-51.421499963277498</v>
      </c>
    </row>
    <row r="217" spans="1:37" hidden="1" x14ac:dyDescent="0.3">
      <c r="A217" t="s">
        <v>37</v>
      </c>
      <c r="B217" t="s">
        <v>38</v>
      </c>
      <c r="C217">
        <v>42619</v>
      </c>
      <c r="D217" t="s">
        <v>39</v>
      </c>
      <c r="E217">
        <v>6</v>
      </c>
      <c r="F217">
        <v>1</v>
      </c>
      <c r="G217" t="s">
        <v>46</v>
      </c>
      <c r="H217">
        <v>3</v>
      </c>
      <c r="I217" t="s">
        <v>42</v>
      </c>
      <c r="J217">
        <v>430</v>
      </c>
      <c r="K217">
        <v>1</v>
      </c>
      <c r="L217">
        <v>108</v>
      </c>
      <c r="M217">
        <v>108</v>
      </c>
      <c r="N217">
        <v>2</v>
      </c>
      <c r="O217">
        <v>0</v>
      </c>
      <c r="P217">
        <v>2000</v>
      </c>
      <c r="Q217">
        <v>557</v>
      </c>
      <c r="R217">
        <v>1</v>
      </c>
      <c r="S217">
        <v>1</v>
      </c>
      <c r="T217">
        <v>1</v>
      </c>
      <c r="U217">
        <v>-25</v>
      </c>
      <c r="V217">
        <v>-25</v>
      </c>
      <c r="W217">
        <v>-50</v>
      </c>
      <c r="X217">
        <v>-62</v>
      </c>
      <c r="Y217">
        <v>-50</v>
      </c>
      <c r="Z217">
        <v>-3479</v>
      </c>
      <c r="AA217">
        <v>-25</v>
      </c>
      <c r="AB217">
        <v>1</v>
      </c>
      <c r="AC217">
        <v>1</v>
      </c>
      <c r="AD217">
        <v>-25</v>
      </c>
      <c r="AE217">
        <v>-55</v>
      </c>
      <c r="AF217">
        <v>-73</v>
      </c>
      <c r="AG217">
        <v>-53</v>
      </c>
      <c r="AH217">
        <v>-29.116822115478399</v>
      </c>
      <c r="AI217">
        <v>-52.210042658781497</v>
      </c>
      <c r="AJ217">
        <v>-69.760835639106205</v>
      </c>
      <c r="AK217">
        <v>-51.421499963277498</v>
      </c>
    </row>
    <row r="218" spans="1:37" x14ac:dyDescent="0.3">
      <c r="A218" t="s">
        <v>37</v>
      </c>
      <c r="B218" t="s">
        <v>38</v>
      </c>
      <c r="C218">
        <v>42619</v>
      </c>
      <c r="D218" t="s">
        <v>39</v>
      </c>
      <c r="E218">
        <v>6</v>
      </c>
      <c r="F218">
        <v>1</v>
      </c>
      <c r="G218" t="s">
        <v>46</v>
      </c>
      <c r="H218">
        <v>3</v>
      </c>
      <c r="I218" t="s">
        <v>40</v>
      </c>
      <c r="J218">
        <v>431</v>
      </c>
      <c r="K218">
        <v>1</v>
      </c>
      <c r="L218">
        <v>109</v>
      </c>
      <c r="M218">
        <v>109</v>
      </c>
      <c r="N218">
        <v>2</v>
      </c>
      <c r="O218" t="s">
        <v>44</v>
      </c>
      <c r="P218">
        <v>423</v>
      </c>
      <c r="Q218">
        <v>423</v>
      </c>
      <c r="R218">
        <v>1</v>
      </c>
      <c r="S218">
        <v>1</v>
      </c>
      <c r="T218">
        <v>1</v>
      </c>
      <c r="U218">
        <v>-25</v>
      </c>
      <c r="V218">
        <v>-25</v>
      </c>
      <c r="W218">
        <v>-50</v>
      </c>
      <c r="X218">
        <v>-62</v>
      </c>
      <c r="Y218">
        <v>-50</v>
      </c>
      <c r="Z218">
        <v>-3505</v>
      </c>
      <c r="AA218">
        <v>-26</v>
      </c>
      <c r="AB218">
        <v>1</v>
      </c>
      <c r="AC218">
        <v>1</v>
      </c>
      <c r="AD218">
        <v>-26</v>
      </c>
      <c r="AE218">
        <v>-51</v>
      </c>
      <c r="AF218">
        <v>-67</v>
      </c>
      <c r="AG218">
        <v>-42</v>
      </c>
      <c r="AH218">
        <v>-30.589864545865801</v>
      </c>
      <c r="AI218">
        <v>-50.791171696621802</v>
      </c>
      <c r="AJ218">
        <v>-66.535648382926695</v>
      </c>
      <c r="AK218">
        <v>-47.469206336658999</v>
      </c>
    </row>
    <row r="219" spans="1:37" hidden="1" x14ac:dyDescent="0.3">
      <c r="A219" t="s">
        <v>37</v>
      </c>
      <c r="B219" t="s">
        <v>38</v>
      </c>
      <c r="C219">
        <v>42619</v>
      </c>
      <c r="D219" t="s">
        <v>39</v>
      </c>
      <c r="E219">
        <v>6</v>
      </c>
      <c r="F219">
        <v>1</v>
      </c>
      <c r="G219" t="s">
        <v>46</v>
      </c>
      <c r="H219">
        <v>3</v>
      </c>
      <c r="I219" t="s">
        <v>42</v>
      </c>
      <c r="J219">
        <v>434</v>
      </c>
      <c r="K219">
        <v>1</v>
      </c>
      <c r="L219">
        <v>109</v>
      </c>
      <c r="M219">
        <v>109</v>
      </c>
      <c r="N219">
        <v>2</v>
      </c>
      <c r="O219">
        <v>0</v>
      </c>
      <c r="P219">
        <v>2000</v>
      </c>
      <c r="Q219">
        <v>423</v>
      </c>
      <c r="R219">
        <v>1</v>
      </c>
      <c r="S219">
        <v>1</v>
      </c>
      <c r="T219">
        <v>1</v>
      </c>
      <c r="U219">
        <v>-26</v>
      </c>
      <c r="V219">
        <v>-26</v>
      </c>
      <c r="W219">
        <v>-50</v>
      </c>
      <c r="X219">
        <v>-62</v>
      </c>
      <c r="Y219">
        <v>-50</v>
      </c>
      <c r="Z219">
        <v>-3505</v>
      </c>
      <c r="AA219">
        <v>-26</v>
      </c>
      <c r="AB219">
        <v>1</v>
      </c>
      <c r="AC219">
        <v>1</v>
      </c>
      <c r="AD219">
        <v>-26</v>
      </c>
      <c r="AE219">
        <v>-51</v>
      </c>
      <c r="AF219">
        <v>-67</v>
      </c>
      <c r="AG219">
        <v>-42</v>
      </c>
      <c r="AH219">
        <v>-30.589864545865801</v>
      </c>
      <c r="AI219">
        <v>-50.791171696621802</v>
      </c>
      <c r="AJ219">
        <v>-66.535648382926695</v>
      </c>
      <c r="AK219">
        <v>-47.469206336658999</v>
      </c>
    </row>
    <row r="220" spans="1:37" x14ac:dyDescent="0.3">
      <c r="A220" t="s">
        <v>37</v>
      </c>
      <c r="B220" t="s">
        <v>38</v>
      </c>
      <c r="C220">
        <v>42619</v>
      </c>
      <c r="D220" t="s">
        <v>39</v>
      </c>
      <c r="E220">
        <v>6</v>
      </c>
      <c r="F220">
        <v>1</v>
      </c>
      <c r="G220" t="s">
        <v>46</v>
      </c>
      <c r="H220">
        <v>3</v>
      </c>
      <c r="I220" t="s">
        <v>40</v>
      </c>
      <c r="J220">
        <v>435</v>
      </c>
      <c r="K220">
        <v>1</v>
      </c>
      <c r="L220">
        <v>110</v>
      </c>
      <c r="M220">
        <v>110</v>
      </c>
      <c r="N220">
        <v>2</v>
      </c>
      <c r="O220" t="s">
        <v>44</v>
      </c>
      <c r="P220">
        <v>615</v>
      </c>
      <c r="Q220">
        <v>615</v>
      </c>
      <c r="R220">
        <v>1</v>
      </c>
      <c r="S220">
        <v>1</v>
      </c>
      <c r="T220">
        <v>1</v>
      </c>
      <c r="U220">
        <v>-26</v>
      </c>
      <c r="V220">
        <v>-26</v>
      </c>
      <c r="W220">
        <v>-50</v>
      </c>
      <c r="X220">
        <v>-62</v>
      </c>
      <c r="Y220">
        <v>-50</v>
      </c>
      <c r="Z220">
        <v>-3534</v>
      </c>
      <c r="AA220">
        <v>-29</v>
      </c>
      <c r="AB220">
        <v>1</v>
      </c>
      <c r="AC220">
        <v>1</v>
      </c>
      <c r="AD220">
        <v>-29</v>
      </c>
      <c r="AE220">
        <v>-43</v>
      </c>
      <c r="AF220">
        <v>-71</v>
      </c>
      <c r="AG220">
        <v>-51</v>
      </c>
      <c r="AH220">
        <v>-32.917250518448498</v>
      </c>
      <c r="AI220">
        <v>-44.910886070397403</v>
      </c>
      <c r="AJ220">
        <v>-70.053314958640897</v>
      </c>
      <c r="AK220">
        <v>-45.434393561272799</v>
      </c>
    </row>
    <row r="221" spans="1:37" hidden="1" x14ac:dyDescent="0.3">
      <c r="A221" t="s">
        <v>37</v>
      </c>
      <c r="B221" t="s">
        <v>38</v>
      </c>
      <c r="C221">
        <v>42619</v>
      </c>
      <c r="D221" t="s">
        <v>39</v>
      </c>
      <c r="E221">
        <v>6</v>
      </c>
      <c r="F221">
        <v>1</v>
      </c>
      <c r="G221" t="s">
        <v>46</v>
      </c>
      <c r="H221">
        <v>3</v>
      </c>
      <c r="I221" t="s">
        <v>42</v>
      </c>
      <c r="J221">
        <v>438</v>
      </c>
      <c r="K221">
        <v>1</v>
      </c>
      <c r="L221">
        <v>110</v>
      </c>
      <c r="M221">
        <v>110</v>
      </c>
      <c r="N221">
        <v>2</v>
      </c>
      <c r="O221">
        <v>0</v>
      </c>
      <c r="P221">
        <v>2000</v>
      </c>
      <c r="Q221">
        <v>615</v>
      </c>
      <c r="R221">
        <v>1</v>
      </c>
      <c r="S221">
        <v>1</v>
      </c>
      <c r="T221">
        <v>1</v>
      </c>
      <c r="U221">
        <v>-29</v>
      </c>
      <c r="V221">
        <v>-29</v>
      </c>
      <c r="W221">
        <v>-50</v>
      </c>
      <c r="X221">
        <v>-62</v>
      </c>
      <c r="Y221">
        <v>-50</v>
      </c>
      <c r="Z221">
        <v>-3534</v>
      </c>
      <c r="AA221">
        <v>-29</v>
      </c>
      <c r="AB221">
        <v>1</v>
      </c>
      <c r="AC221">
        <v>1</v>
      </c>
      <c r="AD221">
        <v>-29</v>
      </c>
      <c r="AE221">
        <v>-43</v>
      </c>
      <c r="AF221">
        <v>-71</v>
      </c>
      <c r="AG221">
        <v>-51</v>
      </c>
      <c r="AH221">
        <v>-32.917250518448498</v>
      </c>
      <c r="AI221">
        <v>-44.910886070397403</v>
      </c>
      <c r="AJ221">
        <v>-70.053314958640897</v>
      </c>
      <c r="AK221">
        <v>-45.434393561272799</v>
      </c>
    </row>
    <row r="222" spans="1:37" x14ac:dyDescent="0.3">
      <c r="A222" t="s">
        <v>37</v>
      </c>
      <c r="B222" t="s">
        <v>38</v>
      </c>
      <c r="C222">
        <v>42619</v>
      </c>
      <c r="D222" t="s">
        <v>39</v>
      </c>
      <c r="E222">
        <v>6</v>
      </c>
      <c r="F222">
        <v>1</v>
      </c>
      <c r="G222" t="s">
        <v>46</v>
      </c>
      <c r="H222">
        <v>3</v>
      </c>
      <c r="I222" t="s">
        <v>40</v>
      </c>
      <c r="J222">
        <v>439</v>
      </c>
      <c r="K222">
        <v>1</v>
      </c>
      <c r="L222">
        <v>111</v>
      </c>
      <c r="M222">
        <v>111</v>
      </c>
      <c r="N222">
        <v>2</v>
      </c>
      <c r="O222" t="s">
        <v>44</v>
      </c>
      <c r="P222">
        <v>480</v>
      </c>
      <c r="Q222">
        <v>480</v>
      </c>
      <c r="R222">
        <v>1</v>
      </c>
      <c r="S222">
        <v>1</v>
      </c>
      <c r="T222">
        <v>1</v>
      </c>
      <c r="U222">
        <v>-29</v>
      </c>
      <c r="V222">
        <v>-29</v>
      </c>
      <c r="W222">
        <v>-50</v>
      </c>
      <c r="X222">
        <v>-62</v>
      </c>
      <c r="Y222">
        <v>-50</v>
      </c>
      <c r="Z222">
        <v>-3575</v>
      </c>
      <c r="AA222">
        <v>-41</v>
      </c>
      <c r="AB222">
        <v>2</v>
      </c>
      <c r="AC222">
        <v>4</v>
      </c>
      <c r="AD222">
        <v>-41</v>
      </c>
      <c r="AE222">
        <v>-44</v>
      </c>
      <c r="AF222">
        <v>-70</v>
      </c>
      <c r="AG222">
        <v>-38</v>
      </c>
      <c r="AH222">
        <v>-34.7229023964167</v>
      </c>
      <c r="AI222">
        <v>-41.821144949556498</v>
      </c>
      <c r="AJ222">
        <v>-67.219356470621406</v>
      </c>
      <c r="AK222">
        <v>-43.227195381948597</v>
      </c>
    </row>
    <row r="223" spans="1:37" hidden="1" x14ac:dyDescent="0.3">
      <c r="A223" t="s">
        <v>37</v>
      </c>
      <c r="B223" t="s">
        <v>38</v>
      </c>
      <c r="C223">
        <v>42619</v>
      </c>
      <c r="D223" t="s">
        <v>39</v>
      </c>
      <c r="E223">
        <v>6</v>
      </c>
      <c r="F223">
        <v>1</v>
      </c>
      <c r="G223" t="s">
        <v>46</v>
      </c>
      <c r="H223">
        <v>3</v>
      </c>
      <c r="I223" t="s">
        <v>42</v>
      </c>
      <c r="J223">
        <v>442</v>
      </c>
      <c r="K223">
        <v>1</v>
      </c>
      <c r="L223">
        <v>111</v>
      </c>
      <c r="M223">
        <v>111</v>
      </c>
      <c r="N223">
        <v>2</v>
      </c>
      <c r="O223">
        <v>0</v>
      </c>
      <c r="P223">
        <v>2000</v>
      </c>
      <c r="Q223">
        <v>480</v>
      </c>
      <c r="R223">
        <v>1</v>
      </c>
      <c r="S223">
        <v>1</v>
      </c>
      <c r="T223">
        <v>1</v>
      </c>
      <c r="U223">
        <v>-41</v>
      </c>
      <c r="V223">
        <v>-41</v>
      </c>
      <c r="W223">
        <v>-50</v>
      </c>
      <c r="X223">
        <v>-62</v>
      </c>
      <c r="Y223">
        <v>-50</v>
      </c>
      <c r="Z223">
        <v>-3575</v>
      </c>
      <c r="AA223">
        <v>-41</v>
      </c>
      <c r="AB223">
        <v>2</v>
      </c>
      <c r="AC223">
        <v>4</v>
      </c>
      <c r="AD223">
        <v>-41</v>
      </c>
      <c r="AE223">
        <v>-44</v>
      </c>
      <c r="AF223">
        <v>-70</v>
      </c>
      <c r="AG223">
        <v>-38</v>
      </c>
      <c r="AH223">
        <v>-34.7229023964167</v>
      </c>
      <c r="AI223">
        <v>-41.821144949556498</v>
      </c>
      <c r="AJ223">
        <v>-67.219356470621406</v>
      </c>
      <c r="AK223">
        <v>-43.227195381948597</v>
      </c>
    </row>
    <row r="224" spans="1:37" x14ac:dyDescent="0.3">
      <c r="A224" t="s">
        <v>37</v>
      </c>
      <c r="B224" t="s">
        <v>38</v>
      </c>
      <c r="C224">
        <v>42619</v>
      </c>
      <c r="D224" t="s">
        <v>39</v>
      </c>
      <c r="E224">
        <v>6</v>
      </c>
      <c r="F224">
        <v>1</v>
      </c>
      <c r="G224" t="s">
        <v>46</v>
      </c>
      <c r="H224">
        <v>3</v>
      </c>
      <c r="I224" t="s">
        <v>40</v>
      </c>
      <c r="J224">
        <v>443</v>
      </c>
      <c r="K224">
        <v>1</v>
      </c>
      <c r="L224">
        <v>112</v>
      </c>
      <c r="M224">
        <v>112</v>
      </c>
      <c r="N224">
        <v>2</v>
      </c>
      <c r="O224" t="s">
        <v>45</v>
      </c>
      <c r="P224">
        <v>1008</v>
      </c>
      <c r="Q224">
        <v>1008</v>
      </c>
      <c r="R224">
        <v>4</v>
      </c>
      <c r="S224">
        <v>2</v>
      </c>
      <c r="T224">
        <v>1</v>
      </c>
      <c r="U224">
        <v>-41</v>
      </c>
      <c r="V224">
        <v>-41</v>
      </c>
      <c r="W224">
        <v>-50</v>
      </c>
      <c r="X224">
        <v>-62</v>
      </c>
      <c r="Y224">
        <v>-50</v>
      </c>
      <c r="Z224">
        <v>-3612</v>
      </c>
      <c r="AA224">
        <v>-37</v>
      </c>
      <c r="AB224">
        <v>1</v>
      </c>
      <c r="AC224">
        <v>4</v>
      </c>
      <c r="AD224">
        <v>-39</v>
      </c>
      <c r="AE224">
        <v>-43</v>
      </c>
      <c r="AF224">
        <v>-62</v>
      </c>
      <c r="AG224">
        <v>-37</v>
      </c>
      <c r="AH224">
        <v>-32.896176577799501</v>
      </c>
      <c r="AI224">
        <v>-48.681875957828296</v>
      </c>
      <c r="AJ224">
        <v>-68.012955470938294</v>
      </c>
      <c r="AK224">
        <v>-42.4287988713034</v>
      </c>
    </row>
    <row r="225" spans="1:37" hidden="1" x14ac:dyDescent="0.3">
      <c r="A225" t="s">
        <v>37</v>
      </c>
      <c r="B225" t="s">
        <v>38</v>
      </c>
      <c r="C225">
        <v>42619</v>
      </c>
      <c r="D225" t="s">
        <v>39</v>
      </c>
      <c r="E225">
        <v>6</v>
      </c>
      <c r="F225">
        <v>1</v>
      </c>
      <c r="G225" t="s">
        <v>46</v>
      </c>
      <c r="H225">
        <v>3</v>
      </c>
      <c r="I225" t="s">
        <v>42</v>
      </c>
      <c r="J225">
        <v>446</v>
      </c>
      <c r="K225">
        <v>1</v>
      </c>
      <c r="L225">
        <v>112</v>
      </c>
      <c r="M225">
        <v>112</v>
      </c>
      <c r="N225">
        <v>2</v>
      </c>
      <c r="O225">
        <v>0</v>
      </c>
      <c r="P225">
        <v>2000</v>
      </c>
      <c r="Q225">
        <v>1008</v>
      </c>
      <c r="R225">
        <v>4</v>
      </c>
      <c r="S225">
        <v>2</v>
      </c>
      <c r="T225">
        <v>4</v>
      </c>
      <c r="U225">
        <v>-37</v>
      </c>
      <c r="V225">
        <v>-41</v>
      </c>
      <c r="W225">
        <v>-50</v>
      </c>
      <c r="X225">
        <v>-62</v>
      </c>
      <c r="Y225">
        <v>-37</v>
      </c>
      <c r="Z225">
        <v>-3612</v>
      </c>
      <c r="AA225">
        <v>-37</v>
      </c>
      <c r="AB225">
        <v>1</v>
      </c>
      <c r="AC225">
        <v>4</v>
      </c>
      <c r="AD225">
        <v>-39</v>
      </c>
      <c r="AE225">
        <v>-43</v>
      </c>
      <c r="AF225">
        <v>-62</v>
      </c>
      <c r="AG225">
        <v>-37</v>
      </c>
      <c r="AH225">
        <v>-32.896176577799501</v>
      </c>
      <c r="AI225">
        <v>-48.681875957828296</v>
      </c>
      <c r="AJ225">
        <v>-68.012955470938294</v>
      </c>
      <c r="AK225">
        <v>-42.4287988713034</v>
      </c>
    </row>
    <row r="226" spans="1:37" x14ac:dyDescent="0.3">
      <c r="A226" t="s">
        <v>37</v>
      </c>
      <c r="B226" t="s">
        <v>38</v>
      </c>
      <c r="C226">
        <v>42619</v>
      </c>
      <c r="D226" t="s">
        <v>39</v>
      </c>
      <c r="E226">
        <v>6</v>
      </c>
      <c r="F226">
        <v>1</v>
      </c>
      <c r="G226" t="s">
        <v>46</v>
      </c>
      <c r="H226">
        <v>3</v>
      </c>
      <c r="I226" t="s">
        <v>40</v>
      </c>
      <c r="J226">
        <v>447</v>
      </c>
      <c r="K226">
        <v>1</v>
      </c>
      <c r="L226">
        <v>113</v>
      </c>
      <c r="M226">
        <v>113</v>
      </c>
      <c r="N226">
        <v>2</v>
      </c>
      <c r="O226" t="s">
        <v>43</v>
      </c>
      <c r="P226">
        <v>1103</v>
      </c>
      <c r="Q226">
        <v>1103</v>
      </c>
      <c r="R226">
        <v>2</v>
      </c>
      <c r="S226">
        <v>2</v>
      </c>
      <c r="T226">
        <v>4</v>
      </c>
      <c r="U226">
        <v>-37</v>
      </c>
      <c r="V226">
        <v>-41</v>
      </c>
      <c r="W226">
        <v>-50</v>
      </c>
      <c r="X226">
        <v>-62</v>
      </c>
      <c r="Y226">
        <v>-37</v>
      </c>
      <c r="Z226">
        <v>-3658</v>
      </c>
      <c r="AA226">
        <v>-46</v>
      </c>
      <c r="AB226">
        <v>2</v>
      </c>
      <c r="AC226">
        <v>4</v>
      </c>
      <c r="AD226">
        <v>-39</v>
      </c>
      <c r="AE226">
        <v>-46</v>
      </c>
      <c r="AF226">
        <v>-68</v>
      </c>
      <c r="AG226">
        <v>-37</v>
      </c>
      <c r="AH226">
        <v>-35.0222502474221</v>
      </c>
      <c r="AI226">
        <v>-48.379535925885698</v>
      </c>
      <c r="AJ226">
        <v>-67.9837278803152</v>
      </c>
      <c r="AK226">
        <v>-39.392404347904701</v>
      </c>
    </row>
    <row r="227" spans="1:37" hidden="1" x14ac:dyDescent="0.3">
      <c r="A227" t="s">
        <v>37</v>
      </c>
      <c r="B227" t="s">
        <v>38</v>
      </c>
      <c r="C227">
        <v>42619</v>
      </c>
      <c r="D227" t="s">
        <v>39</v>
      </c>
      <c r="E227">
        <v>6</v>
      </c>
      <c r="F227">
        <v>1</v>
      </c>
      <c r="G227" t="s">
        <v>46</v>
      </c>
      <c r="H227">
        <v>3</v>
      </c>
      <c r="I227" t="s">
        <v>42</v>
      </c>
      <c r="J227">
        <v>450</v>
      </c>
      <c r="K227">
        <v>1</v>
      </c>
      <c r="L227">
        <v>113</v>
      </c>
      <c r="M227">
        <v>113</v>
      </c>
      <c r="N227">
        <v>2</v>
      </c>
      <c r="O227">
        <v>0</v>
      </c>
      <c r="P227">
        <v>2000</v>
      </c>
      <c r="Q227">
        <v>1103</v>
      </c>
      <c r="R227">
        <v>2</v>
      </c>
      <c r="S227">
        <v>2</v>
      </c>
      <c r="T227">
        <v>4</v>
      </c>
      <c r="U227">
        <v>-37</v>
      </c>
      <c r="V227">
        <v>-41</v>
      </c>
      <c r="W227">
        <v>-46</v>
      </c>
      <c r="X227">
        <v>-62</v>
      </c>
      <c r="Y227">
        <v>-37</v>
      </c>
      <c r="Z227">
        <v>-3658</v>
      </c>
      <c r="AA227">
        <v>-46</v>
      </c>
      <c r="AB227">
        <v>2</v>
      </c>
      <c r="AC227">
        <v>4</v>
      </c>
      <c r="AD227">
        <v>-39</v>
      </c>
      <c r="AE227">
        <v>-46</v>
      </c>
      <c r="AF227">
        <v>-68</v>
      </c>
      <c r="AG227">
        <v>-37</v>
      </c>
      <c r="AH227">
        <v>-35.0222502474221</v>
      </c>
      <c r="AI227">
        <v>-48.379535925885698</v>
      </c>
      <c r="AJ227">
        <v>-67.9837278803152</v>
      </c>
      <c r="AK227">
        <v>-39.392404347904701</v>
      </c>
    </row>
    <row r="228" spans="1:37" x14ac:dyDescent="0.3">
      <c r="A228" t="s">
        <v>37</v>
      </c>
      <c r="B228" t="s">
        <v>38</v>
      </c>
      <c r="C228">
        <v>42619</v>
      </c>
      <c r="D228" t="s">
        <v>39</v>
      </c>
      <c r="E228">
        <v>6</v>
      </c>
      <c r="F228">
        <v>1</v>
      </c>
      <c r="G228" t="s">
        <v>46</v>
      </c>
      <c r="H228">
        <v>3</v>
      </c>
      <c r="I228" t="s">
        <v>40</v>
      </c>
      <c r="J228">
        <v>451</v>
      </c>
      <c r="K228">
        <v>1</v>
      </c>
      <c r="L228">
        <v>114</v>
      </c>
      <c r="M228">
        <v>114</v>
      </c>
      <c r="N228">
        <v>2</v>
      </c>
      <c r="O228" t="s">
        <v>45</v>
      </c>
      <c r="P228">
        <v>748</v>
      </c>
      <c r="Q228">
        <v>748</v>
      </c>
      <c r="R228">
        <v>4</v>
      </c>
      <c r="S228">
        <v>1</v>
      </c>
      <c r="T228">
        <v>4</v>
      </c>
      <c r="U228">
        <v>-37</v>
      </c>
      <c r="V228">
        <v>-41</v>
      </c>
      <c r="W228">
        <v>-46</v>
      </c>
      <c r="X228">
        <v>-62</v>
      </c>
      <c r="Y228">
        <v>-37</v>
      </c>
      <c r="Z228">
        <v>-3697</v>
      </c>
      <c r="AA228">
        <v>-39</v>
      </c>
      <c r="AB228">
        <v>2</v>
      </c>
      <c r="AC228">
        <v>1</v>
      </c>
      <c r="AD228">
        <v>-38</v>
      </c>
      <c r="AE228">
        <v>-51</v>
      </c>
      <c r="AF228">
        <v>-65</v>
      </c>
      <c r="AG228">
        <v>-39</v>
      </c>
      <c r="AH228">
        <v>-29.641383375406299</v>
      </c>
      <c r="AI228">
        <v>-52.360536089153399</v>
      </c>
      <c r="AJ228">
        <v>-66.092690502790305</v>
      </c>
      <c r="AK228">
        <v>-43.243000239052499</v>
      </c>
    </row>
    <row r="229" spans="1:37" hidden="1" x14ac:dyDescent="0.3">
      <c r="A229" t="s">
        <v>37</v>
      </c>
      <c r="B229" t="s">
        <v>38</v>
      </c>
      <c r="C229">
        <v>42619</v>
      </c>
      <c r="D229" t="s">
        <v>39</v>
      </c>
      <c r="E229">
        <v>6</v>
      </c>
      <c r="F229">
        <v>1</v>
      </c>
      <c r="G229" t="s">
        <v>46</v>
      </c>
      <c r="H229">
        <v>3</v>
      </c>
      <c r="I229" t="s">
        <v>42</v>
      </c>
      <c r="J229">
        <v>454</v>
      </c>
      <c r="K229">
        <v>1</v>
      </c>
      <c r="L229">
        <v>114</v>
      </c>
      <c r="M229">
        <v>114</v>
      </c>
      <c r="N229">
        <v>2</v>
      </c>
      <c r="O229">
        <v>0</v>
      </c>
      <c r="P229">
        <v>2000</v>
      </c>
      <c r="Q229">
        <v>748</v>
      </c>
      <c r="R229">
        <v>4</v>
      </c>
      <c r="S229">
        <v>1</v>
      </c>
      <c r="T229">
        <v>4</v>
      </c>
      <c r="U229">
        <v>-39</v>
      </c>
      <c r="V229">
        <v>-41</v>
      </c>
      <c r="W229">
        <v>-46</v>
      </c>
      <c r="X229">
        <v>-62</v>
      </c>
      <c r="Y229">
        <v>-39</v>
      </c>
      <c r="Z229">
        <v>-3697</v>
      </c>
      <c r="AA229">
        <v>-39</v>
      </c>
      <c r="AB229">
        <v>2</v>
      </c>
      <c r="AC229">
        <v>1</v>
      </c>
      <c r="AD229">
        <v>-38</v>
      </c>
      <c r="AE229">
        <v>-51</v>
      </c>
      <c r="AF229">
        <v>-65</v>
      </c>
      <c r="AG229">
        <v>-39</v>
      </c>
      <c r="AH229">
        <v>-29.641383375406299</v>
      </c>
      <c r="AI229">
        <v>-52.360536089153399</v>
      </c>
      <c r="AJ229">
        <v>-66.092690502790305</v>
      </c>
      <c r="AK229">
        <v>-43.243000239052499</v>
      </c>
    </row>
    <row r="230" spans="1:37" x14ac:dyDescent="0.3">
      <c r="A230" t="s">
        <v>37</v>
      </c>
      <c r="B230" t="s">
        <v>38</v>
      </c>
      <c r="C230">
        <v>42619</v>
      </c>
      <c r="D230" t="s">
        <v>39</v>
      </c>
      <c r="E230">
        <v>6</v>
      </c>
      <c r="F230">
        <v>1</v>
      </c>
      <c r="G230" t="s">
        <v>46</v>
      </c>
      <c r="H230">
        <v>3</v>
      </c>
      <c r="I230" t="s">
        <v>40</v>
      </c>
      <c r="J230">
        <v>455</v>
      </c>
      <c r="K230">
        <v>1</v>
      </c>
      <c r="L230">
        <v>115</v>
      </c>
      <c r="M230">
        <v>115</v>
      </c>
      <c r="N230">
        <v>2</v>
      </c>
      <c r="O230" t="s">
        <v>44</v>
      </c>
      <c r="P230">
        <v>756</v>
      </c>
      <c r="Q230">
        <v>756</v>
      </c>
      <c r="R230">
        <v>1</v>
      </c>
      <c r="S230">
        <v>2</v>
      </c>
      <c r="T230">
        <v>4</v>
      </c>
      <c r="U230">
        <v>-39</v>
      </c>
      <c r="V230">
        <v>-41</v>
      </c>
      <c r="W230">
        <v>-46</v>
      </c>
      <c r="X230">
        <v>-62</v>
      </c>
      <c r="Y230">
        <v>-39</v>
      </c>
      <c r="Z230">
        <v>-3730</v>
      </c>
      <c r="AA230">
        <v>-33</v>
      </c>
      <c r="AB230">
        <v>1</v>
      </c>
      <c r="AC230">
        <v>1</v>
      </c>
      <c r="AD230">
        <v>-33</v>
      </c>
      <c r="AE230">
        <v>-50</v>
      </c>
      <c r="AF230">
        <v>-65</v>
      </c>
      <c r="AG230">
        <v>-49</v>
      </c>
      <c r="AH230">
        <v>-28.555554707498501</v>
      </c>
      <c r="AI230">
        <v>-47.843164370139803</v>
      </c>
      <c r="AJ230">
        <v>-62.012581213174698</v>
      </c>
      <c r="AK230">
        <v>-47.912810140839298</v>
      </c>
    </row>
    <row r="231" spans="1:37" hidden="1" x14ac:dyDescent="0.3">
      <c r="A231" t="s">
        <v>37</v>
      </c>
      <c r="B231" t="s">
        <v>38</v>
      </c>
      <c r="C231">
        <v>42619</v>
      </c>
      <c r="D231" t="s">
        <v>39</v>
      </c>
      <c r="E231">
        <v>6</v>
      </c>
      <c r="F231">
        <v>1</v>
      </c>
      <c r="G231" t="s">
        <v>46</v>
      </c>
      <c r="H231">
        <v>3</v>
      </c>
      <c r="I231" t="s">
        <v>42</v>
      </c>
      <c r="J231">
        <v>458</v>
      </c>
      <c r="K231">
        <v>1</v>
      </c>
      <c r="L231">
        <v>115</v>
      </c>
      <c r="M231">
        <v>115</v>
      </c>
      <c r="N231">
        <v>2</v>
      </c>
      <c r="O231">
        <v>0</v>
      </c>
      <c r="P231">
        <v>2000</v>
      </c>
      <c r="Q231">
        <v>756</v>
      </c>
      <c r="R231">
        <v>1</v>
      </c>
      <c r="S231">
        <v>2</v>
      </c>
      <c r="T231">
        <v>1</v>
      </c>
      <c r="U231">
        <v>-33</v>
      </c>
      <c r="V231">
        <v>-33</v>
      </c>
      <c r="W231">
        <v>-46</v>
      </c>
      <c r="X231">
        <v>-62</v>
      </c>
      <c r="Y231">
        <v>-39</v>
      </c>
      <c r="Z231">
        <v>-3730</v>
      </c>
      <c r="AA231">
        <v>-33</v>
      </c>
      <c r="AB231">
        <v>1</v>
      </c>
      <c r="AC231">
        <v>1</v>
      </c>
      <c r="AD231">
        <v>-33</v>
      </c>
      <c r="AE231">
        <v>-50</v>
      </c>
      <c r="AF231">
        <v>-65</v>
      </c>
      <c r="AG231">
        <v>-49</v>
      </c>
      <c r="AH231">
        <v>-28.555554707498501</v>
      </c>
      <c r="AI231">
        <v>-47.843164370139803</v>
      </c>
      <c r="AJ231">
        <v>-62.012581213174698</v>
      </c>
      <c r="AK231">
        <v>-47.912810140839298</v>
      </c>
    </row>
    <row r="232" spans="1:37" x14ac:dyDescent="0.3">
      <c r="A232" t="s">
        <v>37</v>
      </c>
      <c r="B232" t="s">
        <v>38</v>
      </c>
      <c r="C232">
        <v>42619</v>
      </c>
      <c r="D232" t="s">
        <v>39</v>
      </c>
      <c r="E232">
        <v>6</v>
      </c>
      <c r="F232">
        <v>1</v>
      </c>
      <c r="G232" t="s">
        <v>46</v>
      </c>
      <c r="H232">
        <v>3</v>
      </c>
      <c r="I232" t="s">
        <v>40</v>
      </c>
      <c r="J232">
        <v>459</v>
      </c>
      <c r="K232">
        <v>1</v>
      </c>
      <c r="L232">
        <v>116</v>
      </c>
      <c r="M232">
        <v>116</v>
      </c>
      <c r="N232">
        <v>2</v>
      </c>
      <c r="O232" t="s">
        <v>45</v>
      </c>
      <c r="P232">
        <v>576</v>
      </c>
      <c r="Q232">
        <v>576</v>
      </c>
      <c r="R232">
        <v>4</v>
      </c>
      <c r="S232">
        <v>2</v>
      </c>
      <c r="T232">
        <v>1</v>
      </c>
      <c r="U232">
        <v>-33</v>
      </c>
      <c r="V232">
        <v>-33</v>
      </c>
      <c r="W232">
        <v>-46</v>
      </c>
      <c r="X232">
        <v>-62</v>
      </c>
      <c r="Y232">
        <v>-39</v>
      </c>
      <c r="Z232">
        <v>-3770</v>
      </c>
      <c r="AA232">
        <v>-40</v>
      </c>
      <c r="AB232">
        <v>2</v>
      </c>
      <c r="AC232">
        <v>1</v>
      </c>
      <c r="AD232">
        <v>-27</v>
      </c>
      <c r="AE232">
        <v>-44</v>
      </c>
      <c r="AF232">
        <v>-61</v>
      </c>
      <c r="AG232">
        <v>-40</v>
      </c>
      <c r="AH232">
        <v>-30.720345901452699</v>
      </c>
      <c r="AI232">
        <v>-46.991087958513098</v>
      </c>
      <c r="AJ232">
        <v>-61.266444983409002</v>
      </c>
      <c r="AK232">
        <v>-44.040060425576598</v>
      </c>
    </row>
    <row r="233" spans="1:37" hidden="1" x14ac:dyDescent="0.3">
      <c r="A233" t="s">
        <v>37</v>
      </c>
      <c r="B233" t="s">
        <v>38</v>
      </c>
      <c r="C233">
        <v>42619</v>
      </c>
      <c r="D233" t="s">
        <v>39</v>
      </c>
      <c r="E233">
        <v>6</v>
      </c>
      <c r="F233">
        <v>1</v>
      </c>
      <c r="G233" t="s">
        <v>46</v>
      </c>
      <c r="H233">
        <v>3</v>
      </c>
      <c r="I233" t="s">
        <v>42</v>
      </c>
      <c r="J233">
        <v>462</v>
      </c>
      <c r="K233">
        <v>1</v>
      </c>
      <c r="L233">
        <v>116</v>
      </c>
      <c r="M233">
        <v>116</v>
      </c>
      <c r="N233">
        <v>2</v>
      </c>
      <c r="O233">
        <v>0</v>
      </c>
      <c r="P233">
        <v>2000</v>
      </c>
      <c r="Q233">
        <v>576</v>
      </c>
      <c r="R233">
        <v>4</v>
      </c>
      <c r="S233">
        <v>2</v>
      </c>
      <c r="T233">
        <v>1</v>
      </c>
      <c r="U233">
        <v>-33</v>
      </c>
      <c r="V233">
        <v>-33</v>
      </c>
      <c r="W233">
        <v>-46</v>
      </c>
      <c r="X233">
        <v>-62</v>
      </c>
      <c r="Y233">
        <v>-40</v>
      </c>
      <c r="Z233">
        <v>-3770</v>
      </c>
      <c r="AA233">
        <v>-40</v>
      </c>
      <c r="AB233">
        <v>2</v>
      </c>
      <c r="AC233">
        <v>1</v>
      </c>
      <c r="AD233">
        <v>-27</v>
      </c>
      <c r="AE233">
        <v>-44</v>
      </c>
      <c r="AF233">
        <v>-61</v>
      </c>
      <c r="AG233">
        <v>-40</v>
      </c>
      <c r="AH233">
        <v>-30.720345901452699</v>
      </c>
      <c r="AI233">
        <v>-46.991087958513098</v>
      </c>
      <c r="AJ233">
        <v>-61.266444983409002</v>
      </c>
      <c r="AK233">
        <v>-44.040060425576598</v>
      </c>
    </row>
    <row r="234" spans="1:37" x14ac:dyDescent="0.3">
      <c r="A234" t="s">
        <v>37</v>
      </c>
      <c r="B234" t="s">
        <v>38</v>
      </c>
      <c r="C234">
        <v>42619</v>
      </c>
      <c r="D234" t="s">
        <v>39</v>
      </c>
      <c r="E234">
        <v>6</v>
      </c>
      <c r="F234">
        <v>1</v>
      </c>
      <c r="G234" t="s">
        <v>46</v>
      </c>
      <c r="H234">
        <v>3</v>
      </c>
      <c r="I234" t="s">
        <v>40</v>
      </c>
      <c r="J234">
        <v>463</v>
      </c>
      <c r="K234">
        <v>1</v>
      </c>
      <c r="L234">
        <v>117</v>
      </c>
      <c r="M234">
        <v>117</v>
      </c>
      <c r="N234">
        <v>2</v>
      </c>
      <c r="O234" t="s">
        <v>44</v>
      </c>
      <c r="P234">
        <v>725</v>
      </c>
      <c r="Q234">
        <v>725</v>
      </c>
      <c r="R234">
        <v>1</v>
      </c>
      <c r="S234">
        <v>1</v>
      </c>
      <c r="T234">
        <v>1</v>
      </c>
      <c r="U234">
        <v>-33</v>
      </c>
      <c r="V234">
        <v>-33</v>
      </c>
      <c r="W234">
        <v>-46</v>
      </c>
      <c r="X234">
        <v>-62</v>
      </c>
      <c r="Y234">
        <v>-40</v>
      </c>
      <c r="Z234">
        <v>-3806</v>
      </c>
      <c r="AA234">
        <v>-36</v>
      </c>
      <c r="AB234">
        <v>1</v>
      </c>
      <c r="AC234">
        <v>1</v>
      </c>
      <c r="AD234">
        <v>-36</v>
      </c>
      <c r="AE234">
        <v>-57</v>
      </c>
      <c r="AF234">
        <v>-62</v>
      </c>
      <c r="AG234">
        <v>-41</v>
      </c>
      <c r="AH234">
        <v>-29.5386970947824</v>
      </c>
      <c r="AI234">
        <v>-45.731693420472702</v>
      </c>
      <c r="AJ234">
        <v>-62.233593347470602</v>
      </c>
      <c r="AK234">
        <v>-39.914161425630901</v>
      </c>
    </row>
    <row r="235" spans="1:37" hidden="1" x14ac:dyDescent="0.3">
      <c r="A235" t="s">
        <v>37</v>
      </c>
      <c r="B235" t="s">
        <v>38</v>
      </c>
      <c r="C235">
        <v>42619</v>
      </c>
      <c r="D235" t="s">
        <v>39</v>
      </c>
      <c r="E235">
        <v>6</v>
      </c>
      <c r="F235">
        <v>1</v>
      </c>
      <c r="G235" t="s">
        <v>46</v>
      </c>
      <c r="H235">
        <v>3</v>
      </c>
      <c r="I235" t="s">
        <v>42</v>
      </c>
      <c r="J235">
        <v>466</v>
      </c>
      <c r="K235">
        <v>1</v>
      </c>
      <c r="L235">
        <v>117</v>
      </c>
      <c r="M235">
        <v>117</v>
      </c>
      <c r="N235">
        <v>2</v>
      </c>
      <c r="O235">
        <v>0</v>
      </c>
      <c r="P235">
        <v>2000</v>
      </c>
      <c r="Q235">
        <v>725</v>
      </c>
      <c r="R235">
        <v>1</v>
      </c>
      <c r="S235">
        <v>1</v>
      </c>
      <c r="T235">
        <v>1</v>
      </c>
      <c r="U235">
        <v>-36</v>
      </c>
      <c r="V235">
        <v>-36</v>
      </c>
      <c r="W235">
        <v>-46</v>
      </c>
      <c r="X235">
        <v>-62</v>
      </c>
      <c r="Y235">
        <v>-40</v>
      </c>
      <c r="Z235">
        <v>-3806</v>
      </c>
      <c r="AA235">
        <v>-36</v>
      </c>
      <c r="AB235">
        <v>1</v>
      </c>
      <c r="AC235">
        <v>1</v>
      </c>
      <c r="AD235">
        <v>-36</v>
      </c>
      <c r="AE235">
        <v>-57</v>
      </c>
      <c r="AF235">
        <v>-62</v>
      </c>
      <c r="AG235">
        <v>-41</v>
      </c>
      <c r="AH235">
        <v>-29.5386970947824</v>
      </c>
      <c r="AI235">
        <v>-45.731693420472702</v>
      </c>
      <c r="AJ235">
        <v>-62.233593347470602</v>
      </c>
      <c r="AK235">
        <v>-39.914161425630901</v>
      </c>
    </row>
    <row r="236" spans="1:37" x14ac:dyDescent="0.3">
      <c r="A236" t="s">
        <v>37</v>
      </c>
      <c r="B236" t="s">
        <v>38</v>
      </c>
      <c r="C236">
        <v>42619</v>
      </c>
      <c r="D236" t="s">
        <v>39</v>
      </c>
      <c r="E236">
        <v>6</v>
      </c>
      <c r="F236">
        <v>1</v>
      </c>
      <c r="G236" t="s">
        <v>46</v>
      </c>
      <c r="H236">
        <v>3</v>
      </c>
      <c r="I236" t="s">
        <v>40</v>
      </c>
      <c r="J236">
        <v>467</v>
      </c>
      <c r="K236">
        <v>1</v>
      </c>
      <c r="L236">
        <v>118</v>
      </c>
      <c r="M236">
        <v>118</v>
      </c>
      <c r="N236">
        <v>2</v>
      </c>
      <c r="O236" t="s">
        <v>45</v>
      </c>
      <c r="P236">
        <v>864</v>
      </c>
      <c r="Q236">
        <v>864</v>
      </c>
      <c r="R236">
        <v>4</v>
      </c>
      <c r="S236">
        <v>2</v>
      </c>
      <c r="T236">
        <v>1</v>
      </c>
      <c r="U236">
        <v>-36</v>
      </c>
      <c r="V236">
        <v>-36</v>
      </c>
      <c r="W236">
        <v>-46</v>
      </c>
      <c r="X236">
        <v>-62</v>
      </c>
      <c r="Y236">
        <v>-40</v>
      </c>
      <c r="Z236">
        <v>-3853</v>
      </c>
      <c r="AA236">
        <v>-47</v>
      </c>
      <c r="AB236">
        <v>2</v>
      </c>
      <c r="AC236">
        <v>1</v>
      </c>
      <c r="AD236">
        <v>-21</v>
      </c>
      <c r="AE236">
        <v>-45</v>
      </c>
      <c r="AF236">
        <v>-63</v>
      </c>
      <c r="AG236">
        <v>-47</v>
      </c>
      <c r="AH236">
        <v>-25.870784480342401</v>
      </c>
      <c r="AI236">
        <v>-41.881755325469499</v>
      </c>
      <c r="AJ236">
        <v>-63.818236127110801</v>
      </c>
      <c r="AK236">
        <v>-41.754674825398098</v>
      </c>
    </row>
    <row r="237" spans="1:37" hidden="1" x14ac:dyDescent="0.3">
      <c r="A237" t="s">
        <v>37</v>
      </c>
      <c r="B237" t="s">
        <v>38</v>
      </c>
      <c r="C237">
        <v>42619</v>
      </c>
      <c r="D237" t="s">
        <v>39</v>
      </c>
      <c r="E237">
        <v>6</v>
      </c>
      <c r="F237">
        <v>1</v>
      </c>
      <c r="G237" t="s">
        <v>46</v>
      </c>
      <c r="H237">
        <v>3</v>
      </c>
      <c r="I237" t="s">
        <v>42</v>
      </c>
      <c r="J237">
        <v>470</v>
      </c>
      <c r="K237">
        <v>1</v>
      </c>
      <c r="L237">
        <v>118</v>
      </c>
      <c r="M237">
        <v>118</v>
      </c>
      <c r="N237">
        <v>2</v>
      </c>
      <c r="O237">
        <v>0</v>
      </c>
      <c r="P237">
        <v>2000</v>
      </c>
      <c r="Q237">
        <v>864</v>
      </c>
      <c r="R237">
        <v>4</v>
      </c>
      <c r="S237">
        <v>2</v>
      </c>
      <c r="T237">
        <v>1</v>
      </c>
      <c r="U237">
        <v>-36</v>
      </c>
      <c r="V237">
        <v>-36</v>
      </c>
      <c r="W237">
        <v>-46</v>
      </c>
      <c r="X237">
        <v>-62</v>
      </c>
      <c r="Y237">
        <v>-47</v>
      </c>
      <c r="Z237">
        <v>-3853</v>
      </c>
      <c r="AA237">
        <v>-47</v>
      </c>
      <c r="AB237">
        <v>2</v>
      </c>
      <c r="AC237">
        <v>1</v>
      </c>
      <c r="AD237">
        <v>-21</v>
      </c>
      <c r="AE237">
        <v>-45</v>
      </c>
      <c r="AF237">
        <v>-63</v>
      </c>
      <c r="AG237">
        <v>-47</v>
      </c>
      <c r="AH237">
        <v>-25.870784480342401</v>
      </c>
      <c r="AI237">
        <v>-41.881755325469499</v>
      </c>
      <c r="AJ237">
        <v>-63.818236127110801</v>
      </c>
      <c r="AK237">
        <v>-41.754674825398098</v>
      </c>
    </row>
    <row r="238" spans="1:37" x14ac:dyDescent="0.3">
      <c r="A238" t="s">
        <v>37</v>
      </c>
      <c r="B238" t="s">
        <v>38</v>
      </c>
      <c r="C238">
        <v>42619</v>
      </c>
      <c r="D238" t="s">
        <v>39</v>
      </c>
      <c r="E238">
        <v>6</v>
      </c>
      <c r="F238">
        <v>1</v>
      </c>
      <c r="G238" t="s">
        <v>46</v>
      </c>
      <c r="H238">
        <v>3</v>
      </c>
      <c r="I238" t="s">
        <v>40</v>
      </c>
      <c r="J238">
        <v>471</v>
      </c>
      <c r="K238">
        <v>1</v>
      </c>
      <c r="L238">
        <v>119</v>
      </c>
      <c r="M238">
        <v>119</v>
      </c>
      <c r="N238">
        <v>2</v>
      </c>
      <c r="O238" t="s">
        <v>44</v>
      </c>
      <c r="P238">
        <v>1003</v>
      </c>
      <c r="Q238">
        <v>1003</v>
      </c>
      <c r="R238">
        <v>1</v>
      </c>
      <c r="S238">
        <v>1</v>
      </c>
      <c r="T238">
        <v>1</v>
      </c>
      <c r="U238">
        <v>-36</v>
      </c>
      <c r="V238">
        <v>-36</v>
      </c>
      <c r="W238">
        <v>-46</v>
      </c>
      <c r="X238">
        <v>-62</v>
      </c>
      <c r="Y238">
        <v>-47</v>
      </c>
      <c r="Z238">
        <v>-3881</v>
      </c>
      <c r="AA238">
        <v>-28</v>
      </c>
      <c r="AB238">
        <v>1</v>
      </c>
      <c r="AC238">
        <v>1</v>
      </c>
      <c r="AD238">
        <v>-28</v>
      </c>
      <c r="AE238">
        <v>-40</v>
      </c>
      <c r="AF238">
        <v>-63</v>
      </c>
      <c r="AG238">
        <v>-38</v>
      </c>
      <c r="AH238">
        <v>-25.739218672390699</v>
      </c>
      <c r="AI238">
        <v>-37.810382042073101</v>
      </c>
      <c r="AJ238">
        <v>-65.200975511493496</v>
      </c>
      <c r="AK238">
        <v>-40.560731919601302</v>
      </c>
    </row>
    <row r="239" spans="1:37" hidden="1" x14ac:dyDescent="0.3">
      <c r="A239" t="s">
        <v>37</v>
      </c>
      <c r="B239" t="s">
        <v>38</v>
      </c>
      <c r="C239">
        <v>42619</v>
      </c>
      <c r="D239" t="s">
        <v>39</v>
      </c>
      <c r="E239">
        <v>6</v>
      </c>
      <c r="F239">
        <v>1</v>
      </c>
      <c r="G239" t="s">
        <v>46</v>
      </c>
      <c r="H239">
        <v>3</v>
      </c>
      <c r="I239" t="s">
        <v>42</v>
      </c>
      <c r="J239">
        <v>474</v>
      </c>
      <c r="K239">
        <v>1</v>
      </c>
      <c r="L239">
        <v>119</v>
      </c>
      <c r="M239">
        <v>119</v>
      </c>
      <c r="N239">
        <v>2</v>
      </c>
      <c r="O239">
        <v>0</v>
      </c>
      <c r="P239">
        <v>2000</v>
      </c>
      <c r="Q239">
        <v>1003</v>
      </c>
      <c r="R239">
        <v>1</v>
      </c>
      <c r="S239">
        <v>1</v>
      </c>
      <c r="T239">
        <v>1</v>
      </c>
      <c r="U239">
        <v>-28</v>
      </c>
      <c r="V239">
        <v>-28</v>
      </c>
      <c r="W239">
        <v>-46</v>
      </c>
      <c r="X239">
        <v>-62</v>
      </c>
      <c r="Y239">
        <v>-47</v>
      </c>
      <c r="Z239">
        <v>-3881</v>
      </c>
      <c r="AA239">
        <v>-28</v>
      </c>
      <c r="AB239">
        <v>1</v>
      </c>
      <c r="AC239">
        <v>1</v>
      </c>
      <c r="AD239">
        <v>-28</v>
      </c>
      <c r="AE239">
        <v>-40</v>
      </c>
      <c r="AF239">
        <v>-63</v>
      </c>
      <c r="AG239">
        <v>-38</v>
      </c>
      <c r="AH239">
        <v>-25.739218672390699</v>
      </c>
      <c r="AI239">
        <v>-37.810382042073101</v>
      </c>
      <c r="AJ239">
        <v>-65.200975511493496</v>
      </c>
      <c r="AK239">
        <v>-40.560731919601302</v>
      </c>
    </row>
    <row r="240" spans="1:37" x14ac:dyDescent="0.3">
      <c r="A240" t="s">
        <v>37</v>
      </c>
      <c r="B240" t="s">
        <v>38</v>
      </c>
      <c r="C240">
        <v>42619</v>
      </c>
      <c r="D240" t="s">
        <v>39</v>
      </c>
      <c r="E240">
        <v>6</v>
      </c>
      <c r="F240">
        <v>1</v>
      </c>
      <c r="G240" t="s">
        <v>46</v>
      </c>
      <c r="H240">
        <v>3</v>
      </c>
      <c r="I240" t="s">
        <v>40</v>
      </c>
      <c r="J240">
        <v>475</v>
      </c>
      <c r="K240">
        <v>1</v>
      </c>
      <c r="L240">
        <v>120</v>
      </c>
      <c r="M240">
        <v>120</v>
      </c>
      <c r="N240">
        <v>2</v>
      </c>
      <c r="O240" t="s">
        <v>44</v>
      </c>
      <c r="P240">
        <v>590</v>
      </c>
      <c r="Q240">
        <v>590</v>
      </c>
      <c r="R240">
        <v>1</v>
      </c>
      <c r="S240">
        <v>1</v>
      </c>
      <c r="T240">
        <v>1</v>
      </c>
      <c r="U240">
        <v>-28</v>
      </c>
      <c r="V240">
        <v>-28</v>
      </c>
      <c r="W240">
        <v>-46</v>
      </c>
      <c r="X240">
        <v>-62</v>
      </c>
      <c r="Y240">
        <v>-47</v>
      </c>
      <c r="Z240">
        <v>-3912</v>
      </c>
      <c r="AA240">
        <v>-31</v>
      </c>
      <c r="AB240">
        <v>1</v>
      </c>
      <c r="AC240">
        <v>1</v>
      </c>
      <c r="AD240">
        <v>-31</v>
      </c>
      <c r="AE240">
        <v>-38</v>
      </c>
      <c r="AF240">
        <v>-68</v>
      </c>
      <c r="AG240">
        <v>-50</v>
      </c>
      <c r="AH240">
        <v>-28.178102551551401</v>
      </c>
      <c r="AI240">
        <v>-34.532890991846401</v>
      </c>
      <c r="AJ240">
        <v>-62.311498880172898</v>
      </c>
      <c r="AK240">
        <v>-42.897470573933198</v>
      </c>
    </row>
    <row r="241" spans="1:37" hidden="1" x14ac:dyDescent="0.3">
      <c r="A241" t="s">
        <v>37</v>
      </c>
      <c r="B241" t="s">
        <v>38</v>
      </c>
      <c r="C241">
        <v>42619</v>
      </c>
      <c r="D241" t="s">
        <v>39</v>
      </c>
      <c r="E241">
        <v>6</v>
      </c>
      <c r="F241">
        <v>1</v>
      </c>
      <c r="G241" t="s">
        <v>46</v>
      </c>
      <c r="H241">
        <v>3</v>
      </c>
      <c r="I241" t="s">
        <v>42</v>
      </c>
      <c r="J241">
        <v>478</v>
      </c>
      <c r="K241">
        <v>1</v>
      </c>
      <c r="L241">
        <v>120</v>
      </c>
      <c r="M241">
        <v>120</v>
      </c>
      <c r="N241">
        <v>2</v>
      </c>
      <c r="O241">
        <v>0</v>
      </c>
      <c r="P241">
        <v>2000</v>
      </c>
      <c r="Q241">
        <v>590</v>
      </c>
      <c r="R241">
        <v>1</v>
      </c>
      <c r="S241">
        <v>1</v>
      </c>
      <c r="T241">
        <v>1</v>
      </c>
      <c r="U241">
        <v>-31</v>
      </c>
      <c r="V241">
        <v>-31</v>
      </c>
      <c r="W241">
        <v>-46</v>
      </c>
      <c r="X241">
        <v>-62</v>
      </c>
      <c r="Y241">
        <v>-47</v>
      </c>
      <c r="Z241">
        <v>-3912</v>
      </c>
      <c r="AA241">
        <v>-31</v>
      </c>
      <c r="AB241">
        <v>1</v>
      </c>
      <c r="AC241">
        <v>1</v>
      </c>
      <c r="AD241">
        <v>-31</v>
      </c>
      <c r="AE241">
        <v>-38</v>
      </c>
      <c r="AF241">
        <v>-68</v>
      </c>
      <c r="AG241">
        <v>-50</v>
      </c>
      <c r="AH241">
        <v>-28.178102551551401</v>
      </c>
      <c r="AI241">
        <v>-34.532890991846401</v>
      </c>
      <c r="AJ241">
        <v>-62.311498880172898</v>
      </c>
      <c r="AK241">
        <v>-42.897470573933198</v>
      </c>
    </row>
    <row r="242" spans="1:37" x14ac:dyDescent="0.3">
      <c r="A242" t="s">
        <v>37</v>
      </c>
      <c r="B242" t="s">
        <v>38</v>
      </c>
      <c r="C242">
        <v>42619</v>
      </c>
      <c r="D242" t="s">
        <v>39</v>
      </c>
      <c r="E242">
        <v>6</v>
      </c>
      <c r="F242">
        <v>1</v>
      </c>
      <c r="G242" t="s">
        <v>46</v>
      </c>
      <c r="H242">
        <v>3</v>
      </c>
      <c r="I242" t="s">
        <v>40</v>
      </c>
      <c r="J242">
        <v>479</v>
      </c>
      <c r="K242">
        <v>1</v>
      </c>
      <c r="L242">
        <v>121</v>
      </c>
      <c r="M242">
        <v>121</v>
      </c>
      <c r="N242">
        <v>2</v>
      </c>
      <c r="O242" t="s">
        <v>44</v>
      </c>
      <c r="P242">
        <v>476</v>
      </c>
      <c r="Q242">
        <v>476</v>
      </c>
      <c r="R242">
        <v>1</v>
      </c>
      <c r="S242">
        <v>1</v>
      </c>
      <c r="T242">
        <v>1</v>
      </c>
      <c r="U242">
        <v>-31</v>
      </c>
      <c r="V242">
        <v>-31</v>
      </c>
      <c r="W242">
        <v>-46</v>
      </c>
      <c r="X242">
        <v>-62</v>
      </c>
      <c r="Y242">
        <v>-47</v>
      </c>
      <c r="Z242">
        <v>-3951</v>
      </c>
      <c r="AA242">
        <v>-39</v>
      </c>
      <c r="AB242">
        <v>2</v>
      </c>
      <c r="AC242">
        <v>2</v>
      </c>
      <c r="AD242">
        <v>-39</v>
      </c>
      <c r="AE242">
        <v>-36</v>
      </c>
      <c r="AF242">
        <v>-59</v>
      </c>
      <c r="AG242">
        <v>-42</v>
      </c>
      <c r="AH242">
        <v>-29.050754674503601</v>
      </c>
      <c r="AI242">
        <v>-37.494238349915697</v>
      </c>
      <c r="AJ242">
        <v>-60.299297262020303</v>
      </c>
      <c r="AK242">
        <v>-42.496821580369897</v>
      </c>
    </row>
    <row r="243" spans="1:37" hidden="1" x14ac:dyDescent="0.3">
      <c r="A243" t="s">
        <v>37</v>
      </c>
      <c r="B243" t="s">
        <v>38</v>
      </c>
      <c r="C243">
        <v>42619</v>
      </c>
      <c r="D243" t="s">
        <v>39</v>
      </c>
      <c r="E243">
        <v>6</v>
      </c>
      <c r="F243">
        <v>1</v>
      </c>
      <c r="G243" t="s">
        <v>46</v>
      </c>
      <c r="H243">
        <v>3</v>
      </c>
      <c r="I243" t="s">
        <v>42</v>
      </c>
      <c r="J243">
        <v>482</v>
      </c>
      <c r="K243">
        <v>1</v>
      </c>
      <c r="L243">
        <v>121</v>
      </c>
      <c r="M243">
        <v>121</v>
      </c>
      <c r="N243">
        <v>2</v>
      </c>
      <c r="O243">
        <v>0</v>
      </c>
      <c r="P243">
        <v>2000</v>
      </c>
      <c r="Q243">
        <v>476</v>
      </c>
      <c r="R243">
        <v>1</v>
      </c>
      <c r="S243">
        <v>1</v>
      </c>
      <c r="T243">
        <v>1</v>
      </c>
      <c r="U243">
        <v>-39</v>
      </c>
      <c r="V243">
        <v>-39</v>
      </c>
      <c r="W243">
        <v>-46</v>
      </c>
      <c r="X243">
        <v>-62</v>
      </c>
      <c r="Y243">
        <v>-47</v>
      </c>
      <c r="Z243">
        <v>-3951</v>
      </c>
      <c r="AA243">
        <v>-39</v>
      </c>
      <c r="AB243">
        <v>2</v>
      </c>
      <c r="AC243">
        <v>2</v>
      </c>
      <c r="AD243">
        <v>-39</v>
      </c>
      <c r="AE243">
        <v>-36</v>
      </c>
      <c r="AF243">
        <v>-59</v>
      </c>
      <c r="AG243">
        <v>-42</v>
      </c>
      <c r="AH243">
        <v>-29.050754674503601</v>
      </c>
      <c r="AI243">
        <v>-37.494238349915697</v>
      </c>
      <c r="AJ243">
        <v>-60.299297262020303</v>
      </c>
      <c r="AK243">
        <v>-42.496821580369897</v>
      </c>
    </row>
    <row r="244" spans="1:37" x14ac:dyDescent="0.3">
      <c r="A244" t="s">
        <v>37</v>
      </c>
      <c r="B244" t="s">
        <v>38</v>
      </c>
      <c r="C244">
        <v>42619</v>
      </c>
      <c r="D244" t="s">
        <v>39</v>
      </c>
      <c r="E244">
        <v>6</v>
      </c>
      <c r="F244">
        <v>1</v>
      </c>
      <c r="G244" t="s">
        <v>46</v>
      </c>
      <c r="H244">
        <v>3</v>
      </c>
      <c r="I244" t="s">
        <v>40</v>
      </c>
      <c r="J244">
        <v>483</v>
      </c>
      <c r="K244">
        <v>1</v>
      </c>
      <c r="L244">
        <v>122</v>
      </c>
      <c r="M244">
        <v>122</v>
      </c>
      <c r="N244">
        <v>2</v>
      </c>
      <c r="O244" t="s">
        <v>45</v>
      </c>
      <c r="P244">
        <v>914</v>
      </c>
      <c r="Q244">
        <v>914</v>
      </c>
      <c r="R244">
        <v>4</v>
      </c>
      <c r="S244">
        <v>2</v>
      </c>
      <c r="T244">
        <v>1</v>
      </c>
      <c r="U244">
        <v>-39</v>
      </c>
      <c r="V244">
        <v>-39</v>
      </c>
      <c r="W244">
        <v>-46</v>
      </c>
      <c r="X244">
        <v>-62</v>
      </c>
      <c r="Y244">
        <v>-47</v>
      </c>
      <c r="Z244">
        <v>-3994</v>
      </c>
      <c r="AA244">
        <v>-43</v>
      </c>
      <c r="AB244">
        <v>2</v>
      </c>
      <c r="AC244">
        <v>1</v>
      </c>
      <c r="AD244">
        <v>-37</v>
      </c>
      <c r="AE244">
        <v>-46</v>
      </c>
      <c r="AF244">
        <v>-61</v>
      </c>
      <c r="AG244">
        <v>-43</v>
      </c>
      <c r="AH244">
        <v>-34.784774176585501</v>
      </c>
      <c r="AI244">
        <v>-39.3985657674842</v>
      </c>
      <c r="AJ244">
        <v>-62.864953139839301</v>
      </c>
      <c r="AK244">
        <v>-43.179988357129403</v>
      </c>
    </row>
    <row r="245" spans="1:37" hidden="1" x14ac:dyDescent="0.3">
      <c r="A245" t="s">
        <v>37</v>
      </c>
      <c r="B245" t="s">
        <v>38</v>
      </c>
      <c r="C245">
        <v>42619</v>
      </c>
      <c r="D245" t="s">
        <v>39</v>
      </c>
      <c r="E245">
        <v>6</v>
      </c>
      <c r="F245">
        <v>1</v>
      </c>
      <c r="G245" t="s">
        <v>46</v>
      </c>
      <c r="H245">
        <v>3</v>
      </c>
      <c r="I245" t="s">
        <v>42</v>
      </c>
      <c r="J245">
        <v>486</v>
      </c>
      <c r="K245">
        <v>1</v>
      </c>
      <c r="L245">
        <v>122</v>
      </c>
      <c r="M245">
        <v>122</v>
      </c>
      <c r="N245">
        <v>2</v>
      </c>
      <c r="O245">
        <v>0</v>
      </c>
      <c r="P245">
        <v>2000</v>
      </c>
      <c r="Q245">
        <v>914</v>
      </c>
      <c r="R245">
        <v>4</v>
      </c>
      <c r="S245">
        <v>2</v>
      </c>
      <c r="T245">
        <v>1</v>
      </c>
      <c r="U245">
        <v>-39</v>
      </c>
      <c r="V245">
        <v>-39</v>
      </c>
      <c r="W245">
        <v>-46</v>
      </c>
      <c r="X245">
        <v>-62</v>
      </c>
      <c r="Y245">
        <v>-43</v>
      </c>
      <c r="Z245">
        <v>-3994</v>
      </c>
      <c r="AA245">
        <v>-43</v>
      </c>
      <c r="AB245">
        <v>2</v>
      </c>
      <c r="AC245">
        <v>1</v>
      </c>
      <c r="AD245">
        <v>-37</v>
      </c>
      <c r="AE245">
        <v>-46</v>
      </c>
      <c r="AF245">
        <v>-61</v>
      </c>
      <c r="AG245">
        <v>-43</v>
      </c>
      <c r="AH245">
        <v>-34.784774176585501</v>
      </c>
      <c r="AI245">
        <v>-39.3985657674842</v>
      </c>
      <c r="AJ245">
        <v>-62.864953139839301</v>
      </c>
      <c r="AK245">
        <v>-43.179988357129403</v>
      </c>
    </row>
    <row r="246" spans="1:37" x14ac:dyDescent="0.3">
      <c r="A246" t="s">
        <v>37</v>
      </c>
      <c r="B246" t="s">
        <v>38</v>
      </c>
      <c r="C246">
        <v>42619</v>
      </c>
      <c r="D246" t="s">
        <v>39</v>
      </c>
      <c r="E246">
        <v>6</v>
      </c>
      <c r="F246">
        <v>1</v>
      </c>
      <c r="G246" t="s">
        <v>46</v>
      </c>
      <c r="H246">
        <v>3</v>
      </c>
      <c r="I246" t="s">
        <v>40</v>
      </c>
      <c r="J246">
        <v>487</v>
      </c>
      <c r="K246">
        <v>1</v>
      </c>
      <c r="L246">
        <v>123</v>
      </c>
      <c r="M246">
        <v>123</v>
      </c>
      <c r="N246">
        <v>2</v>
      </c>
      <c r="O246" t="s">
        <v>44</v>
      </c>
      <c r="P246">
        <v>569</v>
      </c>
      <c r="Q246">
        <v>569</v>
      </c>
      <c r="R246">
        <v>1</v>
      </c>
      <c r="S246">
        <v>1</v>
      </c>
      <c r="T246">
        <v>1</v>
      </c>
      <c r="U246">
        <v>-39</v>
      </c>
      <c r="V246">
        <v>-39</v>
      </c>
      <c r="W246">
        <v>-46</v>
      </c>
      <c r="X246">
        <v>-62</v>
      </c>
      <c r="Y246">
        <v>-43</v>
      </c>
      <c r="Z246">
        <v>-4027</v>
      </c>
      <c r="AA246">
        <v>-33</v>
      </c>
      <c r="AB246">
        <v>1</v>
      </c>
      <c r="AC246">
        <v>1</v>
      </c>
      <c r="AD246">
        <v>-33</v>
      </c>
      <c r="AE246">
        <v>-41</v>
      </c>
      <c r="AF246">
        <v>-62</v>
      </c>
      <c r="AG246">
        <v>-52</v>
      </c>
      <c r="AH246">
        <v>-34.049370742555197</v>
      </c>
      <c r="AI246">
        <v>-42.286285609731102</v>
      </c>
      <c r="AJ246">
        <v>-62.224187304061601</v>
      </c>
      <c r="AK246">
        <v>-45.493225842246503</v>
      </c>
    </row>
    <row r="247" spans="1:37" hidden="1" x14ac:dyDescent="0.3">
      <c r="A247" t="s">
        <v>37</v>
      </c>
      <c r="B247" t="s">
        <v>38</v>
      </c>
      <c r="C247">
        <v>42619</v>
      </c>
      <c r="D247" t="s">
        <v>39</v>
      </c>
      <c r="E247">
        <v>6</v>
      </c>
      <c r="F247">
        <v>1</v>
      </c>
      <c r="G247" t="s">
        <v>46</v>
      </c>
      <c r="H247">
        <v>3</v>
      </c>
      <c r="I247" t="s">
        <v>42</v>
      </c>
      <c r="J247">
        <v>490</v>
      </c>
      <c r="K247">
        <v>1</v>
      </c>
      <c r="L247">
        <v>123</v>
      </c>
      <c r="M247">
        <v>123</v>
      </c>
      <c r="N247">
        <v>2</v>
      </c>
      <c r="O247">
        <v>0</v>
      </c>
      <c r="P247">
        <v>2000</v>
      </c>
      <c r="Q247">
        <v>569</v>
      </c>
      <c r="R247">
        <v>1</v>
      </c>
      <c r="S247">
        <v>1</v>
      </c>
      <c r="T247">
        <v>1</v>
      </c>
      <c r="U247">
        <v>-33</v>
      </c>
      <c r="V247">
        <v>-33</v>
      </c>
      <c r="W247">
        <v>-46</v>
      </c>
      <c r="X247">
        <v>-62</v>
      </c>
      <c r="Y247">
        <v>-43</v>
      </c>
      <c r="Z247">
        <v>-4027</v>
      </c>
      <c r="AA247">
        <v>-33</v>
      </c>
      <c r="AB247">
        <v>1</v>
      </c>
      <c r="AC247">
        <v>1</v>
      </c>
      <c r="AD247">
        <v>-33</v>
      </c>
      <c r="AE247">
        <v>-41</v>
      </c>
      <c r="AF247">
        <v>-62</v>
      </c>
      <c r="AG247">
        <v>-52</v>
      </c>
      <c r="AH247">
        <v>-34.049370742555197</v>
      </c>
      <c r="AI247">
        <v>-42.286285609731102</v>
      </c>
      <c r="AJ247">
        <v>-62.224187304061601</v>
      </c>
      <c r="AK247">
        <v>-45.493225842246503</v>
      </c>
    </row>
    <row r="248" spans="1:37" x14ac:dyDescent="0.3">
      <c r="A248" t="s">
        <v>37</v>
      </c>
      <c r="B248" t="s">
        <v>38</v>
      </c>
      <c r="C248">
        <v>42619</v>
      </c>
      <c r="D248" t="s">
        <v>39</v>
      </c>
      <c r="E248">
        <v>6</v>
      </c>
      <c r="F248">
        <v>1</v>
      </c>
      <c r="G248" t="s">
        <v>46</v>
      </c>
      <c r="H248">
        <v>3</v>
      </c>
      <c r="I248" t="s">
        <v>40</v>
      </c>
      <c r="J248">
        <v>491</v>
      </c>
      <c r="K248">
        <v>1</v>
      </c>
      <c r="L248">
        <v>124</v>
      </c>
      <c r="M248">
        <v>124</v>
      </c>
      <c r="N248">
        <v>2</v>
      </c>
      <c r="O248" t="s">
        <v>44</v>
      </c>
      <c r="P248">
        <v>397</v>
      </c>
      <c r="Q248">
        <v>397</v>
      </c>
      <c r="R248">
        <v>1</v>
      </c>
      <c r="S248">
        <v>1</v>
      </c>
      <c r="T248">
        <v>1</v>
      </c>
      <c r="U248">
        <v>-33</v>
      </c>
      <c r="V248">
        <v>-33</v>
      </c>
      <c r="W248">
        <v>-46</v>
      </c>
      <c r="X248">
        <v>-62</v>
      </c>
      <c r="Y248">
        <v>-43</v>
      </c>
      <c r="Z248">
        <v>-4075</v>
      </c>
      <c r="AA248">
        <v>-48</v>
      </c>
      <c r="AB248">
        <v>2</v>
      </c>
      <c r="AC248">
        <v>4</v>
      </c>
      <c r="AD248">
        <v>-48</v>
      </c>
      <c r="AE248">
        <v>-44</v>
      </c>
      <c r="AF248">
        <v>-60</v>
      </c>
      <c r="AG248">
        <v>-38</v>
      </c>
      <c r="AH248">
        <v>-37.328111058699697</v>
      </c>
      <c r="AI248">
        <v>-44.643421810076298</v>
      </c>
      <c r="AJ248">
        <v>-60.536769732751203</v>
      </c>
      <c r="AK248">
        <v>-42.4576726682089</v>
      </c>
    </row>
    <row r="249" spans="1:37" hidden="1" x14ac:dyDescent="0.3">
      <c r="A249" t="s">
        <v>37</v>
      </c>
      <c r="B249" t="s">
        <v>38</v>
      </c>
      <c r="C249">
        <v>42619</v>
      </c>
      <c r="D249" t="s">
        <v>39</v>
      </c>
      <c r="E249">
        <v>6</v>
      </c>
      <c r="F249">
        <v>1</v>
      </c>
      <c r="G249" t="s">
        <v>46</v>
      </c>
      <c r="H249">
        <v>3</v>
      </c>
      <c r="I249" t="s">
        <v>42</v>
      </c>
      <c r="J249">
        <v>494</v>
      </c>
      <c r="K249">
        <v>1</v>
      </c>
      <c r="L249">
        <v>124</v>
      </c>
      <c r="M249">
        <v>124</v>
      </c>
      <c r="N249">
        <v>2</v>
      </c>
      <c r="O249">
        <v>0</v>
      </c>
      <c r="P249">
        <v>2000</v>
      </c>
      <c r="Q249">
        <v>397</v>
      </c>
      <c r="R249">
        <v>1</v>
      </c>
      <c r="S249">
        <v>1</v>
      </c>
      <c r="T249">
        <v>4</v>
      </c>
      <c r="U249">
        <v>-43</v>
      </c>
      <c r="V249">
        <v>-48</v>
      </c>
      <c r="W249">
        <v>-46</v>
      </c>
      <c r="X249">
        <v>-62</v>
      </c>
      <c r="Y249">
        <v>-43</v>
      </c>
      <c r="Z249">
        <v>-4075</v>
      </c>
      <c r="AA249">
        <v>-48</v>
      </c>
      <c r="AB249">
        <v>2</v>
      </c>
      <c r="AC249">
        <v>4</v>
      </c>
      <c r="AD249">
        <v>-48</v>
      </c>
      <c r="AE249">
        <v>-44</v>
      </c>
      <c r="AF249">
        <v>-60</v>
      </c>
      <c r="AG249">
        <v>-38</v>
      </c>
      <c r="AH249">
        <v>-37.328111058699697</v>
      </c>
      <c r="AI249">
        <v>-44.643421810076298</v>
      </c>
      <c r="AJ249">
        <v>-60.536769732751203</v>
      </c>
      <c r="AK249">
        <v>-42.4576726682089</v>
      </c>
    </row>
    <row r="250" spans="1:37" x14ac:dyDescent="0.3">
      <c r="A250" t="s">
        <v>37</v>
      </c>
      <c r="B250" t="s">
        <v>38</v>
      </c>
      <c r="C250">
        <v>42619</v>
      </c>
      <c r="D250" t="s">
        <v>39</v>
      </c>
      <c r="E250">
        <v>6</v>
      </c>
      <c r="F250">
        <v>1</v>
      </c>
      <c r="G250" t="s">
        <v>46</v>
      </c>
      <c r="H250">
        <v>3</v>
      </c>
      <c r="I250" t="s">
        <v>40</v>
      </c>
      <c r="J250">
        <v>495</v>
      </c>
      <c r="K250">
        <v>1</v>
      </c>
      <c r="L250">
        <v>125</v>
      </c>
      <c r="M250">
        <v>125</v>
      </c>
      <c r="N250">
        <v>2</v>
      </c>
      <c r="O250" t="s">
        <v>45</v>
      </c>
      <c r="P250">
        <v>396</v>
      </c>
      <c r="Q250">
        <v>396</v>
      </c>
      <c r="R250">
        <v>4</v>
      </c>
      <c r="S250">
        <v>1</v>
      </c>
      <c r="T250">
        <v>4</v>
      </c>
      <c r="U250">
        <v>-43</v>
      </c>
      <c r="V250">
        <v>-48</v>
      </c>
      <c r="W250">
        <v>-46</v>
      </c>
      <c r="X250">
        <v>-62</v>
      </c>
      <c r="Y250">
        <v>-43</v>
      </c>
      <c r="Z250">
        <v>-4115</v>
      </c>
      <c r="AA250">
        <v>-40</v>
      </c>
      <c r="AB250">
        <v>2</v>
      </c>
      <c r="AC250">
        <v>1</v>
      </c>
      <c r="AD250">
        <v>-37</v>
      </c>
      <c r="AE250">
        <v>-48</v>
      </c>
      <c r="AF250">
        <v>-54</v>
      </c>
      <c r="AG250">
        <v>-40</v>
      </c>
      <c r="AH250">
        <v>-39.545731287181098</v>
      </c>
      <c r="AI250">
        <v>-48.612895166330297</v>
      </c>
      <c r="AJ250">
        <v>-60.9377844723194</v>
      </c>
      <c r="AK250">
        <v>-43.003275904880901</v>
      </c>
    </row>
    <row r="251" spans="1:37" hidden="1" x14ac:dyDescent="0.3">
      <c r="A251" t="s">
        <v>37</v>
      </c>
      <c r="B251" t="s">
        <v>38</v>
      </c>
      <c r="C251">
        <v>42619</v>
      </c>
      <c r="D251" t="s">
        <v>39</v>
      </c>
      <c r="E251">
        <v>6</v>
      </c>
      <c r="F251">
        <v>1</v>
      </c>
      <c r="G251" t="s">
        <v>46</v>
      </c>
      <c r="H251">
        <v>3</v>
      </c>
      <c r="I251" t="s">
        <v>42</v>
      </c>
      <c r="J251">
        <v>498</v>
      </c>
      <c r="K251">
        <v>1</v>
      </c>
      <c r="L251">
        <v>125</v>
      </c>
      <c r="M251">
        <v>125</v>
      </c>
      <c r="N251">
        <v>2</v>
      </c>
      <c r="O251">
        <v>0</v>
      </c>
      <c r="P251">
        <v>2000</v>
      </c>
      <c r="Q251">
        <v>396</v>
      </c>
      <c r="R251">
        <v>4</v>
      </c>
      <c r="S251">
        <v>1</v>
      </c>
      <c r="T251">
        <v>4</v>
      </c>
      <c r="U251">
        <v>-40</v>
      </c>
      <c r="V251">
        <v>-48</v>
      </c>
      <c r="W251">
        <v>-46</v>
      </c>
      <c r="X251">
        <v>-62</v>
      </c>
      <c r="Y251">
        <v>-40</v>
      </c>
      <c r="Z251">
        <v>-4115</v>
      </c>
      <c r="AA251">
        <v>-40</v>
      </c>
      <c r="AB251">
        <v>2</v>
      </c>
      <c r="AC251">
        <v>1</v>
      </c>
      <c r="AD251">
        <v>-37</v>
      </c>
      <c r="AE251">
        <v>-48</v>
      </c>
      <c r="AF251">
        <v>-54</v>
      </c>
      <c r="AG251">
        <v>-40</v>
      </c>
      <c r="AH251">
        <v>-39.545731287181098</v>
      </c>
      <c r="AI251">
        <v>-48.612895166330297</v>
      </c>
      <c r="AJ251">
        <v>-60.9377844723194</v>
      </c>
      <c r="AK251">
        <v>-43.003275904880901</v>
      </c>
    </row>
    <row r="252" spans="1:37" x14ac:dyDescent="0.3">
      <c r="A252" t="s">
        <v>37</v>
      </c>
      <c r="B252" t="s">
        <v>38</v>
      </c>
      <c r="C252">
        <v>42619</v>
      </c>
      <c r="D252" t="s">
        <v>39</v>
      </c>
      <c r="E252">
        <v>6</v>
      </c>
      <c r="F252">
        <v>1</v>
      </c>
      <c r="G252" t="s">
        <v>46</v>
      </c>
      <c r="H252">
        <v>3</v>
      </c>
      <c r="I252" t="s">
        <v>40</v>
      </c>
      <c r="J252">
        <v>499</v>
      </c>
      <c r="K252">
        <v>1</v>
      </c>
      <c r="L252">
        <v>126</v>
      </c>
      <c r="M252">
        <v>126</v>
      </c>
      <c r="N252">
        <v>2</v>
      </c>
      <c r="O252" t="s">
        <v>45</v>
      </c>
      <c r="P252">
        <v>363</v>
      </c>
      <c r="Q252">
        <v>363</v>
      </c>
      <c r="R252">
        <v>4</v>
      </c>
      <c r="S252">
        <v>1</v>
      </c>
      <c r="T252">
        <v>4</v>
      </c>
      <c r="U252">
        <v>-40</v>
      </c>
      <c r="V252">
        <v>-48</v>
      </c>
      <c r="W252">
        <v>-46</v>
      </c>
      <c r="X252">
        <v>-62</v>
      </c>
      <c r="Y252">
        <v>-40</v>
      </c>
      <c r="Z252">
        <v>-4161</v>
      </c>
      <c r="AA252">
        <v>-46</v>
      </c>
      <c r="AB252">
        <v>2</v>
      </c>
      <c r="AC252">
        <v>1</v>
      </c>
      <c r="AD252">
        <v>-34</v>
      </c>
      <c r="AE252">
        <v>-47</v>
      </c>
      <c r="AF252">
        <v>-57</v>
      </c>
      <c r="AG252">
        <v>-46</v>
      </c>
      <c r="AH252">
        <v>-36.7436090410745</v>
      </c>
      <c r="AI252">
        <v>-43.956952780092003</v>
      </c>
      <c r="AJ252">
        <v>-59.010744683901798</v>
      </c>
      <c r="AK252">
        <v>-45.179463462681298</v>
      </c>
    </row>
    <row r="253" spans="1:37" hidden="1" x14ac:dyDescent="0.3">
      <c r="A253" t="s">
        <v>37</v>
      </c>
      <c r="B253" t="s">
        <v>38</v>
      </c>
      <c r="C253">
        <v>42619</v>
      </c>
      <c r="D253" t="s">
        <v>39</v>
      </c>
      <c r="E253">
        <v>6</v>
      </c>
      <c r="F253">
        <v>1</v>
      </c>
      <c r="G253" t="s">
        <v>46</v>
      </c>
      <c r="H253">
        <v>3</v>
      </c>
      <c r="I253" t="s">
        <v>42</v>
      </c>
      <c r="J253">
        <v>502</v>
      </c>
      <c r="K253">
        <v>1</v>
      </c>
      <c r="L253">
        <v>126</v>
      </c>
      <c r="M253">
        <v>126</v>
      </c>
      <c r="N253">
        <v>2</v>
      </c>
      <c r="O253">
        <v>0</v>
      </c>
      <c r="P253">
        <v>2000</v>
      </c>
      <c r="Q253">
        <v>363</v>
      </c>
      <c r="R253">
        <v>4</v>
      </c>
      <c r="S253">
        <v>1</v>
      </c>
      <c r="T253">
        <v>2</v>
      </c>
      <c r="U253">
        <v>-46</v>
      </c>
      <c r="V253">
        <v>-48</v>
      </c>
      <c r="W253">
        <v>-46</v>
      </c>
      <c r="X253">
        <v>-62</v>
      </c>
      <c r="Y253">
        <v>-46</v>
      </c>
      <c r="Z253">
        <v>-4161</v>
      </c>
      <c r="AA253">
        <v>-46</v>
      </c>
      <c r="AB253">
        <v>2</v>
      </c>
      <c r="AC253">
        <v>1</v>
      </c>
      <c r="AD253">
        <v>-34</v>
      </c>
      <c r="AE253">
        <v>-47</v>
      </c>
      <c r="AF253">
        <v>-57</v>
      </c>
      <c r="AG253">
        <v>-46</v>
      </c>
      <c r="AH253">
        <v>-36.7436090410745</v>
      </c>
      <c r="AI253">
        <v>-43.956952780092003</v>
      </c>
      <c r="AJ253">
        <v>-59.010744683901798</v>
      </c>
      <c r="AK253">
        <v>-45.179463462681298</v>
      </c>
    </row>
    <row r="254" spans="1:37" x14ac:dyDescent="0.3">
      <c r="A254" t="s">
        <v>37</v>
      </c>
      <c r="B254" t="s">
        <v>38</v>
      </c>
      <c r="C254">
        <v>42619</v>
      </c>
      <c r="D254" t="s">
        <v>39</v>
      </c>
      <c r="E254">
        <v>6</v>
      </c>
      <c r="F254">
        <v>1</v>
      </c>
      <c r="G254" t="s">
        <v>46</v>
      </c>
      <c r="H254">
        <v>3</v>
      </c>
      <c r="I254" t="s">
        <v>40</v>
      </c>
      <c r="J254">
        <v>503</v>
      </c>
      <c r="K254">
        <v>1</v>
      </c>
      <c r="L254">
        <v>127</v>
      </c>
      <c r="M254">
        <v>127</v>
      </c>
      <c r="N254">
        <v>2</v>
      </c>
      <c r="O254" t="s">
        <v>44</v>
      </c>
      <c r="P254">
        <v>829</v>
      </c>
      <c r="Q254">
        <v>829</v>
      </c>
      <c r="R254">
        <v>1</v>
      </c>
      <c r="S254">
        <v>2</v>
      </c>
      <c r="T254">
        <v>2</v>
      </c>
      <c r="U254">
        <v>-46</v>
      </c>
      <c r="V254">
        <v>-48</v>
      </c>
      <c r="W254">
        <v>-46</v>
      </c>
      <c r="X254">
        <v>-62</v>
      </c>
      <c r="Y254">
        <v>-46</v>
      </c>
      <c r="Z254">
        <v>-4191</v>
      </c>
      <c r="AA254">
        <v>-30</v>
      </c>
      <c r="AB254">
        <v>1</v>
      </c>
      <c r="AC254">
        <v>1</v>
      </c>
      <c r="AD254">
        <v>-30</v>
      </c>
      <c r="AE254">
        <v>-47</v>
      </c>
      <c r="AF254">
        <v>-52</v>
      </c>
      <c r="AG254">
        <v>-50</v>
      </c>
      <c r="AH254">
        <v>-37.081284561356199</v>
      </c>
      <c r="AI254">
        <v>-46.397935481654102</v>
      </c>
      <c r="AJ254">
        <v>-52.7736395056669</v>
      </c>
      <c r="AK254">
        <v>-46.615517811545203</v>
      </c>
    </row>
    <row r="255" spans="1:37" hidden="1" x14ac:dyDescent="0.3">
      <c r="A255" t="s">
        <v>37</v>
      </c>
      <c r="B255" t="s">
        <v>38</v>
      </c>
      <c r="C255">
        <v>42619</v>
      </c>
      <c r="D255" t="s">
        <v>39</v>
      </c>
      <c r="E255">
        <v>6</v>
      </c>
      <c r="F255">
        <v>1</v>
      </c>
      <c r="G255" t="s">
        <v>46</v>
      </c>
      <c r="H255">
        <v>3</v>
      </c>
      <c r="I255" t="s">
        <v>42</v>
      </c>
      <c r="J255">
        <v>506</v>
      </c>
      <c r="K255">
        <v>1</v>
      </c>
      <c r="L255">
        <v>127</v>
      </c>
      <c r="M255">
        <v>127</v>
      </c>
      <c r="N255">
        <v>2</v>
      </c>
      <c r="O255">
        <v>0</v>
      </c>
      <c r="P255">
        <v>2000</v>
      </c>
      <c r="Q255">
        <v>829</v>
      </c>
      <c r="R255">
        <v>1</v>
      </c>
      <c r="S255">
        <v>2</v>
      </c>
      <c r="T255">
        <v>1</v>
      </c>
      <c r="U255">
        <v>-30</v>
      </c>
      <c r="V255">
        <v>-30</v>
      </c>
      <c r="W255">
        <v>-46</v>
      </c>
      <c r="X255">
        <v>-62</v>
      </c>
      <c r="Y255">
        <v>-46</v>
      </c>
      <c r="Z255">
        <v>-4191</v>
      </c>
      <c r="AA255">
        <v>-30</v>
      </c>
      <c r="AB255">
        <v>1</v>
      </c>
      <c r="AC255">
        <v>1</v>
      </c>
      <c r="AD255">
        <v>-30</v>
      </c>
      <c r="AE255">
        <v>-47</v>
      </c>
      <c r="AF255">
        <v>-52</v>
      </c>
      <c r="AG255">
        <v>-50</v>
      </c>
      <c r="AH255">
        <v>-37.081284561356199</v>
      </c>
      <c r="AI255">
        <v>-46.397935481654102</v>
      </c>
      <c r="AJ255">
        <v>-52.7736395056669</v>
      </c>
      <c r="AK255">
        <v>-46.615517811545203</v>
      </c>
    </row>
    <row r="256" spans="1:37" x14ac:dyDescent="0.3">
      <c r="A256" t="s">
        <v>37</v>
      </c>
      <c r="B256" t="s">
        <v>38</v>
      </c>
      <c r="C256">
        <v>42619</v>
      </c>
      <c r="D256" t="s">
        <v>39</v>
      </c>
      <c r="E256">
        <v>6</v>
      </c>
      <c r="F256">
        <v>1</v>
      </c>
      <c r="G256" t="s">
        <v>46</v>
      </c>
      <c r="H256">
        <v>3</v>
      </c>
      <c r="I256" t="s">
        <v>40</v>
      </c>
      <c r="J256">
        <v>507</v>
      </c>
      <c r="K256">
        <v>1</v>
      </c>
      <c r="L256">
        <v>128</v>
      </c>
      <c r="M256">
        <v>128</v>
      </c>
      <c r="N256">
        <v>2</v>
      </c>
      <c r="O256" t="s">
        <v>44</v>
      </c>
      <c r="P256">
        <v>405</v>
      </c>
      <c r="Q256">
        <v>405</v>
      </c>
      <c r="R256">
        <v>1</v>
      </c>
      <c r="S256">
        <v>1</v>
      </c>
      <c r="T256">
        <v>1</v>
      </c>
      <c r="U256">
        <v>-30</v>
      </c>
      <c r="V256">
        <v>-30</v>
      </c>
      <c r="W256">
        <v>-46</v>
      </c>
      <c r="X256">
        <v>-62</v>
      </c>
      <c r="Y256">
        <v>-46</v>
      </c>
      <c r="Z256">
        <v>-4232</v>
      </c>
      <c r="AA256">
        <v>-41</v>
      </c>
      <c r="AB256">
        <v>2</v>
      </c>
      <c r="AC256">
        <v>2</v>
      </c>
      <c r="AD256">
        <v>-41</v>
      </c>
      <c r="AE256">
        <v>-38</v>
      </c>
      <c r="AF256">
        <v>-57</v>
      </c>
      <c r="AG256">
        <v>-50</v>
      </c>
      <c r="AH256">
        <v>-42.847231733827002</v>
      </c>
      <c r="AI256">
        <v>-44.023069070843498</v>
      </c>
      <c r="AJ256">
        <v>-51.153576067912901</v>
      </c>
      <c r="AK256">
        <v>-45.090103723688301</v>
      </c>
    </row>
    <row r="257" spans="1:37" hidden="1" x14ac:dyDescent="0.3">
      <c r="A257" t="s">
        <v>37</v>
      </c>
      <c r="B257" t="s">
        <v>38</v>
      </c>
      <c r="C257">
        <v>42619</v>
      </c>
      <c r="D257" t="s">
        <v>39</v>
      </c>
      <c r="E257">
        <v>6</v>
      </c>
      <c r="F257">
        <v>1</v>
      </c>
      <c r="G257" t="s">
        <v>46</v>
      </c>
      <c r="H257">
        <v>3</v>
      </c>
      <c r="I257" t="s">
        <v>42</v>
      </c>
      <c r="J257">
        <v>510</v>
      </c>
      <c r="K257">
        <v>1</v>
      </c>
      <c r="L257">
        <v>128</v>
      </c>
      <c r="M257">
        <v>128</v>
      </c>
      <c r="N257">
        <v>2</v>
      </c>
      <c r="O257">
        <v>0</v>
      </c>
      <c r="P257">
        <v>2000</v>
      </c>
      <c r="Q257">
        <v>405</v>
      </c>
      <c r="R257">
        <v>1</v>
      </c>
      <c r="S257">
        <v>1</v>
      </c>
      <c r="T257">
        <v>1</v>
      </c>
      <c r="U257">
        <v>-41</v>
      </c>
      <c r="V257">
        <v>-41</v>
      </c>
      <c r="W257">
        <v>-46</v>
      </c>
      <c r="X257">
        <v>-62</v>
      </c>
      <c r="Y257">
        <v>-46</v>
      </c>
      <c r="Z257">
        <v>-4232</v>
      </c>
      <c r="AA257">
        <v>-41</v>
      </c>
      <c r="AB257">
        <v>2</v>
      </c>
      <c r="AC257">
        <v>2</v>
      </c>
      <c r="AD257">
        <v>-41</v>
      </c>
      <c r="AE257">
        <v>-38</v>
      </c>
      <c r="AF257">
        <v>-57</v>
      </c>
      <c r="AG257">
        <v>-50</v>
      </c>
      <c r="AH257">
        <v>-42.847231733827002</v>
      </c>
      <c r="AI257">
        <v>-44.023069070843498</v>
      </c>
      <c r="AJ257">
        <v>-51.153576067912901</v>
      </c>
      <c r="AK257">
        <v>-45.090103723688301</v>
      </c>
    </row>
    <row r="258" spans="1:37" x14ac:dyDescent="0.3">
      <c r="A258" t="s">
        <v>37</v>
      </c>
      <c r="B258" t="s">
        <v>38</v>
      </c>
      <c r="C258">
        <v>42619</v>
      </c>
      <c r="D258" t="s">
        <v>39</v>
      </c>
      <c r="E258">
        <v>6</v>
      </c>
      <c r="F258">
        <v>1</v>
      </c>
      <c r="G258" t="s">
        <v>46</v>
      </c>
      <c r="H258">
        <v>3</v>
      </c>
      <c r="I258" t="s">
        <v>40</v>
      </c>
      <c r="J258">
        <v>511</v>
      </c>
      <c r="K258">
        <v>1</v>
      </c>
      <c r="L258">
        <v>129</v>
      </c>
      <c r="M258">
        <v>129</v>
      </c>
      <c r="N258">
        <v>2</v>
      </c>
      <c r="O258" t="s">
        <v>43</v>
      </c>
      <c r="P258">
        <v>367</v>
      </c>
      <c r="Q258">
        <v>367</v>
      </c>
      <c r="R258">
        <v>2</v>
      </c>
      <c r="S258">
        <v>2</v>
      </c>
      <c r="T258">
        <v>1</v>
      </c>
      <c r="U258">
        <v>-41</v>
      </c>
      <c r="V258">
        <v>-41</v>
      </c>
      <c r="W258">
        <v>-46</v>
      </c>
      <c r="X258">
        <v>-62</v>
      </c>
      <c r="Y258">
        <v>-46</v>
      </c>
      <c r="Z258">
        <v>-4273</v>
      </c>
      <c r="AA258">
        <v>-41</v>
      </c>
      <c r="AB258">
        <v>2</v>
      </c>
      <c r="AC258">
        <v>1</v>
      </c>
      <c r="AD258">
        <v>-36</v>
      </c>
      <c r="AE258">
        <v>-41</v>
      </c>
      <c r="AF258">
        <v>-51</v>
      </c>
      <c r="AG258">
        <v>-45</v>
      </c>
      <c r="AH258">
        <v>-42.6874222001763</v>
      </c>
      <c r="AI258">
        <v>-40.490831344298698</v>
      </c>
      <c r="AJ258">
        <v>-50.930685275779297</v>
      </c>
      <c r="AK258">
        <v>-47.976066954378602</v>
      </c>
    </row>
    <row r="259" spans="1:37" hidden="1" x14ac:dyDescent="0.3">
      <c r="A259" t="s">
        <v>37</v>
      </c>
      <c r="B259" t="s">
        <v>38</v>
      </c>
      <c r="C259">
        <v>42619</v>
      </c>
      <c r="D259" t="s">
        <v>39</v>
      </c>
      <c r="E259">
        <v>6</v>
      </c>
      <c r="F259">
        <v>1</v>
      </c>
      <c r="G259" t="s">
        <v>46</v>
      </c>
      <c r="H259">
        <v>3</v>
      </c>
      <c r="I259" t="s">
        <v>42</v>
      </c>
      <c r="J259">
        <v>514</v>
      </c>
      <c r="K259">
        <v>1</v>
      </c>
      <c r="L259">
        <v>129</v>
      </c>
      <c r="M259">
        <v>129</v>
      </c>
      <c r="N259">
        <v>2</v>
      </c>
      <c r="O259">
        <v>0</v>
      </c>
      <c r="P259">
        <v>2000</v>
      </c>
      <c r="Q259">
        <v>367</v>
      </c>
      <c r="R259">
        <v>2</v>
      </c>
      <c r="S259">
        <v>2</v>
      </c>
      <c r="T259">
        <v>1</v>
      </c>
      <c r="U259">
        <v>-41</v>
      </c>
      <c r="V259">
        <v>-41</v>
      </c>
      <c r="W259">
        <v>-41</v>
      </c>
      <c r="X259">
        <v>-62</v>
      </c>
      <c r="Y259">
        <v>-46</v>
      </c>
      <c r="Z259">
        <v>-4273</v>
      </c>
      <c r="AA259">
        <v>-41</v>
      </c>
      <c r="AB259">
        <v>2</v>
      </c>
      <c r="AC259">
        <v>1</v>
      </c>
      <c r="AD259">
        <v>-36</v>
      </c>
      <c r="AE259">
        <v>-41</v>
      </c>
      <c r="AF259">
        <v>-51</v>
      </c>
      <c r="AG259">
        <v>-45</v>
      </c>
      <c r="AH259">
        <v>-42.6874222001763</v>
      </c>
      <c r="AI259">
        <v>-40.490831344298698</v>
      </c>
      <c r="AJ259">
        <v>-50.930685275779297</v>
      </c>
      <c r="AK259">
        <v>-47.976066954378602</v>
      </c>
    </row>
    <row r="260" spans="1:37" x14ac:dyDescent="0.3">
      <c r="A260" t="s">
        <v>37</v>
      </c>
      <c r="B260" t="s">
        <v>38</v>
      </c>
      <c r="C260">
        <v>42619</v>
      </c>
      <c r="D260" t="s">
        <v>39</v>
      </c>
      <c r="E260">
        <v>6</v>
      </c>
      <c r="F260">
        <v>1</v>
      </c>
      <c r="G260" t="s">
        <v>46</v>
      </c>
      <c r="H260">
        <v>3</v>
      </c>
      <c r="I260" t="s">
        <v>40</v>
      </c>
      <c r="J260">
        <v>515</v>
      </c>
      <c r="K260">
        <v>1</v>
      </c>
      <c r="L260">
        <v>130</v>
      </c>
      <c r="M260">
        <v>130</v>
      </c>
      <c r="N260">
        <v>2</v>
      </c>
      <c r="O260" t="s">
        <v>43</v>
      </c>
      <c r="P260">
        <v>335</v>
      </c>
      <c r="Q260">
        <v>335</v>
      </c>
      <c r="R260">
        <v>2</v>
      </c>
      <c r="S260">
        <v>2</v>
      </c>
      <c r="T260">
        <v>1</v>
      </c>
      <c r="U260">
        <v>-41</v>
      </c>
      <c r="V260">
        <v>-41</v>
      </c>
      <c r="W260">
        <v>-41</v>
      </c>
      <c r="X260">
        <v>-62</v>
      </c>
      <c r="Y260">
        <v>-46</v>
      </c>
      <c r="Z260">
        <v>-4319</v>
      </c>
      <c r="AA260">
        <v>-46</v>
      </c>
      <c r="AB260">
        <v>2</v>
      </c>
      <c r="AC260">
        <v>3</v>
      </c>
      <c r="AD260">
        <v>-44</v>
      </c>
      <c r="AE260">
        <v>-46</v>
      </c>
      <c r="AF260">
        <v>-42</v>
      </c>
      <c r="AG260">
        <v>-49</v>
      </c>
      <c r="AH260">
        <v>-41.428920285920597</v>
      </c>
      <c r="AI260">
        <v>-39.271850333160202</v>
      </c>
      <c r="AJ260">
        <v>-49.009454098678702</v>
      </c>
      <c r="AK260">
        <v>-49.304260665642097</v>
      </c>
    </row>
    <row r="261" spans="1:37" hidden="1" x14ac:dyDescent="0.3">
      <c r="A261" t="s">
        <v>37</v>
      </c>
      <c r="B261" t="s">
        <v>38</v>
      </c>
      <c r="C261">
        <v>42619</v>
      </c>
      <c r="D261" t="s">
        <v>39</v>
      </c>
      <c r="E261">
        <v>6</v>
      </c>
      <c r="F261">
        <v>1</v>
      </c>
      <c r="G261" t="s">
        <v>46</v>
      </c>
      <c r="H261">
        <v>3</v>
      </c>
      <c r="I261" t="s">
        <v>42</v>
      </c>
      <c r="J261">
        <v>518</v>
      </c>
      <c r="K261">
        <v>1</v>
      </c>
      <c r="L261">
        <v>130</v>
      </c>
      <c r="M261">
        <v>130</v>
      </c>
      <c r="N261">
        <v>2</v>
      </c>
      <c r="O261">
        <v>0</v>
      </c>
      <c r="P261">
        <v>2000</v>
      </c>
      <c r="Q261">
        <v>335</v>
      </c>
      <c r="R261">
        <v>2</v>
      </c>
      <c r="S261">
        <v>2</v>
      </c>
      <c r="T261">
        <v>1</v>
      </c>
      <c r="U261">
        <v>-41</v>
      </c>
      <c r="V261">
        <v>-41</v>
      </c>
      <c r="W261">
        <v>-46</v>
      </c>
      <c r="X261">
        <v>-62</v>
      </c>
      <c r="Y261">
        <v>-46</v>
      </c>
      <c r="Z261">
        <v>-4319</v>
      </c>
      <c r="AA261">
        <v>-46</v>
      </c>
      <c r="AB261">
        <v>2</v>
      </c>
      <c r="AC261">
        <v>3</v>
      </c>
      <c r="AD261">
        <v>-44</v>
      </c>
      <c r="AE261">
        <v>-46</v>
      </c>
      <c r="AF261">
        <v>-42</v>
      </c>
      <c r="AG261">
        <v>-49</v>
      </c>
      <c r="AH261">
        <v>-41.428920285920597</v>
      </c>
      <c r="AI261">
        <v>-39.271850333160202</v>
      </c>
      <c r="AJ261">
        <v>-49.009454098678702</v>
      </c>
      <c r="AK261">
        <v>-49.304260665642097</v>
      </c>
    </row>
    <row r="262" spans="1:37" x14ac:dyDescent="0.3">
      <c r="A262" t="s">
        <v>37</v>
      </c>
      <c r="B262" t="s">
        <v>38</v>
      </c>
      <c r="C262">
        <v>42619</v>
      </c>
      <c r="D262" t="s">
        <v>39</v>
      </c>
      <c r="E262">
        <v>6</v>
      </c>
      <c r="F262">
        <v>1</v>
      </c>
      <c r="G262" t="s">
        <v>46</v>
      </c>
      <c r="H262">
        <v>3</v>
      </c>
      <c r="I262" t="s">
        <v>40</v>
      </c>
      <c r="J262">
        <v>519</v>
      </c>
      <c r="K262">
        <v>1</v>
      </c>
      <c r="L262">
        <v>131</v>
      </c>
      <c r="M262">
        <v>131</v>
      </c>
      <c r="N262">
        <v>2</v>
      </c>
      <c r="O262" t="s">
        <v>44</v>
      </c>
      <c r="P262">
        <v>626</v>
      </c>
      <c r="Q262">
        <v>626</v>
      </c>
      <c r="R262">
        <v>1</v>
      </c>
      <c r="S262">
        <v>1</v>
      </c>
      <c r="T262">
        <v>1</v>
      </c>
      <c r="U262">
        <v>-41</v>
      </c>
      <c r="V262">
        <v>-41</v>
      </c>
      <c r="W262">
        <v>-46</v>
      </c>
      <c r="X262">
        <v>-62</v>
      </c>
      <c r="Y262">
        <v>-46</v>
      </c>
      <c r="Z262">
        <v>-4363</v>
      </c>
      <c r="AA262">
        <v>-44</v>
      </c>
      <c r="AB262">
        <v>1</v>
      </c>
      <c r="AC262">
        <v>1</v>
      </c>
      <c r="AD262">
        <v>-44</v>
      </c>
      <c r="AE262">
        <v>-45</v>
      </c>
      <c r="AF262">
        <v>-53</v>
      </c>
      <c r="AG262">
        <v>-57</v>
      </c>
      <c r="AH262">
        <v>-44.810798637970002</v>
      </c>
      <c r="AI262">
        <v>-40.785589244078402</v>
      </c>
      <c r="AJ262">
        <v>-48.537030079513102</v>
      </c>
      <c r="AK262">
        <v>-51.204464339151599</v>
      </c>
    </row>
    <row r="263" spans="1:37" hidden="1" x14ac:dyDescent="0.3">
      <c r="A263" t="s">
        <v>37</v>
      </c>
      <c r="B263" t="s">
        <v>38</v>
      </c>
      <c r="C263">
        <v>42619</v>
      </c>
      <c r="D263" t="s">
        <v>39</v>
      </c>
      <c r="E263">
        <v>6</v>
      </c>
      <c r="F263">
        <v>1</v>
      </c>
      <c r="G263" t="s">
        <v>46</v>
      </c>
      <c r="H263">
        <v>3</v>
      </c>
      <c r="I263" t="s">
        <v>42</v>
      </c>
      <c r="J263">
        <v>522</v>
      </c>
      <c r="K263">
        <v>1</v>
      </c>
      <c r="L263">
        <v>131</v>
      </c>
      <c r="M263">
        <v>131</v>
      </c>
      <c r="N263">
        <v>2</v>
      </c>
      <c r="O263">
        <v>0</v>
      </c>
      <c r="P263">
        <v>2000</v>
      </c>
      <c r="Q263">
        <v>626</v>
      </c>
      <c r="R263">
        <v>1</v>
      </c>
      <c r="S263">
        <v>1</v>
      </c>
      <c r="T263">
        <v>1</v>
      </c>
      <c r="U263">
        <v>-44</v>
      </c>
      <c r="V263">
        <v>-44</v>
      </c>
      <c r="W263">
        <v>-46</v>
      </c>
      <c r="X263">
        <v>-62</v>
      </c>
      <c r="Y263">
        <v>-46</v>
      </c>
      <c r="Z263">
        <v>-4363</v>
      </c>
      <c r="AA263">
        <v>-44</v>
      </c>
      <c r="AB263">
        <v>1</v>
      </c>
      <c r="AC263">
        <v>1</v>
      </c>
      <c r="AD263">
        <v>-44</v>
      </c>
      <c r="AE263">
        <v>-45</v>
      </c>
      <c r="AF263">
        <v>-53</v>
      </c>
      <c r="AG263">
        <v>-57</v>
      </c>
      <c r="AH263">
        <v>-44.810798637970002</v>
      </c>
      <c r="AI263">
        <v>-40.785589244078402</v>
      </c>
      <c r="AJ263">
        <v>-48.537030079513102</v>
      </c>
      <c r="AK263">
        <v>-51.204464339151599</v>
      </c>
    </row>
    <row r="264" spans="1:37" x14ac:dyDescent="0.3">
      <c r="A264" t="s">
        <v>37</v>
      </c>
      <c r="B264" t="s">
        <v>38</v>
      </c>
      <c r="C264">
        <v>42619</v>
      </c>
      <c r="D264" t="s">
        <v>39</v>
      </c>
      <c r="E264">
        <v>6</v>
      </c>
      <c r="F264">
        <v>1</v>
      </c>
      <c r="G264" t="s">
        <v>46</v>
      </c>
      <c r="H264">
        <v>3</v>
      </c>
      <c r="I264" t="s">
        <v>40</v>
      </c>
      <c r="J264">
        <v>523</v>
      </c>
      <c r="K264">
        <v>1</v>
      </c>
      <c r="L264">
        <v>132</v>
      </c>
      <c r="M264">
        <v>132</v>
      </c>
      <c r="N264">
        <v>2</v>
      </c>
      <c r="O264" t="s">
        <v>45</v>
      </c>
      <c r="P264">
        <v>346</v>
      </c>
      <c r="Q264">
        <v>346</v>
      </c>
      <c r="R264">
        <v>4</v>
      </c>
      <c r="S264">
        <v>2</v>
      </c>
      <c r="T264">
        <v>1</v>
      </c>
      <c r="U264">
        <v>-44</v>
      </c>
      <c r="V264">
        <v>-44</v>
      </c>
      <c r="W264">
        <v>-46</v>
      </c>
      <c r="X264">
        <v>-62</v>
      </c>
      <c r="Y264">
        <v>-46</v>
      </c>
      <c r="Z264">
        <v>-4410</v>
      </c>
      <c r="AA264">
        <v>-47</v>
      </c>
      <c r="AB264">
        <v>2</v>
      </c>
      <c r="AC264">
        <v>2</v>
      </c>
      <c r="AD264">
        <v>-51</v>
      </c>
      <c r="AE264">
        <v>-38</v>
      </c>
      <c r="AF264">
        <v>-56</v>
      </c>
      <c r="AG264">
        <v>-47</v>
      </c>
      <c r="AH264">
        <v>-45.920738432704198</v>
      </c>
      <c r="AI264">
        <v>-40.293891989615503</v>
      </c>
      <c r="AJ264">
        <v>-52.333152510819701</v>
      </c>
      <c r="AK264">
        <v>-49.025386588718902</v>
      </c>
    </row>
    <row r="265" spans="1:37" hidden="1" x14ac:dyDescent="0.3">
      <c r="A265" t="s">
        <v>37</v>
      </c>
      <c r="B265" t="s">
        <v>38</v>
      </c>
      <c r="C265">
        <v>42619</v>
      </c>
      <c r="D265" t="s">
        <v>39</v>
      </c>
      <c r="E265">
        <v>6</v>
      </c>
      <c r="F265">
        <v>1</v>
      </c>
      <c r="G265" t="s">
        <v>46</v>
      </c>
      <c r="H265">
        <v>3</v>
      </c>
      <c r="I265" t="s">
        <v>42</v>
      </c>
      <c r="J265">
        <v>526</v>
      </c>
      <c r="K265">
        <v>1</v>
      </c>
      <c r="L265">
        <v>132</v>
      </c>
      <c r="M265">
        <v>132</v>
      </c>
      <c r="N265">
        <v>2</v>
      </c>
      <c r="O265">
        <v>0</v>
      </c>
      <c r="P265">
        <v>2000</v>
      </c>
      <c r="Q265">
        <v>346</v>
      </c>
      <c r="R265">
        <v>4</v>
      </c>
      <c r="S265">
        <v>2</v>
      </c>
      <c r="T265">
        <v>1</v>
      </c>
      <c r="U265">
        <v>-44</v>
      </c>
      <c r="V265">
        <v>-44</v>
      </c>
      <c r="W265">
        <v>-46</v>
      </c>
      <c r="X265">
        <v>-62</v>
      </c>
      <c r="Y265">
        <v>-47</v>
      </c>
      <c r="Z265">
        <v>-4410</v>
      </c>
      <c r="AA265">
        <v>-47</v>
      </c>
      <c r="AB265">
        <v>2</v>
      </c>
      <c r="AC265">
        <v>2</v>
      </c>
      <c r="AD265">
        <v>-51</v>
      </c>
      <c r="AE265">
        <v>-38</v>
      </c>
      <c r="AF265">
        <v>-56</v>
      </c>
      <c r="AG265">
        <v>-47</v>
      </c>
      <c r="AH265">
        <v>-45.920738432704198</v>
      </c>
      <c r="AI265">
        <v>-40.293891989615503</v>
      </c>
      <c r="AJ265">
        <v>-52.333152510819701</v>
      </c>
      <c r="AK265">
        <v>-49.025386588718902</v>
      </c>
    </row>
    <row r="266" spans="1:37" x14ac:dyDescent="0.3">
      <c r="A266" t="s">
        <v>37</v>
      </c>
      <c r="B266" t="s">
        <v>38</v>
      </c>
      <c r="C266">
        <v>42619</v>
      </c>
      <c r="D266" t="s">
        <v>39</v>
      </c>
      <c r="E266">
        <v>6</v>
      </c>
      <c r="F266">
        <v>1</v>
      </c>
      <c r="G266" t="s">
        <v>46</v>
      </c>
      <c r="H266">
        <v>3</v>
      </c>
      <c r="I266" t="s">
        <v>40</v>
      </c>
      <c r="J266">
        <v>527</v>
      </c>
      <c r="K266">
        <v>1</v>
      </c>
      <c r="L266">
        <v>133</v>
      </c>
      <c r="M266">
        <v>133</v>
      </c>
      <c r="N266">
        <v>2</v>
      </c>
      <c r="O266" t="s">
        <v>44</v>
      </c>
      <c r="P266">
        <v>363</v>
      </c>
      <c r="Q266">
        <v>363</v>
      </c>
      <c r="R266">
        <v>1</v>
      </c>
      <c r="S266">
        <v>1</v>
      </c>
      <c r="T266">
        <v>1</v>
      </c>
      <c r="U266">
        <v>-44</v>
      </c>
      <c r="V266">
        <v>-44</v>
      </c>
      <c r="W266">
        <v>-46</v>
      </c>
      <c r="X266">
        <v>-62</v>
      </c>
      <c r="Y266">
        <v>-47</v>
      </c>
      <c r="Z266">
        <v>-4461</v>
      </c>
      <c r="AA266">
        <v>-51</v>
      </c>
      <c r="AB266">
        <v>2</v>
      </c>
      <c r="AC266">
        <v>2</v>
      </c>
      <c r="AD266">
        <v>-51</v>
      </c>
      <c r="AE266">
        <v>-30</v>
      </c>
      <c r="AF266">
        <v>-48</v>
      </c>
      <c r="AG266">
        <v>-50</v>
      </c>
      <c r="AH266">
        <v>-46.057431016688099</v>
      </c>
      <c r="AI266">
        <v>-39.478524511344901</v>
      </c>
      <c r="AJ266">
        <v>-51.406713757784502</v>
      </c>
      <c r="AK266">
        <v>-47.329601916996999</v>
      </c>
    </row>
    <row r="267" spans="1:37" hidden="1" x14ac:dyDescent="0.3">
      <c r="A267" t="s">
        <v>37</v>
      </c>
      <c r="B267" t="s">
        <v>38</v>
      </c>
      <c r="C267">
        <v>42619</v>
      </c>
      <c r="D267" t="s">
        <v>39</v>
      </c>
      <c r="E267">
        <v>6</v>
      </c>
      <c r="F267">
        <v>1</v>
      </c>
      <c r="G267" t="s">
        <v>46</v>
      </c>
      <c r="H267">
        <v>3</v>
      </c>
      <c r="I267" t="s">
        <v>42</v>
      </c>
      <c r="J267">
        <v>530</v>
      </c>
      <c r="K267">
        <v>1</v>
      </c>
      <c r="L267">
        <v>133</v>
      </c>
      <c r="M267">
        <v>133</v>
      </c>
      <c r="N267">
        <v>2</v>
      </c>
      <c r="O267">
        <v>0</v>
      </c>
      <c r="P267">
        <v>2000</v>
      </c>
      <c r="Q267">
        <v>363</v>
      </c>
      <c r="R267">
        <v>1</v>
      </c>
      <c r="S267">
        <v>1</v>
      </c>
      <c r="T267">
        <v>2</v>
      </c>
      <c r="U267">
        <v>-46</v>
      </c>
      <c r="V267">
        <v>-51</v>
      </c>
      <c r="W267">
        <v>-46</v>
      </c>
      <c r="X267">
        <v>-62</v>
      </c>
      <c r="Y267">
        <v>-47</v>
      </c>
      <c r="Z267">
        <v>-4461</v>
      </c>
      <c r="AA267">
        <v>-51</v>
      </c>
      <c r="AB267">
        <v>2</v>
      </c>
      <c r="AC267">
        <v>2</v>
      </c>
      <c r="AD267">
        <v>-51</v>
      </c>
      <c r="AE267">
        <v>-30</v>
      </c>
      <c r="AF267">
        <v>-48</v>
      </c>
      <c r="AG267">
        <v>-50</v>
      </c>
      <c r="AH267">
        <v>-46.057431016688099</v>
      </c>
      <c r="AI267">
        <v>-39.478524511344901</v>
      </c>
      <c r="AJ267">
        <v>-51.406713757784502</v>
      </c>
      <c r="AK267">
        <v>-47.329601916996999</v>
      </c>
    </row>
    <row r="268" spans="1:37" x14ac:dyDescent="0.3">
      <c r="A268" t="s">
        <v>37</v>
      </c>
      <c r="B268" t="s">
        <v>38</v>
      </c>
      <c r="C268">
        <v>42619</v>
      </c>
      <c r="D268" t="s">
        <v>39</v>
      </c>
      <c r="E268">
        <v>6</v>
      </c>
      <c r="F268">
        <v>1</v>
      </c>
      <c r="G268" t="s">
        <v>46</v>
      </c>
      <c r="H268">
        <v>3</v>
      </c>
      <c r="I268" t="s">
        <v>40</v>
      </c>
      <c r="J268">
        <v>531</v>
      </c>
      <c r="K268">
        <v>1</v>
      </c>
      <c r="L268">
        <v>134</v>
      </c>
      <c r="M268">
        <v>134</v>
      </c>
      <c r="N268">
        <v>2</v>
      </c>
      <c r="O268" t="s">
        <v>45</v>
      </c>
      <c r="P268">
        <v>627</v>
      </c>
      <c r="Q268">
        <v>627</v>
      </c>
      <c r="R268">
        <v>4</v>
      </c>
      <c r="S268">
        <v>2</v>
      </c>
      <c r="T268">
        <v>2</v>
      </c>
      <c r="U268">
        <v>-46</v>
      </c>
      <c r="V268">
        <v>-51</v>
      </c>
      <c r="W268">
        <v>-46</v>
      </c>
      <c r="X268">
        <v>-62</v>
      </c>
      <c r="Y268">
        <v>-47</v>
      </c>
      <c r="Z268">
        <v>-4514</v>
      </c>
      <c r="AA268">
        <v>-53</v>
      </c>
      <c r="AB268">
        <v>2</v>
      </c>
      <c r="AC268">
        <v>2</v>
      </c>
      <c r="AD268">
        <v>-44</v>
      </c>
      <c r="AE268">
        <v>-40</v>
      </c>
      <c r="AF268">
        <v>-50</v>
      </c>
      <c r="AG268">
        <v>-53</v>
      </c>
      <c r="AH268">
        <v>-46.227196296557203</v>
      </c>
      <c r="AI268">
        <v>-41.566219681887901</v>
      </c>
      <c r="AJ268">
        <v>-50.520797525473697</v>
      </c>
      <c r="AK268">
        <v>-49.098585714210103</v>
      </c>
    </row>
    <row r="269" spans="1:37" hidden="1" x14ac:dyDescent="0.3">
      <c r="A269" t="s">
        <v>37</v>
      </c>
      <c r="B269" t="s">
        <v>38</v>
      </c>
      <c r="C269">
        <v>42619</v>
      </c>
      <c r="D269" t="s">
        <v>39</v>
      </c>
      <c r="E269">
        <v>6</v>
      </c>
      <c r="F269">
        <v>1</v>
      </c>
      <c r="G269" t="s">
        <v>46</v>
      </c>
      <c r="H269">
        <v>3</v>
      </c>
      <c r="I269" t="s">
        <v>42</v>
      </c>
      <c r="J269">
        <v>534</v>
      </c>
      <c r="K269">
        <v>1</v>
      </c>
      <c r="L269">
        <v>134</v>
      </c>
      <c r="M269">
        <v>134</v>
      </c>
      <c r="N269">
        <v>2</v>
      </c>
      <c r="O269">
        <v>0</v>
      </c>
      <c r="P269">
        <v>2000</v>
      </c>
      <c r="Q269">
        <v>627</v>
      </c>
      <c r="R269">
        <v>4</v>
      </c>
      <c r="S269">
        <v>2</v>
      </c>
      <c r="T269">
        <v>2</v>
      </c>
      <c r="U269">
        <v>-46</v>
      </c>
      <c r="V269">
        <v>-51</v>
      </c>
      <c r="W269">
        <v>-46</v>
      </c>
      <c r="X269">
        <v>-62</v>
      </c>
      <c r="Y269">
        <v>-53</v>
      </c>
      <c r="Z269">
        <v>-4514</v>
      </c>
      <c r="AA269">
        <v>-53</v>
      </c>
      <c r="AB269">
        <v>2</v>
      </c>
      <c r="AC269">
        <v>2</v>
      </c>
      <c r="AD269">
        <v>-44</v>
      </c>
      <c r="AE269">
        <v>-40</v>
      </c>
      <c r="AF269">
        <v>-50</v>
      </c>
      <c r="AG269">
        <v>-53</v>
      </c>
      <c r="AH269">
        <v>-46.227196296557203</v>
      </c>
      <c r="AI269">
        <v>-41.566219681887901</v>
      </c>
      <c r="AJ269">
        <v>-50.520797525473697</v>
      </c>
      <c r="AK269">
        <v>-49.098585714210103</v>
      </c>
    </row>
    <row r="270" spans="1:37" x14ac:dyDescent="0.3">
      <c r="A270" t="s">
        <v>37</v>
      </c>
      <c r="B270" t="s">
        <v>38</v>
      </c>
      <c r="C270">
        <v>42619</v>
      </c>
      <c r="D270" t="s">
        <v>39</v>
      </c>
      <c r="E270">
        <v>6</v>
      </c>
      <c r="F270">
        <v>1</v>
      </c>
      <c r="G270" t="s">
        <v>46</v>
      </c>
      <c r="H270">
        <v>3</v>
      </c>
      <c r="I270" t="s">
        <v>40</v>
      </c>
      <c r="J270">
        <v>535</v>
      </c>
      <c r="K270">
        <v>1</v>
      </c>
      <c r="L270">
        <v>135</v>
      </c>
      <c r="M270">
        <v>135</v>
      </c>
      <c r="N270">
        <v>2</v>
      </c>
      <c r="O270" t="s">
        <v>43</v>
      </c>
      <c r="P270">
        <v>376</v>
      </c>
      <c r="Q270">
        <v>376</v>
      </c>
      <c r="R270">
        <v>2</v>
      </c>
      <c r="S270">
        <v>1</v>
      </c>
      <c r="T270">
        <v>2</v>
      </c>
      <c r="U270">
        <v>-46</v>
      </c>
      <c r="V270">
        <v>-51</v>
      </c>
      <c r="W270">
        <v>-46</v>
      </c>
      <c r="X270">
        <v>-62</v>
      </c>
      <c r="Y270">
        <v>-53</v>
      </c>
      <c r="Z270">
        <v>-4551</v>
      </c>
      <c r="AA270">
        <v>-37</v>
      </c>
      <c r="AB270">
        <v>1</v>
      </c>
      <c r="AC270">
        <v>2</v>
      </c>
      <c r="AD270">
        <v>-48</v>
      </c>
      <c r="AE270">
        <v>-37</v>
      </c>
      <c r="AF270">
        <v>-49</v>
      </c>
      <c r="AG270">
        <v>-52</v>
      </c>
      <c r="AH270">
        <v>-47.6446488489917</v>
      </c>
      <c r="AI270">
        <v>-38.428489508292898</v>
      </c>
      <c r="AJ270">
        <v>-54.3410894909644</v>
      </c>
      <c r="AK270">
        <v>-50.1669947364054</v>
      </c>
    </row>
    <row r="271" spans="1:37" hidden="1" x14ac:dyDescent="0.3">
      <c r="A271" t="s">
        <v>37</v>
      </c>
      <c r="B271" t="s">
        <v>38</v>
      </c>
      <c r="C271">
        <v>42619</v>
      </c>
      <c r="D271" t="s">
        <v>39</v>
      </c>
      <c r="E271">
        <v>6</v>
      </c>
      <c r="F271">
        <v>1</v>
      </c>
      <c r="G271" t="s">
        <v>46</v>
      </c>
      <c r="H271">
        <v>3</v>
      </c>
      <c r="I271" t="s">
        <v>42</v>
      </c>
      <c r="J271">
        <v>538</v>
      </c>
      <c r="K271">
        <v>1</v>
      </c>
      <c r="L271">
        <v>135</v>
      </c>
      <c r="M271">
        <v>135</v>
      </c>
      <c r="N271">
        <v>2</v>
      </c>
      <c r="O271">
        <v>0</v>
      </c>
      <c r="P271">
        <v>2000</v>
      </c>
      <c r="Q271">
        <v>376</v>
      </c>
      <c r="R271">
        <v>2</v>
      </c>
      <c r="S271">
        <v>1</v>
      </c>
      <c r="T271">
        <v>2</v>
      </c>
      <c r="U271">
        <v>-37</v>
      </c>
      <c r="V271">
        <v>-51</v>
      </c>
      <c r="W271">
        <v>-37</v>
      </c>
      <c r="X271">
        <v>-62</v>
      </c>
      <c r="Y271">
        <v>-53</v>
      </c>
      <c r="Z271">
        <v>-4551</v>
      </c>
      <c r="AA271">
        <v>-37</v>
      </c>
      <c r="AB271">
        <v>1</v>
      </c>
      <c r="AC271">
        <v>2</v>
      </c>
      <c r="AD271">
        <v>-48</v>
      </c>
      <c r="AE271">
        <v>-37</v>
      </c>
      <c r="AF271">
        <v>-49</v>
      </c>
      <c r="AG271">
        <v>-52</v>
      </c>
      <c r="AH271">
        <v>-47.6446488489917</v>
      </c>
      <c r="AI271">
        <v>-38.428489508292898</v>
      </c>
      <c r="AJ271">
        <v>-54.3410894909644</v>
      </c>
      <c r="AK271">
        <v>-50.1669947364054</v>
      </c>
    </row>
    <row r="272" spans="1:37" x14ac:dyDescent="0.3">
      <c r="A272" t="s">
        <v>37</v>
      </c>
      <c r="B272" t="s">
        <v>38</v>
      </c>
      <c r="C272">
        <v>42619</v>
      </c>
      <c r="D272" t="s">
        <v>39</v>
      </c>
      <c r="E272">
        <v>6</v>
      </c>
      <c r="F272">
        <v>1</v>
      </c>
      <c r="G272" t="s">
        <v>46</v>
      </c>
      <c r="H272">
        <v>3</v>
      </c>
      <c r="I272" t="s">
        <v>40</v>
      </c>
      <c r="J272">
        <v>539</v>
      </c>
      <c r="K272">
        <v>1</v>
      </c>
      <c r="L272">
        <v>136</v>
      </c>
      <c r="M272">
        <v>136</v>
      </c>
      <c r="N272">
        <v>2</v>
      </c>
      <c r="O272" t="s">
        <v>43</v>
      </c>
      <c r="P272">
        <v>401</v>
      </c>
      <c r="Q272">
        <v>401</v>
      </c>
      <c r="R272">
        <v>2</v>
      </c>
      <c r="S272">
        <v>1</v>
      </c>
      <c r="T272">
        <v>2</v>
      </c>
      <c r="U272">
        <v>-37</v>
      </c>
      <c r="V272">
        <v>-51</v>
      </c>
      <c r="W272">
        <v>-37</v>
      </c>
      <c r="X272">
        <v>-62</v>
      </c>
      <c r="Y272">
        <v>-53</v>
      </c>
      <c r="Z272">
        <v>-4588</v>
      </c>
      <c r="AA272">
        <v>-37</v>
      </c>
      <c r="AB272">
        <v>1</v>
      </c>
      <c r="AC272">
        <v>2</v>
      </c>
      <c r="AD272">
        <v>-59</v>
      </c>
      <c r="AE272">
        <v>-37</v>
      </c>
      <c r="AF272">
        <v>-52</v>
      </c>
      <c r="AG272">
        <v>-48</v>
      </c>
      <c r="AH272">
        <v>-48.156727826878097</v>
      </c>
      <c r="AI272">
        <v>-38.532014003864802</v>
      </c>
      <c r="AJ272">
        <v>-55.407054525059799</v>
      </c>
      <c r="AK272">
        <v>-52.838879205955102</v>
      </c>
    </row>
    <row r="273" spans="1:37" hidden="1" x14ac:dyDescent="0.3">
      <c r="A273" t="s">
        <v>37</v>
      </c>
      <c r="B273" t="s">
        <v>38</v>
      </c>
      <c r="C273">
        <v>42619</v>
      </c>
      <c r="D273" t="s">
        <v>39</v>
      </c>
      <c r="E273">
        <v>6</v>
      </c>
      <c r="F273">
        <v>1</v>
      </c>
      <c r="G273" t="s">
        <v>46</v>
      </c>
      <c r="H273">
        <v>3</v>
      </c>
      <c r="I273" t="s">
        <v>42</v>
      </c>
      <c r="J273">
        <v>542</v>
      </c>
      <c r="K273">
        <v>1</v>
      </c>
      <c r="L273">
        <v>136</v>
      </c>
      <c r="M273">
        <v>136</v>
      </c>
      <c r="N273">
        <v>2</v>
      </c>
      <c r="O273">
        <v>0</v>
      </c>
      <c r="P273">
        <v>2000</v>
      </c>
      <c r="Q273">
        <v>401</v>
      </c>
      <c r="R273">
        <v>2</v>
      </c>
      <c r="S273">
        <v>1</v>
      </c>
      <c r="T273">
        <v>2</v>
      </c>
      <c r="U273">
        <v>-37</v>
      </c>
      <c r="V273">
        <v>-51</v>
      </c>
      <c r="W273">
        <v>-37</v>
      </c>
      <c r="X273">
        <v>-62</v>
      </c>
      <c r="Y273">
        <v>-53</v>
      </c>
      <c r="Z273">
        <v>-4588</v>
      </c>
      <c r="AA273">
        <v>-37</v>
      </c>
      <c r="AB273">
        <v>1</v>
      </c>
      <c r="AC273">
        <v>2</v>
      </c>
      <c r="AD273">
        <v>-59</v>
      </c>
      <c r="AE273">
        <v>-37</v>
      </c>
      <c r="AF273">
        <v>-52</v>
      </c>
      <c r="AG273">
        <v>-48</v>
      </c>
      <c r="AH273">
        <v>-48.156727826878097</v>
      </c>
      <c r="AI273">
        <v>-38.532014003864802</v>
      </c>
      <c r="AJ273">
        <v>-55.407054525059799</v>
      </c>
      <c r="AK273">
        <v>-52.838879205955102</v>
      </c>
    </row>
    <row r="274" spans="1:37" x14ac:dyDescent="0.3">
      <c r="A274" t="s">
        <v>37</v>
      </c>
      <c r="B274" t="s">
        <v>38</v>
      </c>
      <c r="C274">
        <v>42619</v>
      </c>
      <c r="D274" t="s">
        <v>39</v>
      </c>
      <c r="E274">
        <v>6</v>
      </c>
      <c r="F274">
        <v>1</v>
      </c>
      <c r="G274" t="s">
        <v>46</v>
      </c>
      <c r="H274">
        <v>3</v>
      </c>
      <c r="I274" t="s">
        <v>40</v>
      </c>
      <c r="J274">
        <v>543</v>
      </c>
      <c r="K274">
        <v>1</v>
      </c>
      <c r="L274">
        <v>137</v>
      </c>
      <c r="M274">
        <v>137</v>
      </c>
      <c r="N274">
        <v>2</v>
      </c>
      <c r="O274" t="s">
        <v>43</v>
      </c>
      <c r="P274">
        <v>383</v>
      </c>
      <c r="Q274">
        <v>383</v>
      </c>
      <c r="R274">
        <v>2</v>
      </c>
      <c r="S274">
        <v>1</v>
      </c>
      <c r="T274">
        <v>2</v>
      </c>
      <c r="U274">
        <v>-37</v>
      </c>
      <c r="V274">
        <v>-51</v>
      </c>
      <c r="W274">
        <v>-37</v>
      </c>
      <c r="X274">
        <v>-62</v>
      </c>
      <c r="Y274">
        <v>-53</v>
      </c>
      <c r="Z274">
        <v>-4626</v>
      </c>
      <c r="AA274">
        <v>-38</v>
      </c>
      <c r="AB274">
        <v>1</v>
      </c>
      <c r="AC274">
        <v>2</v>
      </c>
      <c r="AD274">
        <v>-41</v>
      </c>
      <c r="AE274">
        <v>-38</v>
      </c>
      <c r="AF274">
        <v>-60</v>
      </c>
      <c r="AG274">
        <v>-54</v>
      </c>
      <c r="AH274">
        <v>-44.438558527631798</v>
      </c>
      <c r="AI274">
        <v>-39.031291704749201</v>
      </c>
      <c r="AJ274">
        <v>-56.905533380728897</v>
      </c>
      <c r="AK274">
        <v>-47.592031902819897</v>
      </c>
    </row>
    <row r="275" spans="1:37" hidden="1" x14ac:dyDescent="0.3">
      <c r="A275" t="s">
        <v>37</v>
      </c>
      <c r="B275" t="s">
        <v>38</v>
      </c>
      <c r="C275">
        <v>42619</v>
      </c>
      <c r="D275" t="s">
        <v>39</v>
      </c>
      <c r="E275">
        <v>6</v>
      </c>
      <c r="F275">
        <v>1</v>
      </c>
      <c r="G275" t="s">
        <v>46</v>
      </c>
      <c r="H275">
        <v>3</v>
      </c>
      <c r="I275" t="s">
        <v>42</v>
      </c>
      <c r="J275">
        <v>546</v>
      </c>
      <c r="K275">
        <v>1</v>
      </c>
      <c r="L275">
        <v>137</v>
      </c>
      <c r="M275">
        <v>137</v>
      </c>
      <c r="N275">
        <v>2</v>
      </c>
      <c r="O275">
        <v>0</v>
      </c>
      <c r="P275">
        <v>2000</v>
      </c>
      <c r="Q275">
        <v>383</v>
      </c>
      <c r="R275">
        <v>2</v>
      </c>
      <c r="S275">
        <v>1</v>
      </c>
      <c r="T275">
        <v>2</v>
      </c>
      <c r="U275">
        <v>-38</v>
      </c>
      <c r="V275">
        <v>-51</v>
      </c>
      <c r="W275">
        <v>-38</v>
      </c>
      <c r="X275">
        <v>-62</v>
      </c>
      <c r="Y275">
        <v>-53</v>
      </c>
      <c r="Z275">
        <v>-4626</v>
      </c>
      <c r="AA275">
        <v>-38</v>
      </c>
      <c r="AB275">
        <v>1</v>
      </c>
      <c r="AC275">
        <v>2</v>
      </c>
      <c r="AD275">
        <v>-41</v>
      </c>
      <c r="AE275">
        <v>-38</v>
      </c>
      <c r="AF275">
        <v>-60</v>
      </c>
      <c r="AG275">
        <v>-54</v>
      </c>
      <c r="AH275">
        <v>-44.438558527631798</v>
      </c>
      <c r="AI275">
        <v>-39.031291704749201</v>
      </c>
      <c r="AJ275">
        <v>-56.905533380728897</v>
      </c>
      <c r="AK275">
        <v>-47.592031902819897</v>
      </c>
    </row>
    <row r="276" spans="1:37" x14ac:dyDescent="0.3">
      <c r="A276" t="s">
        <v>37</v>
      </c>
      <c r="B276" t="s">
        <v>38</v>
      </c>
      <c r="C276">
        <v>42619</v>
      </c>
      <c r="D276" t="s">
        <v>39</v>
      </c>
      <c r="E276">
        <v>6</v>
      </c>
      <c r="F276">
        <v>1</v>
      </c>
      <c r="G276" t="s">
        <v>46</v>
      </c>
      <c r="H276">
        <v>3</v>
      </c>
      <c r="I276" t="s">
        <v>40</v>
      </c>
      <c r="J276">
        <v>547</v>
      </c>
      <c r="K276">
        <v>1</v>
      </c>
      <c r="L276">
        <v>138</v>
      </c>
      <c r="M276">
        <v>138</v>
      </c>
      <c r="N276">
        <v>2</v>
      </c>
      <c r="O276" t="s">
        <v>41</v>
      </c>
      <c r="P276">
        <v>367</v>
      </c>
      <c r="Q276">
        <v>367</v>
      </c>
      <c r="R276">
        <v>3</v>
      </c>
      <c r="S276">
        <v>2</v>
      </c>
      <c r="T276">
        <v>2</v>
      </c>
      <c r="U276">
        <v>-38</v>
      </c>
      <c r="V276">
        <v>-51</v>
      </c>
      <c r="W276">
        <v>-38</v>
      </c>
      <c r="X276">
        <v>-62</v>
      </c>
      <c r="Y276">
        <v>-53</v>
      </c>
      <c r="Z276">
        <v>-4674</v>
      </c>
      <c r="AA276">
        <v>-48</v>
      </c>
      <c r="AB276">
        <v>2</v>
      </c>
      <c r="AC276">
        <v>2</v>
      </c>
      <c r="AD276">
        <v>-43</v>
      </c>
      <c r="AE276">
        <v>-39</v>
      </c>
      <c r="AF276">
        <v>-48</v>
      </c>
      <c r="AG276">
        <v>-45</v>
      </c>
      <c r="AH276">
        <v>-44.206252935087399</v>
      </c>
      <c r="AI276">
        <v>-39.884739978929098</v>
      </c>
      <c r="AJ276">
        <v>-59.032157486237203</v>
      </c>
      <c r="AK276">
        <v>-50.246641262185697</v>
      </c>
    </row>
    <row r="277" spans="1:37" hidden="1" x14ac:dyDescent="0.3">
      <c r="A277" t="s">
        <v>37</v>
      </c>
      <c r="B277" t="s">
        <v>38</v>
      </c>
      <c r="C277">
        <v>42619</v>
      </c>
      <c r="D277" t="s">
        <v>39</v>
      </c>
      <c r="E277">
        <v>6</v>
      </c>
      <c r="F277">
        <v>1</v>
      </c>
      <c r="G277" t="s">
        <v>46</v>
      </c>
      <c r="H277">
        <v>3</v>
      </c>
      <c r="I277" t="s">
        <v>42</v>
      </c>
      <c r="J277">
        <v>550</v>
      </c>
      <c r="K277">
        <v>1</v>
      </c>
      <c r="L277">
        <v>138</v>
      </c>
      <c r="M277">
        <v>138</v>
      </c>
      <c r="N277">
        <v>2</v>
      </c>
      <c r="O277">
        <v>0</v>
      </c>
      <c r="P277">
        <v>2000</v>
      </c>
      <c r="Q277">
        <v>367</v>
      </c>
      <c r="R277">
        <v>3</v>
      </c>
      <c r="S277">
        <v>2</v>
      </c>
      <c r="T277">
        <v>2</v>
      </c>
      <c r="U277">
        <v>-38</v>
      </c>
      <c r="V277">
        <v>-51</v>
      </c>
      <c r="W277">
        <v>-38</v>
      </c>
      <c r="X277">
        <v>-48</v>
      </c>
      <c r="Y277">
        <v>-53</v>
      </c>
      <c r="Z277">
        <v>-4674</v>
      </c>
      <c r="AA277">
        <v>-48</v>
      </c>
      <c r="AB277">
        <v>2</v>
      </c>
      <c r="AC277">
        <v>2</v>
      </c>
      <c r="AD277">
        <v>-43</v>
      </c>
      <c r="AE277">
        <v>-39</v>
      </c>
      <c r="AF277">
        <v>-48</v>
      </c>
      <c r="AG277">
        <v>-45</v>
      </c>
      <c r="AH277">
        <v>-44.206252935087399</v>
      </c>
      <c r="AI277">
        <v>-39.884739978929098</v>
      </c>
      <c r="AJ277">
        <v>-59.032157486237203</v>
      </c>
      <c r="AK277">
        <v>-50.246641262185697</v>
      </c>
    </row>
    <row r="278" spans="1:37" x14ac:dyDescent="0.3">
      <c r="A278" t="s">
        <v>37</v>
      </c>
      <c r="B278" t="s">
        <v>38</v>
      </c>
      <c r="C278">
        <v>42619</v>
      </c>
      <c r="D278" t="s">
        <v>39</v>
      </c>
      <c r="E278">
        <v>6</v>
      </c>
      <c r="F278">
        <v>1</v>
      </c>
      <c r="G278" t="s">
        <v>46</v>
      </c>
      <c r="H278">
        <v>3</v>
      </c>
      <c r="I278" t="s">
        <v>40</v>
      </c>
      <c r="J278">
        <v>551</v>
      </c>
      <c r="K278">
        <v>1</v>
      </c>
      <c r="L278">
        <v>139</v>
      </c>
      <c r="M278">
        <v>139</v>
      </c>
      <c r="N278">
        <v>2</v>
      </c>
      <c r="O278" t="s">
        <v>43</v>
      </c>
      <c r="P278">
        <v>455</v>
      </c>
      <c r="Q278">
        <v>455</v>
      </c>
      <c r="R278">
        <v>2</v>
      </c>
      <c r="S278">
        <v>1</v>
      </c>
      <c r="T278">
        <v>2</v>
      </c>
      <c r="U278">
        <v>-38</v>
      </c>
      <c r="V278">
        <v>-51</v>
      </c>
      <c r="W278">
        <v>-38</v>
      </c>
      <c r="X278">
        <v>-48</v>
      </c>
      <c r="Y278">
        <v>-53</v>
      </c>
      <c r="Z278">
        <v>-4721</v>
      </c>
      <c r="AA278">
        <v>-47</v>
      </c>
      <c r="AB278">
        <v>2</v>
      </c>
      <c r="AC278">
        <v>1</v>
      </c>
      <c r="AD278">
        <v>-37</v>
      </c>
      <c r="AE278">
        <v>-47</v>
      </c>
      <c r="AF278">
        <v>-63</v>
      </c>
      <c r="AG278">
        <v>-50</v>
      </c>
      <c r="AH278">
        <v>-42.788539091772797</v>
      </c>
      <c r="AI278">
        <v>-44.510864998105298</v>
      </c>
      <c r="AJ278">
        <v>-63.226086207677398</v>
      </c>
      <c r="AK278">
        <v>-48.960847034197997</v>
      </c>
    </row>
    <row r="279" spans="1:37" hidden="1" x14ac:dyDescent="0.3">
      <c r="A279" t="s">
        <v>37</v>
      </c>
      <c r="B279" t="s">
        <v>38</v>
      </c>
      <c r="C279">
        <v>42619</v>
      </c>
      <c r="D279" t="s">
        <v>39</v>
      </c>
      <c r="E279">
        <v>6</v>
      </c>
      <c r="F279">
        <v>1</v>
      </c>
      <c r="G279" t="s">
        <v>46</v>
      </c>
      <c r="H279">
        <v>3</v>
      </c>
      <c r="I279" t="s">
        <v>42</v>
      </c>
      <c r="J279">
        <v>554</v>
      </c>
      <c r="K279">
        <v>1</v>
      </c>
      <c r="L279">
        <v>139</v>
      </c>
      <c r="M279">
        <v>139</v>
      </c>
      <c r="N279">
        <v>2</v>
      </c>
      <c r="O279">
        <v>0</v>
      </c>
      <c r="P279">
        <v>2000</v>
      </c>
      <c r="Q279">
        <v>455</v>
      </c>
      <c r="R279">
        <v>2</v>
      </c>
      <c r="S279">
        <v>1</v>
      </c>
      <c r="T279">
        <v>2</v>
      </c>
      <c r="U279">
        <v>-47</v>
      </c>
      <c r="V279">
        <v>-51</v>
      </c>
      <c r="W279">
        <v>-47</v>
      </c>
      <c r="X279">
        <v>-48</v>
      </c>
      <c r="Y279">
        <v>-53</v>
      </c>
      <c r="Z279">
        <v>-4721</v>
      </c>
      <c r="AA279">
        <v>-47</v>
      </c>
      <c r="AB279">
        <v>2</v>
      </c>
      <c r="AC279">
        <v>1</v>
      </c>
      <c r="AD279">
        <v>-37</v>
      </c>
      <c r="AE279">
        <v>-47</v>
      </c>
      <c r="AF279">
        <v>-63</v>
      </c>
      <c r="AG279">
        <v>-50</v>
      </c>
      <c r="AH279">
        <v>-42.788539091772797</v>
      </c>
      <c r="AI279">
        <v>-44.510864998105298</v>
      </c>
      <c r="AJ279">
        <v>-63.226086207677398</v>
      </c>
      <c r="AK279">
        <v>-48.960847034197997</v>
      </c>
    </row>
    <row r="280" spans="1:37" x14ac:dyDescent="0.3">
      <c r="A280" t="s">
        <v>37</v>
      </c>
      <c r="B280" t="s">
        <v>38</v>
      </c>
      <c r="C280">
        <v>42619</v>
      </c>
      <c r="D280" t="s">
        <v>39</v>
      </c>
      <c r="E280">
        <v>6</v>
      </c>
      <c r="F280">
        <v>1</v>
      </c>
      <c r="G280" t="s">
        <v>46</v>
      </c>
      <c r="H280">
        <v>3</v>
      </c>
      <c r="I280" t="s">
        <v>40</v>
      </c>
      <c r="J280">
        <v>555</v>
      </c>
      <c r="K280">
        <v>1</v>
      </c>
      <c r="L280">
        <v>140</v>
      </c>
      <c r="M280">
        <v>140</v>
      </c>
      <c r="N280">
        <v>2</v>
      </c>
      <c r="O280" t="s">
        <v>44</v>
      </c>
      <c r="P280">
        <v>368</v>
      </c>
      <c r="Q280">
        <v>368</v>
      </c>
      <c r="R280">
        <v>1</v>
      </c>
      <c r="S280">
        <v>2</v>
      </c>
      <c r="T280">
        <v>2</v>
      </c>
      <c r="U280">
        <v>-47</v>
      </c>
      <c r="V280">
        <v>-51</v>
      </c>
      <c r="W280">
        <v>-47</v>
      </c>
      <c r="X280">
        <v>-48</v>
      </c>
      <c r="Y280">
        <v>-53</v>
      </c>
      <c r="Z280">
        <v>-4768</v>
      </c>
      <c r="AA280">
        <v>-47</v>
      </c>
      <c r="AB280">
        <v>2</v>
      </c>
      <c r="AC280">
        <v>2</v>
      </c>
      <c r="AD280">
        <v>-47</v>
      </c>
      <c r="AE280">
        <v>-42</v>
      </c>
      <c r="AF280">
        <v>-63</v>
      </c>
      <c r="AG280">
        <v>-52</v>
      </c>
      <c r="AH280">
        <v>-43.981682537148203</v>
      </c>
      <c r="AI280">
        <v>-44.0790455912501</v>
      </c>
      <c r="AJ280">
        <v>-60.650672682400298</v>
      </c>
      <c r="AK280">
        <v>-47.526734361455397</v>
      </c>
    </row>
    <row r="281" spans="1:37" hidden="1" x14ac:dyDescent="0.3">
      <c r="A281" t="s">
        <v>37</v>
      </c>
      <c r="B281" t="s">
        <v>38</v>
      </c>
      <c r="C281">
        <v>42619</v>
      </c>
      <c r="D281" t="s">
        <v>39</v>
      </c>
      <c r="E281">
        <v>6</v>
      </c>
      <c r="F281">
        <v>1</v>
      </c>
      <c r="G281" t="s">
        <v>46</v>
      </c>
      <c r="H281">
        <v>3</v>
      </c>
      <c r="I281" t="s">
        <v>42</v>
      </c>
      <c r="J281">
        <v>558</v>
      </c>
      <c r="K281">
        <v>1</v>
      </c>
      <c r="L281">
        <v>140</v>
      </c>
      <c r="M281">
        <v>140</v>
      </c>
      <c r="N281">
        <v>2</v>
      </c>
      <c r="O281">
        <v>0</v>
      </c>
      <c r="P281">
        <v>2000</v>
      </c>
      <c r="Q281">
        <v>368</v>
      </c>
      <c r="R281">
        <v>1</v>
      </c>
      <c r="S281">
        <v>2</v>
      </c>
      <c r="T281">
        <v>1</v>
      </c>
      <c r="U281">
        <v>-47</v>
      </c>
      <c r="V281">
        <v>-47</v>
      </c>
      <c r="W281">
        <v>-47</v>
      </c>
      <c r="X281">
        <v>-48</v>
      </c>
      <c r="Y281">
        <v>-53</v>
      </c>
      <c r="Z281">
        <v>-4768</v>
      </c>
      <c r="AA281">
        <v>-47</v>
      </c>
      <c r="AB281">
        <v>2</v>
      </c>
      <c r="AC281">
        <v>2</v>
      </c>
      <c r="AD281">
        <v>-47</v>
      </c>
      <c r="AE281">
        <v>-42</v>
      </c>
      <c r="AF281">
        <v>-63</v>
      </c>
      <c r="AG281">
        <v>-52</v>
      </c>
      <c r="AH281">
        <v>-43.981682537148203</v>
      </c>
      <c r="AI281">
        <v>-44.0790455912501</v>
      </c>
      <c r="AJ281">
        <v>-60.650672682400298</v>
      </c>
      <c r="AK281">
        <v>-47.526734361455397</v>
      </c>
    </row>
    <row r="282" spans="1:37" x14ac:dyDescent="0.3">
      <c r="A282" t="s">
        <v>37</v>
      </c>
      <c r="B282" t="s">
        <v>38</v>
      </c>
      <c r="C282">
        <v>42619</v>
      </c>
      <c r="D282" t="s">
        <v>39</v>
      </c>
      <c r="E282">
        <v>6</v>
      </c>
      <c r="F282">
        <v>1</v>
      </c>
      <c r="G282" t="s">
        <v>46</v>
      </c>
      <c r="H282">
        <v>3</v>
      </c>
      <c r="I282" t="s">
        <v>40</v>
      </c>
      <c r="J282">
        <v>559</v>
      </c>
      <c r="K282">
        <v>1</v>
      </c>
      <c r="L282">
        <v>141</v>
      </c>
      <c r="M282">
        <v>141</v>
      </c>
      <c r="N282">
        <v>2</v>
      </c>
      <c r="O282" t="s">
        <v>45</v>
      </c>
      <c r="P282">
        <v>394</v>
      </c>
      <c r="Q282">
        <v>394</v>
      </c>
      <c r="R282">
        <v>4</v>
      </c>
      <c r="S282">
        <v>2</v>
      </c>
      <c r="T282">
        <v>1</v>
      </c>
      <c r="U282">
        <v>-47</v>
      </c>
      <c r="V282">
        <v>-47</v>
      </c>
      <c r="W282">
        <v>-47</v>
      </c>
      <c r="X282">
        <v>-48</v>
      </c>
      <c r="Y282">
        <v>-53</v>
      </c>
      <c r="Z282">
        <v>-4817</v>
      </c>
      <c r="AA282">
        <v>-49</v>
      </c>
      <c r="AB282">
        <v>2</v>
      </c>
      <c r="AC282">
        <v>1</v>
      </c>
      <c r="AD282">
        <v>-40</v>
      </c>
      <c r="AE282">
        <v>-42</v>
      </c>
      <c r="AF282">
        <v>-67</v>
      </c>
      <c r="AG282">
        <v>-49</v>
      </c>
      <c r="AH282">
        <v>-46.252594135586499</v>
      </c>
      <c r="AI282">
        <v>-42.8935193484593</v>
      </c>
      <c r="AJ282">
        <v>-63.578976057366297</v>
      </c>
      <c r="AK282">
        <v>-46.902089306517802</v>
      </c>
    </row>
    <row r="283" spans="1:37" hidden="1" x14ac:dyDescent="0.3">
      <c r="A283" t="s">
        <v>37</v>
      </c>
      <c r="B283" t="s">
        <v>38</v>
      </c>
      <c r="C283">
        <v>42619</v>
      </c>
      <c r="D283" t="s">
        <v>39</v>
      </c>
      <c r="E283">
        <v>6</v>
      </c>
      <c r="F283">
        <v>1</v>
      </c>
      <c r="G283" t="s">
        <v>46</v>
      </c>
      <c r="H283">
        <v>3</v>
      </c>
      <c r="I283" t="s">
        <v>42</v>
      </c>
      <c r="J283">
        <v>562</v>
      </c>
      <c r="K283">
        <v>1</v>
      </c>
      <c r="L283">
        <v>141</v>
      </c>
      <c r="M283">
        <v>141</v>
      </c>
      <c r="N283">
        <v>2</v>
      </c>
      <c r="O283">
        <v>0</v>
      </c>
      <c r="P283">
        <v>2000</v>
      </c>
      <c r="Q283">
        <v>394</v>
      </c>
      <c r="R283">
        <v>4</v>
      </c>
      <c r="S283">
        <v>2</v>
      </c>
      <c r="T283">
        <v>1</v>
      </c>
      <c r="U283">
        <v>-47</v>
      </c>
      <c r="V283">
        <v>-47</v>
      </c>
      <c r="W283">
        <v>-47</v>
      </c>
      <c r="X283">
        <v>-48</v>
      </c>
      <c r="Y283">
        <v>-49</v>
      </c>
      <c r="Z283">
        <v>-4817</v>
      </c>
      <c r="AA283">
        <v>-49</v>
      </c>
      <c r="AB283">
        <v>2</v>
      </c>
      <c r="AC283">
        <v>1</v>
      </c>
      <c r="AD283">
        <v>-40</v>
      </c>
      <c r="AE283">
        <v>-42</v>
      </c>
      <c r="AF283">
        <v>-67</v>
      </c>
      <c r="AG283">
        <v>-49</v>
      </c>
      <c r="AH283">
        <v>-46.252594135586499</v>
      </c>
      <c r="AI283">
        <v>-42.8935193484593</v>
      </c>
      <c r="AJ283">
        <v>-63.578976057366297</v>
      </c>
      <c r="AK283">
        <v>-46.902089306517802</v>
      </c>
    </row>
    <row r="284" spans="1:37" x14ac:dyDescent="0.3">
      <c r="A284" t="s">
        <v>37</v>
      </c>
      <c r="B284" t="s">
        <v>38</v>
      </c>
      <c r="C284">
        <v>42619</v>
      </c>
      <c r="D284" t="s">
        <v>39</v>
      </c>
      <c r="E284">
        <v>6</v>
      </c>
      <c r="F284">
        <v>1</v>
      </c>
      <c r="G284" t="s">
        <v>46</v>
      </c>
      <c r="H284">
        <v>3</v>
      </c>
      <c r="I284" t="s">
        <v>40</v>
      </c>
      <c r="J284">
        <v>563</v>
      </c>
      <c r="K284">
        <v>1</v>
      </c>
      <c r="L284">
        <v>142</v>
      </c>
      <c r="M284">
        <v>142</v>
      </c>
      <c r="N284">
        <v>2</v>
      </c>
      <c r="O284" t="s">
        <v>43</v>
      </c>
      <c r="P284">
        <v>819</v>
      </c>
      <c r="Q284">
        <v>819</v>
      </c>
      <c r="R284">
        <v>2</v>
      </c>
      <c r="S284">
        <v>2</v>
      </c>
      <c r="T284">
        <v>1</v>
      </c>
      <c r="U284">
        <v>-47</v>
      </c>
      <c r="V284">
        <v>-47</v>
      </c>
      <c r="W284">
        <v>-47</v>
      </c>
      <c r="X284">
        <v>-48</v>
      </c>
      <c r="Y284">
        <v>-49</v>
      </c>
      <c r="Z284">
        <v>-4865</v>
      </c>
      <c r="AA284">
        <v>-48</v>
      </c>
      <c r="AB284">
        <v>2</v>
      </c>
      <c r="AC284">
        <v>1</v>
      </c>
      <c r="AD284">
        <v>-45</v>
      </c>
      <c r="AE284">
        <v>-48</v>
      </c>
      <c r="AF284">
        <v>-59</v>
      </c>
      <c r="AG284">
        <v>-46</v>
      </c>
      <c r="AH284">
        <v>-48.075487754480399</v>
      </c>
      <c r="AI284">
        <v>-44.632362976413297</v>
      </c>
      <c r="AJ284">
        <v>-61.193781138479899</v>
      </c>
      <c r="AK284">
        <v>-48.620685533938698</v>
      </c>
    </row>
    <row r="285" spans="1:37" hidden="1" x14ac:dyDescent="0.3">
      <c r="A285" t="s">
        <v>37</v>
      </c>
      <c r="B285" t="s">
        <v>38</v>
      </c>
      <c r="C285">
        <v>42619</v>
      </c>
      <c r="D285" t="s">
        <v>39</v>
      </c>
      <c r="E285">
        <v>6</v>
      </c>
      <c r="F285">
        <v>1</v>
      </c>
      <c r="G285" t="s">
        <v>46</v>
      </c>
      <c r="H285">
        <v>3</v>
      </c>
      <c r="I285" t="s">
        <v>42</v>
      </c>
      <c r="J285">
        <v>566</v>
      </c>
      <c r="K285">
        <v>1</v>
      </c>
      <c r="L285">
        <v>142</v>
      </c>
      <c r="M285">
        <v>142</v>
      </c>
      <c r="N285">
        <v>2</v>
      </c>
      <c r="O285">
        <v>0</v>
      </c>
      <c r="P285">
        <v>2000</v>
      </c>
      <c r="Q285">
        <v>819</v>
      </c>
      <c r="R285">
        <v>2</v>
      </c>
      <c r="S285">
        <v>2</v>
      </c>
      <c r="T285">
        <v>1</v>
      </c>
      <c r="U285">
        <v>-47</v>
      </c>
      <c r="V285">
        <v>-47</v>
      </c>
      <c r="W285">
        <v>-48</v>
      </c>
      <c r="X285">
        <v>-48</v>
      </c>
      <c r="Y285">
        <v>-49</v>
      </c>
      <c r="Z285">
        <v>-4865</v>
      </c>
      <c r="AA285">
        <v>-48</v>
      </c>
      <c r="AB285">
        <v>2</v>
      </c>
      <c r="AC285">
        <v>1</v>
      </c>
      <c r="AD285">
        <v>-45</v>
      </c>
      <c r="AE285">
        <v>-48</v>
      </c>
      <c r="AF285">
        <v>-59</v>
      </c>
      <c r="AG285">
        <v>-46</v>
      </c>
      <c r="AH285">
        <v>-48.075487754480399</v>
      </c>
      <c r="AI285">
        <v>-44.632362976413297</v>
      </c>
      <c r="AJ285">
        <v>-61.193781138479899</v>
      </c>
      <c r="AK285">
        <v>-48.620685533938698</v>
      </c>
    </row>
    <row r="286" spans="1:37" x14ac:dyDescent="0.3">
      <c r="A286" t="s">
        <v>37</v>
      </c>
      <c r="B286" t="s">
        <v>38</v>
      </c>
      <c r="C286">
        <v>42619</v>
      </c>
      <c r="D286" t="s">
        <v>39</v>
      </c>
      <c r="E286">
        <v>6</v>
      </c>
      <c r="F286">
        <v>1</v>
      </c>
      <c r="G286" t="s">
        <v>46</v>
      </c>
      <c r="H286">
        <v>3</v>
      </c>
      <c r="I286" t="s">
        <v>40</v>
      </c>
      <c r="J286">
        <v>567</v>
      </c>
      <c r="K286">
        <v>1</v>
      </c>
      <c r="L286">
        <v>143</v>
      </c>
      <c r="M286">
        <v>143</v>
      </c>
      <c r="N286">
        <v>2</v>
      </c>
      <c r="O286" t="s">
        <v>43</v>
      </c>
      <c r="P286">
        <v>583</v>
      </c>
      <c r="Q286">
        <v>583</v>
      </c>
      <c r="R286">
        <v>2</v>
      </c>
      <c r="S286">
        <v>2</v>
      </c>
      <c r="T286">
        <v>1</v>
      </c>
      <c r="U286">
        <v>-47</v>
      </c>
      <c r="V286">
        <v>-47</v>
      </c>
      <c r="W286">
        <v>-48</v>
      </c>
      <c r="X286">
        <v>-48</v>
      </c>
      <c r="Y286">
        <v>-49</v>
      </c>
      <c r="Z286">
        <v>-4905</v>
      </c>
      <c r="AA286">
        <v>-40</v>
      </c>
      <c r="AB286">
        <v>1</v>
      </c>
      <c r="AC286">
        <v>2</v>
      </c>
      <c r="AD286">
        <v>-45</v>
      </c>
      <c r="AE286">
        <v>-40</v>
      </c>
      <c r="AF286">
        <v>-47</v>
      </c>
      <c r="AG286">
        <v>-48</v>
      </c>
      <c r="AH286">
        <v>-44.309410060874001</v>
      </c>
      <c r="AI286">
        <v>-42.604230336294897</v>
      </c>
      <c r="AJ286">
        <v>-59.990623864604302</v>
      </c>
      <c r="AK286">
        <v>-49.012106915756704</v>
      </c>
    </row>
    <row r="287" spans="1:37" hidden="1" x14ac:dyDescent="0.3">
      <c r="A287" t="s">
        <v>37</v>
      </c>
      <c r="B287" t="s">
        <v>38</v>
      </c>
      <c r="C287">
        <v>42619</v>
      </c>
      <c r="D287" t="s">
        <v>39</v>
      </c>
      <c r="E287">
        <v>6</v>
      </c>
      <c r="F287">
        <v>1</v>
      </c>
      <c r="G287" t="s">
        <v>46</v>
      </c>
      <c r="H287">
        <v>3</v>
      </c>
      <c r="I287" t="s">
        <v>42</v>
      </c>
      <c r="J287">
        <v>570</v>
      </c>
      <c r="K287">
        <v>1</v>
      </c>
      <c r="L287">
        <v>143</v>
      </c>
      <c r="M287">
        <v>143</v>
      </c>
      <c r="N287">
        <v>2</v>
      </c>
      <c r="O287">
        <v>0</v>
      </c>
      <c r="P287">
        <v>2000</v>
      </c>
      <c r="Q287">
        <v>583</v>
      </c>
      <c r="R287">
        <v>2</v>
      </c>
      <c r="S287">
        <v>2</v>
      </c>
      <c r="T287">
        <v>2</v>
      </c>
      <c r="U287">
        <v>-40</v>
      </c>
      <c r="V287">
        <v>-47</v>
      </c>
      <c r="W287">
        <v>-40</v>
      </c>
      <c r="X287">
        <v>-48</v>
      </c>
      <c r="Y287">
        <v>-49</v>
      </c>
      <c r="Z287">
        <v>-4905</v>
      </c>
      <c r="AA287">
        <v>-40</v>
      </c>
      <c r="AB287">
        <v>1</v>
      </c>
      <c r="AC287">
        <v>2</v>
      </c>
      <c r="AD287">
        <v>-45</v>
      </c>
      <c r="AE287">
        <v>-40</v>
      </c>
      <c r="AF287">
        <v>-47</v>
      </c>
      <c r="AG287">
        <v>-48</v>
      </c>
      <c r="AH287">
        <v>-44.309410060874001</v>
      </c>
      <c r="AI287">
        <v>-42.604230336294897</v>
      </c>
      <c r="AJ287">
        <v>-59.990623864604302</v>
      </c>
      <c r="AK287">
        <v>-49.012106915756704</v>
      </c>
    </row>
    <row r="288" spans="1:37" x14ac:dyDescent="0.3">
      <c r="A288" t="s">
        <v>37</v>
      </c>
      <c r="B288" t="s">
        <v>38</v>
      </c>
      <c r="C288">
        <v>42619</v>
      </c>
      <c r="D288" t="s">
        <v>39</v>
      </c>
      <c r="E288">
        <v>6</v>
      </c>
      <c r="F288">
        <v>1</v>
      </c>
      <c r="G288" t="s">
        <v>46</v>
      </c>
      <c r="H288">
        <v>3</v>
      </c>
      <c r="I288" t="s">
        <v>40</v>
      </c>
      <c r="J288">
        <v>571</v>
      </c>
      <c r="K288">
        <v>1</v>
      </c>
      <c r="L288">
        <v>144</v>
      </c>
      <c r="M288">
        <v>144</v>
      </c>
      <c r="N288">
        <v>2</v>
      </c>
      <c r="O288" t="s">
        <v>43</v>
      </c>
      <c r="P288">
        <v>604</v>
      </c>
      <c r="Q288">
        <v>604</v>
      </c>
      <c r="R288">
        <v>2</v>
      </c>
      <c r="S288">
        <v>1</v>
      </c>
      <c r="T288">
        <v>2</v>
      </c>
      <c r="U288">
        <v>-40</v>
      </c>
      <c r="V288">
        <v>-47</v>
      </c>
      <c r="W288">
        <v>-40</v>
      </c>
      <c r="X288">
        <v>-48</v>
      </c>
      <c r="Y288">
        <v>-49</v>
      </c>
      <c r="Z288">
        <v>-4950</v>
      </c>
      <c r="AA288">
        <v>-45</v>
      </c>
      <c r="AB288">
        <v>2</v>
      </c>
      <c r="AC288">
        <v>1</v>
      </c>
      <c r="AD288">
        <v>-44</v>
      </c>
      <c r="AE288">
        <v>-45</v>
      </c>
      <c r="AF288">
        <v>-66</v>
      </c>
      <c r="AG288">
        <v>-49</v>
      </c>
      <c r="AH288">
        <v>-44.823474430380699</v>
      </c>
      <c r="AI288">
        <v>-45.778474535512999</v>
      </c>
      <c r="AJ288">
        <v>-64.527238769152405</v>
      </c>
      <c r="AK288">
        <v>-45.983916986316203</v>
      </c>
    </row>
    <row r="289" spans="1:37" hidden="1" x14ac:dyDescent="0.3">
      <c r="A289" t="s">
        <v>37</v>
      </c>
      <c r="B289" t="s">
        <v>38</v>
      </c>
      <c r="C289">
        <v>42619</v>
      </c>
      <c r="D289" t="s">
        <v>39</v>
      </c>
      <c r="E289">
        <v>6</v>
      </c>
      <c r="F289">
        <v>1</v>
      </c>
      <c r="G289" t="s">
        <v>46</v>
      </c>
      <c r="H289">
        <v>3</v>
      </c>
      <c r="I289" t="s">
        <v>42</v>
      </c>
      <c r="J289">
        <v>574</v>
      </c>
      <c r="K289">
        <v>1</v>
      </c>
      <c r="L289">
        <v>144</v>
      </c>
      <c r="M289">
        <v>144</v>
      </c>
      <c r="N289">
        <v>2</v>
      </c>
      <c r="O289">
        <v>0</v>
      </c>
      <c r="P289">
        <v>2000</v>
      </c>
      <c r="Q289">
        <v>604</v>
      </c>
      <c r="R289">
        <v>2</v>
      </c>
      <c r="S289">
        <v>1</v>
      </c>
      <c r="T289">
        <v>2</v>
      </c>
      <c r="U289">
        <v>-45</v>
      </c>
      <c r="V289">
        <v>-47</v>
      </c>
      <c r="W289">
        <v>-45</v>
      </c>
      <c r="X289">
        <v>-48</v>
      </c>
      <c r="Y289">
        <v>-49</v>
      </c>
      <c r="Z289">
        <v>-4950</v>
      </c>
      <c r="AA289">
        <v>-45</v>
      </c>
      <c r="AB289">
        <v>2</v>
      </c>
      <c r="AC289">
        <v>1</v>
      </c>
      <c r="AD289">
        <v>-44</v>
      </c>
      <c r="AE289">
        <v>-45</v>
      </c>
      <c r="AF289">
        <v>-66</v>
      </c>
      <c r="AG289">
        <v>-49</v>
      </c>
      <c r="AH289">
        <v>-44.823474430380699</v>
      </c>
      <c r="AI289">
        <v>-45.778474535512999</v>
      </c>
      <c r="AJ289">
        <v>-64.527238769152405</v>
      </c>
      <c r="AK289">
        <v>-45.983916986316203</v>
      </c>
    </row>
    <row r="290" spans="1:37" x14ac:dyDescent="0.3">
      <c r="A290" t="s">
        <v>37</v>
      </c>
      <c r="B290" t="s">
        <v>38</v>
      </c>
      <c r="C290">
        <v>42619</v>
      </c>
      <c r="D290" t="s">
        <v>39</v>
      </c>
      <c r="E290">
        <v>6</v>
      </c>
      <c r="F290">
        <v>1</v>
      </c>
      <c r="G290" t="s">
        <v>46</v>
      </c>
      <c r="H290">
        <v>3</v>
      </c>
      <c r="I290" t="s">
        <v>40</v>
      </c>
      <c r="J290">
        <v>575</v>
      </c>
      <c r="K290">
        <v>1</v>
      </c>
      <c r="L290">
        <v>145</v>
      </c>
      <c r="M290">
        <v>145</v>
      </c>
      <c r="N290">
        <v>2</v>
      </c>
      <c r="O290" t="s">
        <v>43</v>
      </c>
      <c r="P290">
        <v>550</v>
      </c>
      <c r="Q290">
        <v>550</v>
      </c>
      <c r="R290">
        <v>2</v>
      </c>
      <c r="S290">
        <v>1</v>
      </c>
      <c r="T290">
        <v>2</v>
      </c>
      <c r="U290">
        <v>-45</v>
      </c>
      <c r="V290">
        <v>-47</v>
      </c>
      <c r="W290">
        <v>-45</v>
      </c>
      <c r="X290">
        <v>-48</v>
      </c>
      <c r="Y290">
        <v>-49</v>
      </c>
      <c r="Z290">
        <v>-5005</v>
      </c>
      <c r="AA290">
        <v>-55</v>
      </c>
      <c r="AB290">
        <v>2</v>
      </c>
      <c r="AC290">
        <v>1</v>
      </c>
      <c r="AD290">
        <v>-45</v>
      </c>
      <c r="AE290">
        <v>-55</v>
      </c>
      <c r="AF290">
        <v>-62</v>
      </c>
      <c r="AG290">
        <v>-56</v>
      </c>
      <c r="AH290">
        <v>-43.833782984300299</v>
      </c>
      <c r="AI290">
        <v>-47.377956622611698</v>
      </c>
      <c r="AJ290">
        <v>-63.796458209673197</v>
      </c>
      <c r="AK290">
        <v>-50.455114832508798</v>
      </c>
    </row>
    <row r="291" spans="1:37" hidden="1" x14ac:dyDescent="0.3">
      <c r="A291" t="s">
        <v>37</v>
      </c>
      <c r="B291" t="s">
        <v>38</v>
      </c>
      <c r="C291">
        <v>42619</v>
      </c>
      <c r="D291" t="s">
        <v>39</v>
      </c>
      <c r="E291">
        <v>6</v>
      </c>
      <c r="F291">
        <v>1</v>
      </c>
      <c r="G291" t="s">
        <v>46</v>
      </c>
      <c r="H291">
        <v>3</v>
      </c>
      <c r="I291" t="s">
        <v>42</v>
      </c>
      <c r="J291">
        <v>578</v>
      </c>
      <c r="K291">
        <v>1</v>
      </c>
      <c r="L291">
        <v>145</v>
      </c>
      <c r="M291">
        <v>145</v>
      </c>
      <c r="N291">
        <v>2</v>
      </c>
      <c r="O291">
        <v>0</v>
      </c>
      <c r="P291">
        <v>2000</v>
      </c>
      <c r="Q291">
        <v>550</v>
      </c>
      <c r="R291">
        <v>2</v>
      </c>
      <c r="S291">
        <v>1</v>
      </c>
      <c r="T291">
        <v>1</v>
      </c>
      <c r="U291">
        <v>-47</v>
      </c>
      <c r="V291">
        <v>-47</v>
      </c>
      <c r="W291">
        <v>-55</v>
      </c>
      <c r="X291">
        <v>-48</v>
      </c>
      <c r="Y291">
        <v>-49</v>
      </c>
      <c r="Z291">
        <v>-5005</v>
      </c>
      <c r="AA291">
        <v>-55</v>
      </c>
      <c r="AB291">
        <v>2</v>
      </c>
      <c r="AC291">
        <v>1</v>
      </c>
      <c r="AD291">
        <v>-45</v>
      </c>
      <c r="AE291">
        <v>-55</v>
      </c>
      <c r="AF291">
        <v>-62</v>
      </c>
      <c r="AG291">
        <v>-56</v>
      </c>
      <c r="AH291">
        <v>-43.833782984300299</v>
      </c>
      <c r="AI291">
        <v>-47.377956622611698</v>
      </c>
      <c r="AJ291">
        <v>-63.796458209673197</v>
      </c>
      <c r="AK291">
        <v>-50.455114832508798</v>
      </c>
    </row>
    <row r="292" spans="1:37" x14ac:dyDescent="0.3">
      <c r="A292" t="s">
        <v>37</v>
      </c>
      <c r="B292" t="s">
        <v>38</v>
      </c>
      <c r="C292">
        <v>42619</v>
      </c>
      <c r="D292" t="s">
        <v>39</v>
      </c>
      <c r="E292">
        <v>6</v>
      </c>
      <c r="F292">
        <v>1</v>
      </c>
      <c r="G292" t="s">
        <v>46</v>
      </c>
      <c r="H292">
        <v>3</v>
      </c>
      <c r="I292" t="s">
        <v>40</v>
      </c>
      <c r="J292">
        <v>579</v>
      </c>
      <c r="K292">
        <v>1</v>
      </c>
      <c r="L292">
        <v>146</v>
      </c>
      <c r="M292">
        <v>146</v>
      </c>
      <c r="N292">
        <v>2</v>
      </c>
      <c r="O292" t="s">
        <v>44</v>
      </c>
      <c r="P292">
        <v>358</v>
      </c>
      <c r="Q292">
        <v>358</v>
      </c>
      <c r="R292">
        <v>1</v>
      </c>
      <c r="S292">
        <v>1</v>
      </c>
      <c r="T292">
        <v>1</v>
      </c>
      <c r="U292">
        <v>-47</v>
      </c>
      <c r="V292">
        <v>-47</v>
      </c>
      <c r="W292">
        <v>-55</v>
      </c>
      <c r="X292">
        <v>-48</v>
      </c>
      <c r="Y292">
        <v>-49</v>
      </c>
      <c r="Z292">
        <v>-5046</v>
      </c>
      <c r="AA292">
        <v>-41</v>
      </c>
      <c r="AB292">
        <v>1</v>
      </c>
      <c r="AC292">
        <v>1</v>
      </c>
      <c r="AD292">
        <v>-41</v>
      </c>
      <c r="AE292">
        <v>-47</v>
      </c>
      <c r="AF292">
        <v>-62</v>
      </c>
      <c r="AG292">
        <v>-45</v>
      </c>
      <c r="AH292">
        <v>-42.446045698024697</v>
      </c>
      <c r="AI292">
        <v>-47.685628766002402</v>
      </c>
      <c r="AJ292">
        <v>-62.902134029951398</v>
      </c>
      <c r="AK292">
        <v>-45.444787001131402</v>
      </c>
    </row>
    <row r="293" spans="1:37" hidden="1" x14ac:dyDescent="0.3">
      <c r="A293" t="s">
        <v>37</v>
      </c>
      <c r="B293" t="s">
        <v>38</v>
      </c>
      <c r="C293">
        <v>42619</v>
      </c>
      <c r="D293" t="s">
        <v>39</v>
      </c>
      <c r="E293">
        <v>6</v>
      </c>
      <c r="F293">
        <v>1</v>
      </c>
      <c r="G293" t="s">
        <v>46</v>
      </c>
      <c r="H293">
        <v>3</v>
      </c>
      <c r="I293" t="s">
        <v>42</v>
      </c>
      <c r="J293">
        <v>582</v>
      </c>
      <c r="K293">
        <v>1</v>
      </c>
      <c r="L293">
        <v>146</v>
      </c>
      <c r="M293">
        <v>146</v>
      </c>
      <c r="N293">
        <v>2</v>
      </c>
      <c r="O293">
        <v>0</v>
      </c>
      <c r="P293">
        <v>2000</v>
      </c>
      <c r="Q293">
        <v>358</v>
      </c>
      <c r="R293">
        <v>1</v>
      </c>
      <c r="S293">
        <v>1</v>
      </c>
      <c r="T293">
        <v>1</v>
      </c>
      <c r="U293">
        <v>-41</v>
      </c>
      <c r="V293">
        <v>-41</v>
      </c>
      <c r="W293">
        <v>-55</v>
      </c>
      <c r="X293">
        <v>-48</v>
      </c>
      <c r="Y293">
        <v>-49</v>
      </c>
      <c r="Z293">
        <v>-5046</v>
      </c>
      <c r="AA293">
        <v>-41</v>
      </c>
      <c r="AB293">
        <v>1</v>
      </c>
      <c r="AC293">
        <v>1</v>
      </c>
      <c r="AD293">
        <v>-41</v>
      </c>
      <c r="AE293">
        <v>-47</v>
      </c>
      <c r="AF293">
        <v>-62</v>
      </c>
      <c r="AG293">
        <v>-45</v>
      </c>
      <c r="AH293">
        <v>-42.446045698024697</v>
      </c>
      <c r="AI293">
        <v>-47.685628766002402</v>
      </c>
      <c r="AJ293">
        <v>-62.902134029951398</v>
      </c>
      <c r="AK293">
        <v>-45.444787001131402</v>
      </c>
    </row>
    <row r="294" spans="1:37" x14ac:dyDescent="0.3">
      <c r="A294" t="s">
        <v>37</v>
      </c>
      <c r="B294" t="s">
        <v>38</v>
      </c>
      <c r="C294">
        <v>42619</v>
      </c>
      <c r="D294" t="s">
        <v>39</v>
      </c>
      <c r="E294">
        <v>6</v>
      </c>
      <c r="F294">
        <v>1</v>
      </c>
      <c r="G294" t="s">
        <v>46</v>
      </c>
      <c r="H294">
        <v>3</v>
      </c>
      <c r="I294" t="s">
        <v>40</v>
      </c>
      <c r="J294">
        <v>583</v>
      </c>
      <c r="K294">
        <v>1</v>
      </c>
      <c r="L294">
        <v>147</v>
      </c>
      <c r="M294">
        <v>147</v>
      </c>
      <c r="N294">
        <v>2</v>
      </c>
      <c r="O294" t="s">
        <v>44</v>
      </c>
      <c r="P294">
        <v>585</v>
      </c>
      <c r="Q294">
        <v>585</v>
      </c>
      <c r="R294">
        <v>1</v>
      </c>
      <c r="S294">
        <v>1</v>
      </c>
      <c r="T294">
        <v>1</v>
      </c>
      <c r="U294">
        <v>-41</v>
      </c>
      <c r="V294">
        <v>-41</v>
      </c>
      <c r="W294">
        <v>-55</v>
      </c>
      <c r="X294">
        <v>-48</v>
      </c>
      <c r="Y294">
        <v>-49</v>
      </c>
      <c r="Z294">
        <v>-5082</v>
      </c>
      <c r="AA294">
        <v>-36</v>
      </c>
      <c r="AB294">
        <v>1</v>
      </c>
      <c r="AC294">
        <v>1</v>
      </c>
      <c r="AD294">
        <v>-36</v>
      </c>
      <c r="AE294">
        <v>-52</v>
      </c>
      <c r="AF294">
        <v>-58</v>
      </c>
      <c r="AG294">
        <v>-42</v>
      </c>
      <c r="AH294">
        <v>-42.826617649912698</v>
      </c>
      <c r="AI294">
        <v>-53.560368893929699</v>
      </c>
      <c r="AJ294">
        <v>-62.653522842548199</v>
      </c>
      <c r="AK294">
        <v>-42.052616481765199</v>
      </c>
    </row>
    <row r="295" spans="1:37" hidden="1" x14ac:dyDescent="0.3">
      <c r="A295" t="s">
        <v>37</v>
      </c>
      <c r="B295" t="s">
        <v>38</v>
      </c>
      <c r="C295">
        <v>42619</v>
      </c>
      <c r="D295" t="s">
        <v>39</v>
      </c>
      <c r="E295">
        <v>6</v>
      </c>
      <c r="F295">
        <v>1</v>
      </c>
      <c r="G295" t="s">
        <v>46</v>
      </c>
      <c r="H295">
        <v>3</v>
      </c>
      <c r="I295" t="s">
        <v>42</v>
      </c>
      <c r="J295">
        <v>586</v>
      </c>
      <c r="K295">
        <v>1</v>
      </c>
      <c r="L295">
        <v>147</v>
      </c>
      <c r="M295">
        <v>147</v>
      </c>
      <c r="N295">
        <v>2</v>
      </c>
      <c r="O295">
        <v>0</v>
      </c>
      <c r="P295">
        <v>2000</v>
      </c>
      <c r="Q295">
        <v>585</v>
      </c>
      <c r="R295">
        <v>1</v>
      </c>
      <c r="S295">
        <v>1</v>
      </c>
      <c r="T295">
        <v>1</v>
      </c>
      <c r="U295">
        <v>-36</v>
      </c>
      <c r="V295">
        <v>-36</v>
      </c>
      <c r="W295">
        <v>-55</v>
      </c>
      <c r="X295">
        <v>-48</v>
      </c>
      <c r="Y295">
        <v>-49</v>
      </c>
      <c r="Z295">
        <v>-5082</v>
      </c>
      <c r="AA295">
        <v>-36</v>
      </c>
      <c r="AB295">
        <v>1</v>
      </c>
      <c r="AC295">
        <v>1</v>
      </c>
      <c r="AD295">
        <v>-36</v>
      </c>
      <c r="AE295">
        <v>-52</v>
      </c>
      <c r="AF295">
        <v>-58</v>
      </c>
      <c r="AG295">
        <v>-42</v>
      </c>
      <c r="AH295">
        <v>-42.826617649912698</v>
      </c>
      <c r="AI295">
        <v>-53.560368893929699</v>
      </c>
      <c r="AJ295">
        <v>-62.653522842548199</v>
      </c>
      <c r="AK295">
        <v>-42.052616481765199</v>
      </c>
    </row>
    <row r="296" spans="1:37" x14ac:dyDescent="0.3">
      <c r="A296" t="s">
        <v>37</v>
      </c>
      <c r="B296" t="s">
        <v>38</v>
      </c>
      <c r="C296">
        <v>42619</v>
      </c>
      <c r="D296" t="s">
        <v>39</v>
      </c>
      <c r="E296">
        <v>6</v>
      </c>
      <c r="F296">
        <v>1</v>
      </c>
      <c r="G296" t="s">
        <v>46</v>
      </c>
      <c r="H296">
        <v>3</v>
      </c>
      <c r="I296" t="s">
        <v>40</v>
      </c>
      <c r="J296">
        <v>587</v>
      </c>
      <c r="K296">
        <v>1</v>
      </c>
      <c r="L296">
        <v>148</v>
      </c>
      <c r="M296">
        <v>148</v>
      </c>
      <c r="N296">
        <v>2</v>
      </c>
      <c r="O296" t="s">
        <v>44</v>
      </c>
      <c r="P296">
        <v>561</v>
      </c>
      <c r="Q296">
        <v>561</v>
      </c>
      <c r="R296">
        <v>1</v>
      </c>
      <c r="S296">
        <v>1</v>
      </c>
      <c r="T296">
        <v>1</v>
      </c>
      <c r="U296">
        <v>-36</v>
      </c>
      <c r="V296">
        <v>-36</v>
      </c>
      <c r="W296">
        <v>-55</v>
      </c>
      <c r="X296">
        <v>-48</v>
      </c>
      <c r="Y296">
        <v>-49</v>
      </c>
      <c r="Z296">
        <v>-5125</v>
      </c>
      <c r="AA296">
        <v>-43</v>
      </c>
      <c r="AB296">
        <v>1</v>
      </c>
      <c r="AC296">
        <v>1</v>
      </c>
      <c r="AD296">
        <v>-43</v>
      </c>
      <c r="AE296">
        <v>-56</v>
      </c>
      <c r="AF296">
        <v>-68</v>
      </c>
      <c r="AG296">
        <v>-51</v>
      </c>
      <c r="AH296">
        <v>-42.5603960303512</v>
      </c>
      <c r="AI296">
        <v>-53.544359589892103</v>
      </c>
      <c r="AJ296">
        <v>-60.172104399640801</v>
      </c>
      <c r="AK296">
        <v>-46.254641407563803</v>
      </c>
    </row>
    <row r="297" spans="1:37" hidden="1" x14ac:dyDescent="0.3">
      <c r="A297" t="s">
        <v>37</v>
      </c>
      <c r="B297" t="s">
        <v>38</v>
      </c>
      <c r="C297">
        <v>42619</v>
      </c>
      <c r="D297" t="s">
        <v>39</v>
      </c>
      <c r="E297">
        <v>6</v>
      </c>
      <c r="F297">
        <v>1</v>
      </c>
      <c r="G297" t="s">
        <v>46</v>
      </c>
      <c r="H297">
        <v>3</v>
      </c>
      <c r="I297" t="s">
        <v>42</v>
      </c>
      <c r="J297">
        <v>590</v>
      </c>
      <c r="K297">
        <v>1</v>
      </c>
      <c r="L297">
        <v>148</v>
      </c>
      <c r="M297">
        <v>148</v>
      </c>
      <c r="N297">
        <v>2</v>
      </c>
      <c r="O297">
        <v>0</v>
      </c>
      <c r="P297">
        <v>2000</v>
      </c>
      <c r="Q297">
        <v>561</v>
      </c>
      <c r="R297">
        <v>1</v>
      </c>
      <c r="S297">
        <v>1</v>
      </c>
      <c r="T297">
        <v>1</v>
      </c>
      <c r="U297">
        <v>-43</v>
      </c>
      <c r="V297">
        <v>-43</v>
      </c>
      <c r="W297">
        <v>-55</v>
      </c>
      <c r="X297">
        <v>-48</v>
      </c>
      <c r="Y297">
        <v>-49</v>
      </c>
      <c r="Z297">
        <v>-5125</v>
      </c>
      <c r="AA297">
        <v>-43</v>
      </c>
      <c r="AB297">
        <v>1</v>
      </c>
      <c r="AC297">
        <v>1</v>
      </c>
      <c r="AD297">
        <v>-43</v>
      </c>
      <c r="AE297">
        <v>-56</v>
      </c>
      <c r="AF297">
        <v>-68</v>
      </c>
      <c r="AG297">
        <v>-51</v>
      </c>
      <c r="AH297">
        <v>-42.5603960303512</v>
      </c>
      <c r="AI297">
        <v>-53.544359589892103</v>
      </c>
      <c r="AJ297">
        <v>-60.172104399640801</v>
      </c>
      <c r="AK297">
        <v>-46.254641407563803</v>
      </c>
    </row>
    <row r="298" spans="1:37" x14ac:dyDescent="0.3">
      <c r="A298" t="s">
        <v>37</v>
      </c>
      <c r="B298" t="s">
        <v>38</v>
      </c>
      <c r="C298">
        <v>42619</v>
      </c>
      <c r="D298" t="s">
        <v>39</v>
      </c>
      <c r="E298">
        <v>6</v>
      </c>
      <c r="F298">
        <v>1</v>
      </c>
      <c r="G298" t="s">
        <v>46</v>
      </c>
      <c r="H298">
        <v>3</v>
      </c>
      <c r="I298" t="s">
        <v>40</v>
      </c>
      <c r="J298">
        <v>591</v>
      </c>
      <c r="K298">
        <v>1</v>
      </c>
      <c r="L298">
        <v>149</v>
      </c>
      <c r="M298">
        <v>149</v>
      </c>
      <c r="N298">
        <v>2</v>
      </c>
      <c r="O298" t="s">
        <v>45</v>
      </c>
      <c r="P298">
        <v>1041</v>
      </c>
      <c r="Q298">
        <v>1041</v>
      </c>
      <c r="R298">
        <v>4</v>
      </c>
      <c r="S298">
        <v>2</v>
      </c>
      <c r="T298">
        <v>1</v>
      </c>
      <c r="U298">
        <v>-43</v>
      </c>
      <c r="V298">
        <v>-43</v>
      </c>
      <c r="W298">
        <v>-55</v>
      </c>
      <c r="X298">
        <v>-48</v>
      </c>
      <c r="Y298">
        <v>-49</v>
      </c>
      <c r="Z298">
        <v>-5169</v>
      </c>
      <c r="AA298">
        <v>-44</v>
      </c>
      <c r="AB298">
        <v>2</v>
      </c>
      <c r="AC298">
        <v>1</v>
      </c>
      <c r="AD298">
        <v>-42</v>
      </c>
      <c r="AE298">
        <v>-56</v>
      </c>
      <c r="AF298">
        <v>-66</v>
      </c>
      <c r="AG298">
        <v>-44</v>
      </c>
      <c r="AH298">
        <v>-39.016415686689101</v>
      </c>
      <c r="AI298">
        <v>-54.749264027600603</v>
      </c>
      <c r="AJ298">
        <v>-58.893447689334998</v>
      </c>
      <c r="AK298">
        <v>-47.458886984509398</v>
      </c>
    </row>
    <row r="299" spans="1:37" hidden="1" x14ac:dyDescent="0.3">
      <c r="A299" t="s">
        <v>37</v>
      </c>
      <c r="B299" t="s">
        <v>38</v>
      </c>
      <c r="C299">
        <v>42619</v>
      </c>
      <c r="D299" t="s">
        <v>39</v>
      </c>
      <c r="E299">
        <v>6</v>
      </c>
      <c r="F299">
        <v>1</v>
      </c>
      <c r="G299" t="s">
        <v>46</v>
      </c>
      <c r="H299">
        <v>3</v>
      </c>
      <c r="I299" t="s">
        <v>42</v>
      </c>
      <c r="J299">
        <v>594</v>
      </c>
      <c r="K299">
        <v>1</v>
      </c>
      <c r="L299">
        <v>149</v>
      </c>
      <c r="M299">
        <v>149</v>
      </c>
      <c r="N299">
        <v>2</v>
      </c>
      <c r="O299">
        <v>0</v>
      </c>
      <c r="P299">
        <v>2000</v>
      </c>
      <c r="Q299">
        <v>1041</v>
      </c>
      <c r="R299">
        <v>4</v>
      </c>
      <c r="S299">
        <v>2</v>
      </c>
      <c r="T299">
        <v>1</v>
      </c>
      <c r="U299">
        <v>-43</v>
      </c>
      <c r="V299">
        <v>-43</v>
      </c>
      <c r="W299">
        <v>-55</v>
      </c>
      <c r="X299">
        <v>-48</v>
      </c>
      <c r="Y299">
        <v>-44</v>
      </c>
      <c r="Z299">
        <v>-5169</v>
      </c>
      <c r="AA299">
        <v>-44</v>
      </c>
      <c r="AB299">
        <v>2</v>
      </c>
      <c r="AC299">
        <v>1</v>
      </c>
      <c r="AD299">
        <v>-42</v>
      </c>
      <c r="AE299">
        <v>-56</v>
      </c>
      <c r="AF299">
        <v>-66</v>
      </c>
      <c r="AG299">
        <v>-44</v>
      </c>
      <c r="AH299">
        <v>-39.016415686689101</v>
      </c>
      <c r="AI299">
        <v>-54.749264027600603</v>
      </c>
      <c r="AJ299">
        <v>-58.893447689334998</v>
      </c>
      <c r="AK299">
        <v>-47.458886984509398</v>
      </c>
    </row>
    <row r="300" spans="1:37" x14ac:dyDescent="0.3">
      <c r="A300" t="s">
        <v>37</v>
      </c>
      <c r="B300" t="s">
        <v>38</v>
      </c>
      <c r="C300">
        <v>42619</v>
      </c>
      <c r="D300" t="s">
        <v>39</v>
      </c>
      <c r="E300">
        <v>6</v>
      </c>
      <c r="F300">
        <v>1</v>
      </c>
      <c r="G300" t="s">
        <v>46</v>
      </c>
      <c r="H300">
        <v>3</v>
      </c>
      <c r="I300" t="s">
        <v>40</v>
      </c>
      <c r="J300">
        <v>595</v>
      </c>
      <c r="K300">
        <v>1</v>
      </c>
      <c r="L300">
        <v>150</v>
      </c>
      <c r="M300">
        <v>150</v>
      </c>
      <c r="N300">
        <v>2</v>
      </c>
      <c r="O300" t="s">
        <v>44</v>
      </c>
      <c r="P300">
        <v>1105</v>
      </c>
      <c r="Q300">
        <v>1105</v>
      </c>
      <c r="R300">
        <v>1</v>
      </c>
      <c r="S300">
        <v>1</v>
      </c>
      <c r="T300">
        <v>1</v>
      </c>
      <c r="U300">
        <v>-43</v>
      </c>
      <c r="V300">
        <v>-43</v>
      </c>
      <c r="W300">
        <v>-55</v>
      </c>
      <c r="X300">
        <v>-48</v>
      </c>
      <c r="Y300">
        <v>-44</v>
      </c>
      <c r="Z300">
        <v>-5206</v>
      </c>
      <c r="AA300">
        <v>-37</v>
      </c>
      <c r="AB300">
        <v>1</v>
      </c>
      <c r="AC300">
        <v>1</v>
      </c>
      <c r="AD300">
        <v>-37</v>
      </c>
      <c r="AE300">
        <v>-46</v>
      </c>
      <c r="AF300">
        <v>-53</v>
      </c>
      <c r="AG300">
        <v>-52</v>
      </c>
      <c r="AH300">
        <v>-34.397507318496402</v>
      </c>
      <c r="AI300">
        <v>-54.031097234427797</v>
      </c>
      <c r="AJ300">
        <v>-50.231589955541999</v>
      </c>
      <c r="AK300">
        <v>-43.2549885812615</v>
      </c>
    </row>
    <row r="301" spans="1:37" hidden="1" x14ac:dyDescent="0.3">
      <c r="A301" t="s">
        <v>37</v>
      </c>
      <c r="B301" t="s">
        <v>38</v>
      </c>
      <c r="C301">
        <v>42619</v>
      </c>
      <c r="D301" t="s">
        <v>39</v>
      </c>
      <c r="E301">
        <v>6</v>
      </c>
      <c r="F301">
        <v>1</v>
      </c>
      <c r="G301" t="s">
        <v>46</v>
      </c>
      <c r="H301">
        <v>3</v>
      </c>
      <c r="I301" t="s">
        <v>42</v>
      </c>
      <c r="J301">
        <v>598</v>
      </c>
      <c r="K301">
        <v>1</v>
      </c>
      <c r="L301">
        <v>150</v>
      </c>
      <c r="M301">
        <v>150</v>
      </c>
      <c r="N301">
        <v>2</v>
      </c>
      <c r="O301">
        <v>0</v>
      </c>
      <c r="P301">
        <v>2000</v>
      </c>
      <c r="Q301">
        <v>1105</v>
      </c>
      <c r="R301">
        <v>1</v>
      </c>
      <c r="S301">
        <v>1</v>
      </c>
      <c r="T301">
        <v>1</v>
      </c>
      <c r="U301">
        <v>-37</v>
      </c>
      <c r="V301">
        <v>-37</v>
      </c>
      <c r="W301">
        <v>-55</v>
      </c>
      <c r="X301">
        <v>-48</v>
      </c>
      <c r="Y301">
        <v>-44</v>
      </c>
      <c r="Z301">
        <v>-5206</v>
      </c>
      <c r="AA301">
        <v>-37</v>
      </c>
      <c r="AB301">
        <v>1</v>
      </c>
      <c r="AC301">
        <v>1</v>
      </c>
      <c r="AD301">
        <v>-37</v>
      </c>
      <c r="AE301">
        <v>-46</v>
      </c>
      <c r="AF301">
        <v>-53</v>
      </c>
      <c r="AG301">
        <v>-52</v>
      </c>
      <c r="AH301">
        <v>-34.397507318496402</v>
      </c>
      <c r="AI301">
        <v>-54.031097234427797</v>
      </c>
      <c r="AJ301">
        <v>-50.231589955541999</v>
      </c>
      <c r="AK301">
        <v>-43.2549885812615</v>
      </c>
    </row>
  </sheetData>
  <autoFilter ref="A1:AK301" xr:uid="{FA94518A-E3A2-44C4-8BE2-9649B97CA55B}">
    <filterColumn colId="8">
      <filters>
        <filter val="selectio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4DC-1887-443C-B828-D66AC99316E3}">
  <dimension ref="A1:H149"/>
  <sheetViews>
    <sheetView tabSelected="1" topLeftCell="A8" workbookViewId="0">
      <selection activeCell="H85" sqref="H85:H86"/>
    </sheetView>
  </sheetViews>
  <sheetFormatPr defaultRowHeight="14.4" x14ac:dyDescent="0.3"/>
  <cols>
    <col min="1" max="1" width="24" bestFit="1" customWidth="1"/>
    <col min="2" max="2" width="14.21875" bestFit="1" customWidth="1"/>
    <col min="3" max="3" width="18.109375" bestFit="1" customWidth="1"/>
  </cols>
  <sheetData>
    <row r="1" spans="1:8" x14ac:dyDescent="0.3">
      <c r="A1" t="s">
        <v>12</v>
      </c>
      <c r="B1" t="s">
        <v>17</v>
      </c>
      <c r="C1" t="s">
        <v>26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 x14ac:dyDescent="0.3">
      <c r="A2">
        <v>1</v>
      </c>
      <c r="B2">
        <v>2</v>
      </c>
      <c r="C2">
        <v>-58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2</v>
      </c>
      <c r="B3">
        <v>1</v>
      </c>
      <c r="C3">
        <v>-17</v>
      </c>
      <c r="D3">
        <v>0</v>
      </c>
      <c r="E3">
        <v>-58</v>
      </c>
      <c r="F3">
        <v>0</v>
      </c>
      <c r="G3">
        <v>0</v>
      </c>
      <c r="H3">
        <v>0</v>
      </c>
    </row>
    <row r="4" spans="1:8" x14ac:dyDescent="0.3">
      <c r="A4">
        <v>3</v>
      </c>
      <c r="B4">
        <v>4</v>
      </c>
      <c r="C4">
        <v>-50</v>
      </c>
      <c r="D4">
        <v>-17</v>
      </c>
      <c r="E4">
        <v>-58</v>
      </c>
      <c r="F4">
        <v>0</v>
      </c>
      <c r="G4">
        <v>0</v>
      </c>
      <c r="H4">
        <v>0</v>
      </c>
    </row>
    <row r="5" spans="1:8" x14ac:dyDescent="0.3">
      <c r="A5">
        <v>4</v>
      </c>
      <c r="B5">
        <v>3</v>
      </c>
      <c r="C5">
        <v>-83</v>
      </c>
      <c r="D5">
        <v>-17</v>
      </c>
      <c r="E5">
        <v>-58</v>
      </c>
      <c r="F5">
        <v>0</v>
      </c>
      <c r="G5">
        <v>-50</v>
      </c>
      <c r="H5">
        <v>0</v>
      </c>
    </row>
    <row r="6" spans="1:8" x14ac:dyDescent="0.3">
      <c r="A6">
        <v>5</v>
      </c>
      <c r="B6">
        <v>1</v>
      </c>
      <c r="C6">
        <v>-18</v>
      </c>
      <c r="D6">
        <f>AVERAGE(C3)</f>
        <v>-17</v>
      </c>
      <c r="E6">
        <v>-58</v>
      </c>
      <c r="F6">
        <v>-83</v>
      </c>
      <c r="G6">
        <v>-50</v>
      </c>
      <c r="H6">
        <v>1</v>
      </c>
    </row>
    <row r="7" spans="1:8" x14ac:dyDescent="0.3">
      <c r="A7">
        <v>6</v>
      </c>
      <c r="B7">
        <v>1</v>
      </c>
      <c r="C7">
        <v>-23</v>
      </c>
      <c r="D7">
        <f>AVERAGE(C3,C6)</f>
        <v>-17.5</v>
      </c>
      <c r="E7">
        <v>-58</v>
      </c>
      <c r="F7">
        <v>-83</v>
      </c>
      <c r="G7">
        <v>-50</v>
      </c>
      <c r="H7">
        <v>0</v>
      </c>
    </row>
    <row r="8" spans="1:8" x14ac:dyDescent="0.3">
      <c r="A8">
        <v>7</v>
      </c>
      <c r="B8">
        <v>4</v>
      </c>
      <c r="C8">
        <v>-42</v>
      </c>
      <c r="D8">
        <v>-19.333333333333332</v>
      </c>
      <c r="E8">
        <v>-58</v>
      </c>
      <c r="F8">
        <v>-83</v>
      </c>
      <c r="G8">
        <f>AVERAGE(C4)</f>
        <v>-50</v>
      </c>
      <c r="H8">
        <v>0</v>
      </c>
    </row>
    <row r="9" spans="1:8" x14ac:dyDescent="0.3">
      <c r="A9">
        <v>8</v>
      </c>
      <c r="B9">
        <v>3</v>
      </c>
      <c r="C9">
        <v>-72</v>
      </c>
      <c r="D9">
        <v>-19.333333333333332</v>
      </c>
      <c r="E9">
        <v>-58</v>
      </c>
      <c r="F9">
        <f>AVERAGE(C5)</f>
        <v>-83</v>
      </c>
      <c r="G9">
        <v>-46</v>
      </c>
      <c r="H9">
        <v>0</v>
      </c>
    </row>
    <row r="10" spans="1:8" x14ac:dyDescent="0.3">
      <c r="A10">
        <v>9</v>
      </c>
      <c r="B10">
        <v>2</v>
      </c>
      <c r="C10">
        <v>-39</v>
      </c>
      <c r="D10">
        <v>-19.333333333333332</v>
      </c>
      <c r="E10">
        <f>AVERAGE(C2)</f>
        <v>-58</v>
      </c>
      <c r="F10">
        <v>-77.5</v>
      </c>
      <c r="G10">
        <v>-46</v>
      </c>
      <c r="H10">
        <v>0</v>
      </c>
    </row>
    <row r="11" spans="1:8" x14ac:dyDescent="0.3">
      <c r="A11">
        <v>10</v>
      </c>
      <c r="B11">
        <v>1</v>
      </c>
      <c r="C11">
        <v>-30</v>
      </c>
      <c r="D11">
        <f>AVERAGE(C3,C6,C7)</f>
        <v>-19.333333333333332</v>
      </c>
      <c r="E11">
        <v>-48.5</v>
      </c>
      <c r="F11">
        <v>-77.5</v>
      </c>
      <c r="G11">
        <v>-46</v>
      </c>
      <c r="H11">
        <v>1</v>
      </c>
    </row>
    <row r="12" spans="1:8" x14ac:dyDescent="0.3">
      <c r="A12">
        <v>11</v>
      </c>
      <c r="B12">
        <v>4</v>
      </c>
      <c r="C12">
        <v>-44</v>
      </c>
      <c r="D12">
        <v>-22</v>
      </c>
      <c r="E12">
        <v>-48.5</v>
      </c>
      <c r="F12">
        <v>-77.5</v>
      </c>
      <c r="G12">
        <f>AVERAGE(C4,C8)</f>
        <v>-46</v>
      </c>
      <c r="H12">
        <v>0</v>
      </c>
    </row>
    <row r="13" spans="1:8" x14ac:dyDescent="0.3">
      <c r="A13">
        <v>12</v>
      </c>
      <c r="B13">
        <v>1</v>
      </c>
      <c r="C13">
        <v>-27</v>
      </c>
      <c r="D13">
        <f>AVERAGE(C3,C6,C7,C11)</f>
        <v>-22</v>
      </c>
      <c r="E13">
        <v>-48.5</v>
      </c>
      <c r="F13">
        <v>-77.5</v>
      </c>
      <c r="G13">
        <v>-45.333333333333336</v>
      </c>
      <c r="H13">
        <v>1</v>
      </c>
    </row>
    <row r="14" spans="1:8" x14ac:dyDescent="0.3">
      <c r="A14">
        <v>13</v>
      </c>
      <c r="B14">
        <v>1</v>
      </c>
      <c r="C14">
        <v>-36</v>
      </c>
      <c r="D14">
        <f>AVERAGE(C3,C6,C7,C11,C13)</f>
        <v>-23</v>
      </c>
      <c r="E14">
        <v>-48.5</v>
      </c>
      <c r="F14">
        <v>-77.5</v>
      </c>
      <c r="G14">
        <v>-45.333333333333336</v>
      </c>
      <c r="H14">
        <v>1</v>
      </c>
    </row>
    <row r="15" spans="1:8" x14ac:dyDescent="0.3">
      <c r="A15">
        <v>14</v>
      </c>
      <c r="B15">
        <v>4</v>
      </c>
      <c r="C15">
        <v>-43</v>
      </c>
      <c r="D15">
        <v>-25.166666666666668</v>
      </c>
      <c r="E15">
        <v>-48.5</v>
      </c>
      <c r="F15">
        <v>-77.5</v>
      </c>
      <c r="G15">
        <f>AVERAGE(C4,C8,C12)</f>
        <v>-45.333333333333336</v>
      </c>
      <c r="H15">
        <v>0</v>
      </c>
    </row>
    <row r="16" spans="1:8" x14ac:dyDescent="0.3">
      <c r="A16">
        <v>15</v>
      </c>
      <c r="B16">
        <v>1</v>
      </c>
      <c r="C16">
        <v>-39</v>
      </c>
      <c r="D16">
        <f>AVERAGE(C3,C6,C7,C11,C13:C14)</f>
        <v>-25.166666666666668</v>
      </c>
      <c r="E16">
        <v>-48.5</v>
      </c>
      <c r="F16">
        <v>-77.5</v>
      </c>
      <c r="G16">
        <v>-44.75</v>
      </c>
      <c r="H16">
        <v>1</v>
      </c>
    </row>
    <row r="17" spans="1:8" x14ac:dyDescent="0.3">
      <c r="A17">
        <v>16</v>
      </c>
      <c r="B17">
        <v>1</v>
      </c>
      <c r="C17">
        <v>-27</v>
      </c>
      <c r="D17">
        <f>AVERAGE(C3,C6,C7,C11,C13:C14,C16)</f>
        <v>-27.142857142857142</v>
      </c>
      <c r="E17">
        <v>-48.5</v>
      </c>
      <c r="F17">
        <v>-77.5</v>
      </c>
      <c r="G17">
        <v>-44.75</v>
      </c>
      <c r="H17">
        <v>1</v>
      </c>
    </row>
    <row r="18" spans="1:8" x14ac:dyDescent="0.3">
      <c r="A18">
        <v>17</v>
      </c>
      <c r="B18">
        <v>1</v>
      </c>
      <c r="C18">
        <v>-31</v>
      </c>
      <c r="D18">
        <f>AVERAGE(C3,C6,C7,C11,C13:C14,C16:C17)</f>
        <v>-27.125</v>
      </c>
      <c r="E18">
        <v>-48.5</v>
      </c>
      <c r="F18">
        <v>-77.5</v>
      </c>
      <c r="G18">
        <v>-44.75</v>
      </c>
      <c r="H18">
        <v>1</v>
      </c>
    </row>
    <row r="19" spans="1:8" x14ac:dyDescent="0.3">
      <c r="A19">
        <v>18</v>
      </c>
      <c r="B19">
        <v>1</v>
      </c>
      <c r="C19">
        <v>-22</v>
      </c>
      <c r="D19">
        <f>AVERAGE(C3,C6,C7,C11,C13:C14,C16:C18)</f>
        <v>-27.555555555555557</v>
      </c>
      <c r="E19">
        <v>-48.5</v>
      </c>
      <c r="F19">
        <v>-77.5</v>
      </c>
      <c r="G19">
        <v>-44.75</v>
      </c>
      <c r="H19">
        <v>1</v>
      </c>
    </row>
    <row r="20" spans="1:8" x14ac:dyDescent="0.3">
      <c r="A20">
        <v>19</v>
      </c>
      <c r="B20">
        <v>1</v>
      </c>
      <c r="C20">
        <v>-35</v>
      </c>
      <c r="D20">
        <f>AVERAGE(C3,C6,C7,C11,C13:C14,C16:C19)</f>
        <v>-27</v>
      </c>
      <c r="E20">
        <v>-48.5</v>
      </c>
      <c r="F20">
        <v>-77.5</v>
      </c>
      <c r="G20">
        <v>-44.75</v>
      </c>
      <c r="H20">
        <v>1</v>
      </c>
    </row>
    <row r="21" spans="1:8" x14ac:dyDescent="0.3">
      <c r="A21">
        <v>20</v>
      </c>
      <c r="B21">
        <v>1</v>
      </c>
      <c r="C21">
        <v>-31</v>
      </c>
      <c r="D21">
        <f>AVERAGE(C3,C6,C7,C11,C13:C14,C16:C20)</f>
        <v>-27.727272727272727</v>
      </c>
      <c r="E21">
        <v>-48.5</v>
      </c>
      <c r="F21">
        <v>-77.5</v>
      </c>
      <c r="G21">
        <v>-44.75</v>
      </c>
      <c r="H21">
        <v>1</v>
      </c>
    </row>
    <row r="22" spans="1:8" x14ac:dyDescent="0.3">
      <c r="A22">
        <v>21</v>
      </c>
      <c r="B22">
        <v>1</v>
      </c>
      <c r="C22">
        <v>-35</v>
      </c>
      <c r="D22">
        <f>AVERAGE(C3,C6,C7,C11,C13:C14,C16:C21)</f>
        <v>-28</v>
      </c>
      <c r="E22">
        <v>-48.5</v>
      </c>
      <c r="F22">
        <v>-77.5</v>
      </c>
      <c r="G22">
        <v>-44.75</v>
      </c>
      <c r="H22">
        <v>1</v>
      </c>
    </row>
    <row r="23" spans="1:8" x14ac:dyDescent="0.3">
      <c r="A23">
        <v>22</v>
      </c>
      <c r="B23">
        <v>1</v>
      </c>
      <c r="C23">
        <v>-39</v>
      </c>
      <c r="D23">
        <f>AVERAGE(C3,C6,C7,C11,C13:C14,C16:C22)</f>
        <v>-28.53846153846154</v>
      </c>
      <c r="E23">
        <v>-48.5</v>
      </c>
      <c r="F23">
        <v>-77.5</v>
      </c>
      <c r="G23">
        <v>-44.75</v>
      </c>
      <c r="H23">
        <v>1</v>
      </c>
    </row>
    <row r="24" spans="1:8" x14ac:dyDescent="0.3">
      <c r="A24">
        <v>23</v>
      </c>
      <c r="B24">
        <v>2</v>
      </c>
      <c r="C24">
        <v>-48</v>
      </c>
      <c r="D24">
        <v>-29.285714285714285</v>
      </c>
      <c r="E24">
        <f>AVERAGE(C2,C10)</f>
        <v>-48.5</v>
      </c>
      <c r="F24">
        <v>-77.5</v>
      </c>
      <c r="G24">
        <v>-44.75</v>
      </c>
      <c r="H24">
        <v>0</v>
      </c>
    </row>
    <row r="25" spans="1:8" x14ac:dyDescent="0.3">
      <c r="A25">
        <v>24</v>
      </c>
      <c r="B25">
        <v>3</v>
      </c>
      <c r="C25">
        <v>-67</v>
      </c>
      <c r="D25">
        <v>-29.285714285714285</v>
      </c>
      <c r="E25">
        <v>-48.333333333333336</v>
      </c>
      <c r="F25">
        <f>AVERAGE(C5,C9)</f>
        <v>-77.5</v>
      </c>
      <c r="G25">
        <v>-44.75</v>
      </c>
      <c r="H25">
        <v>0</v>
      </c>
    </row>
    <row r="26" spans="1:8" x14ac:dyDescent="0.3">
      <c r="A26">
        <v>25</v>
      </c>
      <c r="B26">
        <v>4</v>
      </c>
      <c r="C26">
        <v>-37</v>
      </c>
      <c r="D26">
        <v>-29.285714285714285</v>
      </c>
      <c r="E26">
        <v>-48.333333333333336</v>
      </c>
      <c r="F26">
        <v>-74</v>
      </c>
      <c r="G26">
        <f>AVERAGE(C4,C12,C8,C15)</f>
        <v>-44.75</v>
      </c>
      <c r="H26">
        <v>0</v>
      </c>
    </row>
    <row r="27" spans="1:8" x14ac:dyDescent="0.3">
      <c r="A27">
        <v>26</v>
      </c>
      <c r="B27">
        <v>4</v>
      </c>
      <c r="C27">
        <v>-38</v>
      </c>
      <c r="D27">
        <v>-29.285714285714285</v>
      </c>
      <c r="E27">
        <v>-48.333333333333336</v>
      </c>
      <c r="F27">
        <v>-74</v>
      </c>
      <c r="G27">
        <f>AVERAGE(C4,C8,C12,C15,C26)</f>
        <v>-43.2</v>
      </c>
      <c r="H27">
        <v>0</v>
      </c>
    </row>
    <row r="28" spans="1:8" x14ac:dyDescent="0.3">
      <c r="A28">
        <v>27</v>
      </c>
      <c r="B28">
        <v>1</v>
      </c>
      <c r="C28">
        <v>-25</v>
      </c>
      <c r="D28">
        <f>AVERAGE(C3,C6,C7,C11,C13:C14,C16:C23)</f>
        <v>-29.285714285714285</v>
      </c>
      <c r="E28">
        <v>-48.333333333333336</v>
      </c>
      <c r="F28">
        <v>-74</v>
      </c>
      <c r="G28">
        <v>-42.333333333333336</v>
      </c>
      <c r="H28">
        <v>1</v>
      </c>
    </row>
    <row r="29" spans="1:8" x14ac:dyDescent="0.3">
      <c r="A29">
        <v>28</v>
      </c>
      <c r="B29">
        <v>1</v>
      </c>
      <c r="C29">
        <v>-27</v>
      </c>
      <c r="D29">
        <f>AVERAGE(C3,C6,C7,C11,C13:C14,C16:C23,C28)</f>
        <v>-29</v>
      </c>
      <c r="E29">
        <v>-48.333333333333336</v>
      </c>
      <c r="F29">
        <v>-74</v>
      </c>
      <c r="G29">
        <v>-42.333333333333336</v>
      </c>
      <c r="H29">
        <v>1</v>
      </c>
    </row>
    <row r="30" spans="1:8" x14ac:dyDescent="0.3">
      <c r="A30">
        <v>29</v>
      </c>
      <c r="B30">
        <v>1</v>
      </c>
      <c r="C30">
        <v>-30</v>
      </c>
      <c r="D30">
        <f>AVERAGE(C3,C6,C7,C11,C13:C14,C16:C23,C28,C29)</f>
        <v>-28.875</v>
      </c>
      <c r="E30">
        <v>-48.333333333333336</v>
      </c>
      <c r="F30">
        <v>-74</v>
      </c>
      <c r="G30">
        <v>-42.333333333333336</v>
      </c>
      <c r="H30">
        <v>1</v>
      </c>
    </row>
    <row r="31" spans="1:8" x14ac:dyDescent="0.3">
      <c r="A31">
        <v>30</v>
      </c>
      <c r="B31">
        <v>1</v>
      </c>
      <c r="C31">
        <v>-26</v>
      </c>
      <c r="D31">
        <f>AVERAGE(C3,C6,C7,C11,C13:C14,C16:C23,C28:C30)</f>
        <v>-28.941176470588236</v>
      </c>
      <c r="E31">
        <v>-48.333333333333336</v>
      </c>
      <c r="F31">
        <v>-74</v>
      </c>
      <c r="G31">
        <v>-42.333333333333336</v>
      </c>
      <c r="H31">
        <v>1</v>
      </c>
    </row>
    <row r="32" spans="1:8" x14ac:dyDescent="0.3">
      <c r="A32">
        <v>31</v>
      </c>
      <c r="B32">
        <v>1</v>
      </c>
      <c r="C32">
        <v>-19</v>
      </c>
      <c r="D32">
        <f>AVERAGE(C3,C6,C7,C11,C13:C14,C16:C23,C28:C31)</f>
        <v>-28.777777777777779</v>
      </c>
      <c r="E32">
        <v>-48.333333333333336</v>
      </c>
      <c r="F32">
        <v>-74</v>
      </c>
      <c r="G32">
        <v>-42.333333333333336</v>
      </c>
      <c r="H32">
        <v>1</v>
      </c>
    </row>
    <row r="33" spans="1:8" x14ac:dyDescent="0.3">
      <c r="A33">
        <v>32</v>
      </c>
      <c r="B33">
        <v>1</v>
      </c>
      <c r="C33">
        <v>-21</v>
      </c>
      <c r="D33">
        <f>AVERAGE(C3,C6,C7,C11,C13:C14,C16:C23,C28:C32)</f>
        <v>-28.263157894736842</v>
      </c>
      <c r="E33">
        <v>-48.333333333333336</v>
      </c>
      <c r="F33">
        <v>-74</v>
      </c>
      <c r="G33">
        <v>-42.333333333333336</v>
      </c>
      <c r="H33">
        <v>1</v>
      </c>
    </row>
    <row r="34" spans="1:8" x14ac:dyDescent="0.3">
      <c r="A34">
        <v>33</v>
      </c>
      <c r="B34">
        <v>1</v>
      </c>
      <c r="C34">
        <v>-5</v>
      </c>
      <c r="D34">
        <f>AVERAGE(C3,C6,C7,C11,C13:C14,C16:C23,C28:C33)</f>
        <v>-27.9</v>
      </c>
      <c r="E34">
        <v>-48.333333333333336</v>
      </c>
      <c r="F34">
        <v>-74</v>
      </c>
      <c r="G34">
        <v>-42.333333333333336</v>
      </c>
      <c r="H34">
        <v>1</v>
      </c>
    </row>
    <row r="35" spans="1:8" x14ac:dyDescent="0.3">
      <c r="A35">
        <v>34</v>
      </c>
      <c r="B35">
        <v>1</v>
      </c>
      <c r="C35">
        <v>-10</v>
      </c>
      <c r="D35">
        <f>AVERAGE(C3,C6,C7,C11,C13:C14,C16:C23,C28:C34)</f>
        <v>-26.80952380952381</v>
      </c>
      <c r="E35">
        <v>-48.333333333333336</v>
      </c>
      <c r="F35">
        <v>-74</v>
      </c>
      <c r="G35">
        <v>-42.333333333333336</v>
      </c>
      <c r="H35">
        <v>1</v>
      </c>
    </row>
    <row r="36" spans="1:8" x14ac:dyDescent="0.3">
      <c r="A36">
        <v>35</v>
      </c>
      <c r="B36">
        <v>1</v>
      </c>
      <c r="C36">
        <v>-4</v>
      </c>
      <c r="D36">
        <f>AVERAGE(C3,C6,C7,C11,C13:C14,C16:C23,C28:C35)</f>
        <v>-26.045454545454547</v>
      </c>
      <c r="E36">
        <v>-48.333333333333336</v>
      </c>
      <c r="F36">
        <v>-74</v>
      </c>
      <c r="G36">
        <v>-42.333333333333336</v>
      </c>
      <c r="H36">
        <v>1</v>
      </c>
    </row>
    <row r="37" spans="1:8" x14ac:dyDescent="0.3">
      <c r="A37">
        <v>36</v>
      </c>
      <c r="B37">
        <v>1</v>
      </c>
      <c r="C37">
        <v>-7</v>
      </c>
      <c r="D37">
        <f>AVERAGE(C3,C6,C7,C11,C13:C14,C16:C23,C28:C36)</f>
        <v>-25.086956521739129</v>
      </c>
      <c r="E37">
        <v>-48.333333333333336</v>
      </c>
      <c r="F37">
        <v>-74</v>
      </c>
      <c r="G37">
        <v>-42.333333333333336</v>
      </c>
      <c r="H37">
        <v>1</v>
      </c>
    </row>
    <row r="38" spans="1:8" x14ac:dyDescent="0.3">
      <c r="A38">
        <v>37</v>
      </c>
      <c r="B38">
        <v>1</v>
      </c>
      <c r="C38">
        <v>-1</v>
      </c>
      <c r="D38">
        <f>AVERAGE(C3,C6,C7,C11,C13:C14,C16:C23,C28:C37)</f>
        <v>-24.333333333333332</v>
      </c>
      <c r="E38">
        <v>-48.333333333333336</v>
      </c>
      <c r="F38">
        <v>-74</v>
      </c>
      <c r="G38">
        <v>-42.333333333333336</v>
      </c>
      <c r="H38">
        <v>1</v>
      </c>
    </row>
    <row r="39" spans="1:8" x14ac:dyDescent="0.3">
      <c r="A39">
        <v>38</v>
      </c>
      <c r="B39">
        <v>1</v>
      </c>
      <c r="C39">
        <v>-5</v>
      </c>
      <c r="D39">
        <f>AVERAGE(C3,C6,C7,C11,C13:C14,C16:C23,C28:C38)</f>
        <v>-23.4</v>
      </c>
      <c r="E39">
        <v>-48.333333333333336</v>
      </c>
      <c r="F39">
        <v>-74</v>
      </c>
      <c r="G39">
        <v>-42.333333333333336</v>
      </c>
      <c r="H39">
        <v>1</v>
      </c>
    </row>
    <row r="40" spans="1:8" x14ac:dyDescent="0.3">
      <c r="A40">
        <v>39</v>
      </c>
      <c r="B40">
        <v>1</v>
      </c>
      <c r="C40">
        <v>-2</v>
      </c>
      <c r="D40">
        <f>AVERAGE(C3,C6,C7,C11,C13:C14,C16:C23,C28:C39)</f>
        <v>-22.692307692307693</v>
      </c>
      <c r="E40">
        <v>-48.333333333333336</v>
      </c>
      <c r="F40">
        <v>-74</v>
      </c>
      <c r="G40">
        <v>-42.333333333333336</v>
      </c>
      <c r="H40">
        <v>1</v>
      </c>
    </row>
    <row r="41" spans="1:8" x14ac:dyDescent="0.3">
      <c r="A41">
        <v>40</v>
      </c>
      <c r="B41">
        <v>1</v>
      </c>
      <c r="C41">
        <v>-4</v>
      </c>
      <c r="D41">
        <f>AVERAGE(C3,C6,C7,C11,C13:C14,C16:C23,C28:C40)</f>
        <v>-21.925925925925927</v>
      </c>
      <c r="E41">
        <v>-48.333333333333336</v>
      </c>
      <c r="F41">
        <v>-74</v>
      </c>
      <c r="G41">
        <v>-42.333333333333336</v>
      </c>
      <c r="H41">
        <v>1</v>
      </c>
    </row>
    <row r="42" spans="1:8" x14ac:dyDescent="0.3">
      <c r="A42">
        <v>41</v>
      </c>
      <c r="B42">
        <v>1</v>
      </c>
      <c r="C42">
        <v>-1</v>
      </c>
      <c r="D42">
        <f>AVERAGE(C3,C6,C7,C11,C13:C14,C16:C23,C28:C41)</f>
        <v>-21.285714285714285</v>
      </c>
      <c r="E42">
        <v>-48.333333333333336</v>
      </c>
      <c r="F42">
        <v>-74</v>
      </c>
      <c r="G42">
        <v>-42.333333333333336</v>
      </c>
      <c r="H42">
        <v>1</v>
      </c>
    </row>
    <row r="43" spans="1:8" x14ac:dyDescent="0.3">
      <c r="A43">
        <v>43</v>
      </c>
      <c r="B43">
        <v>1</v>
      </c>
      <c r="C43">
        <v>-1</v>
      </c>
      <c r="D43">
        <f>AVERAGE(C3,C6,C7,C11,C13:C14,C16:C23,C28:C42)</f>
        <v>-20.586206896551722</v>
      </c>
      <c r="E43">
        <v>-48.333333333333336</v>
      </c>
      <c r="F43">
        <v>-74</v>
      </c>
      <c r="G43">
        <v>-42.333333333333336</v>
      </c>
      <c r="H43">
        <v>1</v>
      </c>
    </row>
    <row r="44" spans="1:8" x14ac:dyDescent="0.3">
      <c r="A44">
        <v>44</v>
      </c>
      <c r="B44">
        <v>1</v>
      </c>
      <c r="C44">
        <v>-1</v>
      </c>
      <c r="D44">
        <f>AVERAGE(C3,C6,C7,C11,C13:C14,C16:C23,C28:C42,C43)</f>
        <v>-19.933333333333334</v>
      </c>
      <c r="E44">
        <v>-48.333333333333336</v>
      </c>
      <c r="F44">
        <v>-74</v>
      </c>
      <c r="G44">
        <v>-42.333333333333336</v>
      </c>
      <c r="H44">
        <v>1</v>
      </c>
    </row>
    <row r="45" spans="1:8" x14ac:dyDescent="0.3">
      <c r="A45">
        <v>45</v>
      </c>
      <c r="B45">
        <v>1</v>
      </c>
      <c r="C45">
        <v>-1</v>
      </c>
      <c r="D45">
        <f>AVERAGE(C3,C6,C7,C11,C13:C14,C16:C23,C28:C42,C43,C44)</f>
        <v>-19.322580645161292</v>
      </c>
      <c r="E45">
        <v>-48.333333333333336</v>
      </c>
      <c r="F45">
        <v>-74</v>
      </c>
      <c r="G45">
        <v>-42.333333333333336</v>
      </c>
      <c r="H45">
        <v>1</v>
      </c>
    </row>
    <row r="46" spans="1:8" x14ac:dyDescent="0.3">
      <c r="A46">
        <v>47</v>
      </c>
      <c r="B46">
        <v>1</v>
      </c>
      <c r="C46">
        <v>-1</v>
      </c>
      <c r="D46">
        <f>AVERAGE(C3,C6,C7,C11,C13:C14,C16:C23,C28:C42,C43,C44:C45)</f>
        <v>-18.75</v>
      </c>
      <c r="E46">
        <v>-48.333333333333336</v>
      </c>
      <c r="F46">
        <v>-74</v>
      </c>
      <c r="G46">
        <v>-42.333333333333336</v>
      </c>
      <c r="H46">
        <v>1</v>
      </c>
    </row>
    <row r="47" spans="1:8" x14ac:dyDescent="0.3">
      <c r="A47">
        <v>48</v>
      </c>
      <c r="B47">
        <v>1</v>
      </c>
      <c r="C47">
        <v>-1</v>
      </c>
      <c r="D47">
        <f>AVERAGE(C3,C6,C7,C11,C13:C14,C16:C23,C28:C42,C43,C44:C45,C46)</f>
        <v>-18.212121212121211</v>
      </c>
      <c r="E47">
        <v>-48.333333333333336</v>
      </c>
      <c r="F47">
        <v>-74</v>
      </c>
      <c r="G47">
        <v>-42.333333333333336</v>
      </c>
      <c r="H47">
        <v>1</v>
      </c>
    </row>
    <row r="48" spans="1:8" x14ac:dyDescent="0.3">
      <c r="A48">
        <v>49</v>
      </c>
      <c r="B48">
        <v>1</v>
      </c>
      <c r="C48">
        <v>-3</v>
      </c>
      <c r="D48">
        <f>AVERAGE(C3,C6,C7,C11,C13:C14,C16:C23,C28:C42,C43,C44:C45,C46,C47)</f>
        <v>-17.705882352941178</v>
      </c>
      <c r="E48">
        <v>-48.333333333333336</v>
      </c>
      <c r="F48">
        <v>-74</v>
      </c>
      <c r="G48">
        <v>-42.333333333333336</v>
      </c>
      <c r="H48">
        <v>1</v>
      </c>
    </row>
    <row r="49" spans="1:8" x14ac:dyDescent="0.3">
      <c r="A49">
        <v>50</v>
      </c>
      <c r="B49">
        <v>1</v>
      </c>
      <c r="C49">
        <v>-16</v>
      </c>
      <c r="D49">
        <f>AVERAGE(C3,C6,C7,C11,C13:C14,C16:C23,C28:C42,C43,C44:C45,C46,C47:C48)</f>
        <v>-17.285714285714285</v>
      </c>
      <c r="E49">
        <v>-48.333333333333336</v>
      </c>
      <c r="F49">
        <v>-74</v>
      </c>
      <c r="G49">
        <v>-42.333333333333336</v>
      </c>
      <c r="H49">
        <v>1</v>
      </c>
    </row>
    <row r="50" spans="1:8" x14ac:dyDescent="0.3">
      <c r="A50">
        <v>51</v>
      </c>
      <c r="B50">
        <v>1</v>
      </c>
      <c r="C50">
        <v>-11</v>
      </c>
      <c r="D50">
        <f>AVERAGE(C3,C6,C7,C11,C13:C14,C16:C23,C28:C42,C43,C44:C45,C46,C47:C49)</f>
        <v>-17.25</v>
      </c>
      <c r="E50">
        <v>-48.333333333333336</v>
      </c>
      <c r="F50">
        <v>-74</v>
      </c>
      <c r="G50">
        <v>-42.333333333333336</v>
      </c>
      <c r="H50">
        <v>1</v>
      </c>
    </row>
    <row r="51" spans="1:8" x14ac:dyDescent="0.3">
      <c r="A51">
        <v>52</v>
      </c>
      <c r="B51">
        <v>4</v>
      </c>
      <c r="C51">
        <v>-49</v>
      </c>
      <c r="D51">
        <v>-17.081081081081081</v>
      </c>
      <c r="E51">
        <v>-48.333333333333336</v>
      </c>
      <c r="F51">
        <v>-74</v>
      </c>
      <c r="G51">
        <f>AVERAGE(C4,C8,C12,C15,C26,C27)</f>
        <v>-42.333333333333336</v>
      </c>
      <c r="H51">
        <v>0</v>
      </c>
    </row>
    <row r="52" spans="1:8" x14ac:dyDescent="0.3">
      <c r="A52">
        <v>53</v>
      </c>
      <c r="B52">
        <v>2</v>
      </c>
      <c r="C52">
        <v>-74</v>
      </c>
      <c r="D52">
        <v>-17.081081081081081</v>
      </c>
      <c r="E52">
        <f>AVERAGE(C2,C10,C24)</f>
        <v>-48.333333333333336</v>
      </c>
      <c r="F52">
        <v>-74</v>
      </c>
      <c r="G52">
        <v>-43.285714285714285</v>
      </c>
      <c r="H52">
        <v>0</v>
      </c>
    </row>
    <row r="53" spans="1:8" x14ac:dyDescent="0.3">
      <c r="A53">
        <v>54</v>
      </c>
      <c r="B53">
        <v>3</v>
      </c>
      <c r="C53">
        <v>-59</v>
      </c>
      <c r="D53">
        <v>-17.081081081081081</v>
      </c>
      <c r="E53">
        <v>-54.75</v>
      </c>
      <c r="F53">
        <f>AVERAGE(C5,C9,C25)</f>
        <v>-74</v>
      </c>
      <c r="G53">
        <v>-43.285714285714285</v>
      </c>
      <c r="H53">
        <v>0</v>
      </c>
    </row>
    <row r="54" spans="1:8" x14ac:dyDescent="0.3">
      <c r="A54">
        <v>55</v>
      </c>
      <c r="B54">
        <v>1</v>
      </c>
      <c r="C54">
        <v>-10</v>
      </c>
      <c r="D54">
        <f>AVERAGE(C3,C6,C7,C11,C13:C14,C16:C23,C28:C42,C43,C44:C45,C46,C47:C50)</f>
        <v>-17.081081081081081</v>
      </c>
      <c r="E54">
        <v>-54.75</v>
      </c>
      <c r="F54">
        <v>-70.25</v>
      </c>
      <c r="G54">
        <v>-43.285714285714285</v>
      </c>
      <c r="H54">
        <v>1</v>
      </c>
    </row>
    <row r="55" spans="1:8" x14ac:dyDescent="0.3">
      <c r="A55">
        <v>56</v>
      </c>
      <c r="B55">
        <v>1</v>
      </c>
      <c r="C55">
        <v>-14</v>
      </c>
      <c r="D55">
        <f>AVERAGE(C3,C6,C7,C11,C13:C14,C16:C23,C28:C42,C43,C44:C45,C46,C47:C50,C54)</f>
        <v>-16.894736842105264</v>
      </c>
      <c r="E55">
        <v>-54.75</v>
      </c>
      <c r="F55">
        <v>-70.25</v>
      </c>
      <c r="G55">
        <v>-43.285714285714285</v>
      </c>
      <c r="H55">
        <v>1</v>
      </c>
    </row>
    <row r="56" spans="1:8" x14ac:dyDescent="0.3">
      <c r="A56">
        <v>57</v>
      </c>
      <c r="B56">
        <v>1</v>
      </c>
      <c r="C56">
        <v>-18</v>
      </c>
      <c r="D56">
        <f>AVERAGE(C3,C6,C7,C11,C13:C14,C16:C23,C28:C42,C43,C44:C45,C46,C47:C50,C54:C55)</f>
        <v>-16.820512820512821</v>
      </c>
      <c r="E56">
        <v>-54.75</v>
      </c>
      <c r="F56">
        <v>-70.25</v>
      </c>
      <c r="G56">
        <v>-43.285714285714285</v>
      </c>
      <c r="H56">
        <v>1</v>
      </c>
    </row>
    <row r="57" spans="1:8" x14ac:dyDescent="0.3">
      <c r="A57">
        <v>58</v>
      </c>
      <c r="B57">
        <v>1</v>
      </c>
      <c r="C57">
        <v>-24</v>
      </c>
      <c r="D57">
        <f>AVERAGE(C3,C6,C7,C11,C13:C14,C16:C23,C28:C42,C43,C44:C45,C46,C47:C50,C54:C56)</f>
        <v>-16.850000000000001</v>
      </c>
      <c r="E57">
        <v>-54.75</v>
      </c>
      <c r="F57">
        <v>-70.25</v>
      </c>
      <c r="G57">
        <v>-43.285714285714285</v>
      </c>
      <c r="H57">
        <v>1</v>
      </c>
    </row>
    <row r="58" spans="1:8" x14ac:dyDescent="0.3">
      <c r="A58">
        <v>59</v>
      </c>
      <c r="B58">
        <v>1</v>
      </c>
      <c r="C58">
        <v>-26</v>
      </c>
      <c r="D58">
        <f>AVERAGE(C3,C6,C7,C11,C13:C14,C16:C23,C28:C42,C43,C44:C45,C46,C47:C50,C54:C57)</f>
        <v>-17.024390243902438</v>
      </c>
      <c r="E58">
        <v>-54.75</v>
      </c>
      <c r="F58">
        <v>-70.25</v>
      </c>
      <c r="G58">
        <v>-43.285714285714285</v>
      </c>
      <c r="H58">
        <v>1</v>
      </c>
    </row>
    <row r="59" spans="1:8" x14ac:dyDescent="0.3">
      <c r="A59">
        <v>60</v>
      </c>
      <c r="B59">
        <v>1</v>
      </c>
      <c r="C59">
        <v>-20</v>
      </c>
      <c r="D59">
        <f>AVERAGE(C3,C6,C7,C11,C13:C14,C16:C23,C28:C42,C43,C44:C45,C46,C47:C50,C54:C58)</f>
        <v>-17.238095238095237</v>
      </c>
      <c r="E59">
        <v>-54.75</v>
      </c>
      <c r="F59">
        <v>-70.25</v>
      </c>
      <c r="G59">
        <v>-43.285714285714285</v>
      </c>
      <c r="H59">
        <v>1</v>
      </c>
    </row>
    <row r="60" spans="1:8" x14ac:dyDescent="0.3">
      <c r="A60">
        <v>61</v>
      </c>
      <c r="B60">
        <v>1</v>
      </c>
      <c r="C60">
        <v>-20</v>
      </c>
      <c r="D60">
        <f>AVERAGE(C3,C6,C7,C11,C13:C14,C16:C23,C28:C42,C43,C44:C45,C46,C47:C50,C54:C59)</f>
        <v>-17.302325581395348</v>
      </c>
      <c r="E60">
        <v>-54.75</v>
      </c>
      <c r="F60">
        <v>-70.25</v>
      </c>
      <c r="G60">
        <v>-43.285714285714285</v>
      </c>
      <c r="H60">
        <v>1</v>
      </c>
    </row>
    <row r="61" spans="1:8" x14ac:dyDescent="0.3">
      <c r="A61">
        <v>62</v>
      </c>
      <c r="B61">
        <v>1</v>
      </c>
      <c r="C61">
        <v>-20</v>
      </c>
      <c r="D61">
        <f>AVERAGE(C3,C6,C7,C11,C13:C14,C16:C23,C28:C42,C43,C44:C45,C46,C47:C50,C54:C60)</f>
        <v>-17.363636363636363</v>
      </c>
      <c r="E61">
        <v>-54.75</v>
      </c>
      <c r="F61">
        <v>-70.25</v>
      </c>
      <c r="G61">
        <v>-43.285714285714285</v>
      </c>
      <c r="H61">
        <v>1</v>
      </c>
    </row>
    <row r="62" spans="1:8" x14ac:dyDescent="0.3">
      <c r="A62">
        <v>63</v>
      </c>
      <c r="B62">
        <v>1</v>
      </c>
      <c r="C62">
        <v>-29</v>
      </c>
      <c r="D62">
        <f>AVERAGE(C3,C6,C7,C11,C13:C14,C16:C23,C28:C42,C43,C44:C45,C46,C47:C50,C54:C61)</f>
        <v>-17.422222222222221</v>
      </c>
      <c r="E62">
        <v>-54.75</v>
      </c>
      <c r="F62">
        <v>-70.25</v>
      </c>
      <c r="G62">
        <v>-43.285714285714285</v>
      </c>
      <c r="H62">
        <v>1</v>
      </c>
    </row>
    <row r="63" spans="1:8" x14ac:dyDescent="0.3">
      <c r="A63">
        <v>64</v>
      </c>
      <c r="B63">
        <v>1</v>
      </c>
      <c r="C63">
        <v>-29</v>
      </c>
      <c r="D63">
        <f>AVERAGE(C3,C6,C7,C11,C13:C14,C16:C23,C28:C42,C43,C44:C45,C46,C47:C50,C54:C62)</f>
        <v>-17.673913043478262</v>
      </c>
      <c r="E63">
        <v>-54.75</v>
      </c>
      <c r="F63">
        <v>-70.25</v>
      </c>
      <c r="G63">
        <v>-43.285714285714285</v>
      </c>
      <c r="H63">
        <v>1</v>
      </c>
    </row>
    <row r="64" spans="1:8" x14ac:dyDescent="0.3">
      <c r="A64">
        <v>65</v>
      </c>
      <c r="B64">
        <v>1</v>
      </c>
      <c r="C64">
        <v>-26</v>
      </c>
      <c r="D64">
        <f>AVERAGE(C3,C6,C7,C11,C13:C14,C16:C23,C28:C42,C43,C44:C45,C46,C47:C50,C54:C63)</f>
        <v>-17.914893617021278</v>
      </c>
      <c r="E64">
        <v>-54.75</v>
      </c>
      <c r="F64">
        <v>-70.25</v>
      </c>
      <c r="G64">
        <v>-43.285714285714285</v>
      </c>
      <c r="H64">
        <v>1</v>
      </c>
    </row>
    <row r="65" spans="1:8" x14ac:dyDescent="0.3">
      <c r="A65">
        <v>66</v>
      </c>
      <c r="B65">
        <v>1</v>
      </c>
      <c r="C65">
        <v>-26</v>
      </c>
      <c r="D65">
        <f>AVERAGE(C3,C6,C7,C11,C13:C14,C16:C23,C28:C42,C43,C44:C45,C46,C47:C50,C54:C64)</f>
        <v>-18.083333333333332</v>
      </c>
      <c r="E65">
        <v>-54.75</v>
      </c>
      <c r="F65">
        <v>-70.25</v>
      </c>
      <c r="G65">
        <v>-43.285714285714285</v>
      </c>
      <c r="H65">
        <v>1</v>
      </c>
    </row>
    <row r="66" spans="1:8" x14ac:dyDescent="0.3">
      <c r="A66">
        <v>67</v>
      </c>
      <c r="B66">
        <v>1</v>
      </c>
      <c r="C66">
        <v>-28</v>
      </c>
      <c r="D66">
        <f>AVERAGE(C3,C6,C7,C11,C13:C14,C16:C23,C28:C42,C43,C44:C45,C46,C47:C50,C54:C65)</f>
        <v>-18.244897959183675</v>
      </c>
      <c r="E66">
        <v>-54.75</v>
      </c>
      <c r="F66">
        <v>-70.25</v>
      </c>
      <c r="G66">
        <v>-43.285714285714285</v>
      </c>
      <c r="H66">
        <v>1</v>
      </c>
    </row>
    <row r="67" spans="1:8" x14ac:dyDescent="0.3">
      <c r="A67">
        <v>68</v>
      </c>
      <c r="B67">
        <v>1</v>
      </c>
      <c r="C67">
        <v>-34</v>
      </c>
      <c r="D67">
        <f>AVERAGE(C3,C6,C7,C11,C13:C14,C16:C23,C28:C42,C43,C44:C45,C46,C47:C50,C54:C66)</f>
        <v>-18.440000000000001</v>
      </c>
      <c r="E67">
        <v>-54.75</v>
      </c>
      <c r="F67">
        <v>-70.25</v>
      </c>
      <c r="G67">
        <v>-43.285714285714285</v>
      </c>
      <c r="H67">
        <v>1</v>
      </c>
    </row>
    <row r="68" spans="1:8" x14ac:dyDescent="0.3">
      <c r="A68">
        <v>69</v>
      </c>
      <c r="B68">
        <v>4</v>
      </c>
      <c r="C68">
        <v>-53</v>
      </c>
      <c r="D68">
        <v>-18.745098039215687</v>
      </c>
      <c r="E68">
        <v>-54.75</v>
      </c>
      <c r="F68">
        <v>-70.25</v>
      </c>
      <c r="G68">
        <f>AVERAGE(C4,C8,C12,C15,C26,C27,C51)</f>
        <v>-43.285714285714285</v>
      </c>
      <c r="H68">
        <v>0</v>
      </c>
    </row>
    <row r="69" spans="1:8" x14ac:dyDescent="0.3">
      <c r="A69">
        <v>70</v>
      </c>
      <c r="B69">
        <v>3</v>
      </c>
      <c r="C69">
        <v>-76</v>
      </c>
      <c r="D69">
        <v>-18.745098039215687</v>
      </c>
      <c r="E69">
        <v>-54.75</v>
      </c>
      <c r="F69">
        <f>AVERAGE(C5,C9,C25,C53)</f>
        <v>-70.25</v>
      </c>
      <c r="G69">
        <v>-44.5</v>
      </c>
      <c r="H69">
        <v>0</v>
      </c>
    </row>
    <row r="70" spans="1:8" x14ac:dyDescent="0.3">
      <c r="A70">
        <v>71</v>
      </c>
      <c r="B70">
        <v>2</v>
      </c>
      <c r="C70">
        <v>-57</v>
      </c>
      <c r="D70">
        <v>-18.745098039215687</v>
      </c>
      <c r="E70">
        <f>AVERAGE(C2,C10,C24,C52)</f>
        <v>-54.75</v>
      </c>
      <c r="F70">
        <v>-71.400000000000006</v>
      </c>
      <c r="G70">
        <v>-44.5</v>
      </c>
      <c r="H70">
        <v>0</v>
      </c>
    </row>
    <row r="71" spans="1:8" x14ac:dyDescent="0.3">
      <c r="A71">
        <v>72</v>
      </c>
      <c r="B71">
        <v>1</v>
      </c>
      <c r="C71">
        <v>-44</v>
      </c>
      <c r="D71">
        <f>AVERAGE(C3,C6,C7,C11,C13:C14,C16:C23,C28:C42,C43,C44:C45,C46,C47:C50,C54:C67)</f>
        <v>-18.745098039215687</v>
      </c>
      <c r="E71">
        <v>-55.2</v>
      </c>
      <c r="F71">
        <v>-71.400000000000006</v>
      </c>
      <c r="G71">
        <v>-44.5</v>
      </c>
      <c r="H71">
        <v>1</v>
      </c>
    </row>
    <row r="72" spans="1:8" x14ac:dyDescent="0.3">
      <c r="A72">
        <v>73</v>
      </c>
      <c r="B72">
        <v>1</v>
      </c>
      <c r="C72">
        <v>-29</v>
      </c>
      <c r="D72">
        <f>AVERAGE(C3,C6,C7,C11,C13:C14,C16:C23,C28:C42,C43,C44:C45,C46,C47:C50,C54:C67,C71)</f>
        <v>-19.23076923076923</v>
      </c>
      <c r="E72">
        <v>-55.2</v>
      </c>
      <c r="F72">
        <v>-71.400000000000006</v>
      </c>
      <c r="G72">
        <v>-44.5</v>
      </c>
      <c r="H72">
        <v>1</v>
      </c>
    </row>
    <row r="73" spans="1:8" x14ac:dyDescent="0.3">
      <c r="A73">
        <v>74</v>
      </c>
      <c r="B73">
        <v>1</v>
      </c>
      <c r="C73">
        <v>-56</v>
      </c>
      <c r="D73">
        <f>AVERAGE(C3,C6,C7,C11,C13:C14,C16:C23,C28:C42,C43,C44:C45,C46,C47:C50,C54:C67,C71,C72)</f>
        <v>-19.415094339622641</v>
      </c>
      <c r="E73">
        <v>-55.2</v>
      </c>
      <c r="F73">
        <v>-71.400000000000006</v>
      </c>
      <c r="G73">
        <v>-44.5</v>
      </c>
      <c r="H73">
        <v>1</v>
      </c>
    </row>
    <row r="74" spans="1:8" x14ac:dyDescent="0.3">
      <c r="A74">
        <v>75</v>
      </c>
      <c r="B74">
        <v>4</v>
      </c>
      <c r="C74">
        <v>-60</v>
      </c>
      <c r="D74">
        <v>-20.092592592592592</v>
      </c>
      <c r="E74">
        <v>-55.2</v>
      </c>
      <c r="F74">
        <v>-71.400000000000006</v>
      </c>
      <c r="G74">
        <f>AVERAGE(C4,C8,C12,C15,C26,C27,C51,C68)</f>
        <v>-44.5</v>
      </c>
      <c r="H74">
        <v>0</v>
      </c>
    </row>
    <row r="75" spans="1:8" x14ac:dyDescent="0.3">
      <c r="A75">
        <v>76</v>
      </c>
      <c r="B75">
        <v>2</v>
      </c>
      <c r="C75">
        <v>-53</v>
      </c>
      <c r="D75">
        <v>-20.092592592592592</v>
      </c>
      <c r="E75">
        <f>AVERAGE(C2,C10,C24,C52,C70)</f>
        <v>-55.2</v>
      </c>
      <c r="F75">
        <v>-71.400000000000006</v>
      </c>
      <c r="G75">
        <v>-46.222222222222221</v>
      </c>
      <c r="H75">
        <v>0</v>
      </c>
    </row>
    <row r="76" spans="1:8" x14ac:dyDescent="0.3">
      <c r="A76">
        <v>77</v>
      </c>
      <c r="B76">
        <v>1</v>
      </c>
      <c r="C76">
        <v>-38</v>
      </c>
      <c r="D76">
        <f>AVERAGE(C3,C6,C7,C11,C13:C14,C16:C23,C28:C42,C43,C44:C45,C46,C47:C50,C54:C67,C71,C72,C73)</f>
        <v>-20.092592592592592</v>
      </c>
      <c r="E76">
        <v>-54.833333333333336</v>
      </c>
      <c r="F76">
        <v>-71.400000000000006</v>
      </c>
      <c r="G76">
        <v>-46.222222222222221</v>
      </c>
      <c r="H76">
        <v>1</v>
      </c>
    </row>
    <row r="77" spans="1:8" x14ac:dyDescent="0.3">
      <c r="A77">
        <v>78</v>
      </c>
      <c r="B77">
        <v>1</v>
      </c>
      <c r="C77">
        <v>-49</v>
      </c>
      <c r="D77">
        <f>AVERAGE(C3,C6,C7,C11,C13:C14,C16:C23,C28:C42,C43,C44:C45,C46,C47:C50,C54:C67,C71,C72,C73,C76)</f>
        <v>-20.418181818181818</v>
      </c>
      <c r="E77">
        <v>-54.833333333333336</v>
      </c>
      <c r="F77">
        <v>-71.400000000000006</v>
      </c>
      <c r="G77">
        <v>-46.222222222222221</v>
      </c>
      <c r="H77">
        <v>1</v>
      </c>
    </row>
    <row r="78" spans="1:8" x14ac:dyDescent="0.3">
      <c r="A78">
        <v>79</v>
      </c>
      <c r="B78">
        <v>1</v>
      </c>
      <c r="C78">
        <v>-34</v>
      </c>
      <c r="D78">
        <f>AVERAGE(C3,C6,C7,C11,C13:C14,C16:C23,C28:C42,C43,C44:C45,C46,C47:C50,C54:C67,C71,C72,C73:C73,C76:C77)</f>
        <v>-20.928571428571427</v>
      </c>
      <c r="E78">
        <v>-54.833333333333336</v>
      </c>
      <c r="F78">
        <v>-71.400000000000006</v>
      </c>
      <c r="G78">
        <v>-46.222222222222221</v>
      </c>
      <c r="H78">
        <v>1</v>
      </c>
    </row>
    <row r="79" spans="1:8" x14ac:dyDescent="0.3">
      <c r="A79">
        <v>80</v>
      </c>
      <c r="B79">
        <v>1</v>
      </c>
      <c r="C79">
        <v>-37</v>
      </c>
      <c r="D79">
        <f>AVERAGE(C3,C6,C7,C11,C13:C14,C16:C23,C28:C42,C43,C44:C45,C46,C47:C50,C54:C67,C71,C72,C73:C73,C76:C78)</f>
        <v>-21.157894736842106</v>
      </c>
      <c r="E79">
        <v>-54.833333333333336</v>
      </c>
      <c r="F79">
        <v>-71.400000000000006</v>
      </c>
      <c r="G79">
        <v>-46.222222222222221</v>
      </c>
      <c r="H79">
        <v>1</v>
      </c>
    </row>
    <row r="80" spans="1:8" x14ac:dyDescent="0.3">
      <c r="A80">
        <v>81</v>
      </c>
      <c r="B80">
        <v>1</v>
      </c>
      <c r="C80">
        <v>-38</v>
      </c>
      <c r="D80">
        <f>AVERAGE(C3,C6,C7,C11,C13:C14,C16:C23,C28:C42,C43,C44:C45,C46,C47:C50,C54:C67,C71,C72,C73:C73,C76:C79)</f>
        <v>-21.431034482758619</v>
      </c>
      <c r="E80">
        <v>-54.833333333333336</v>
      </c>
      <c r="F80">
        <v>-71.400000000000006</v>
      </c>
      <c r="G80">
        <v>-46.222222222222221</v>
      </c>
      <c r="H80">
        <v>1</v>
      </c>
    </row>
    <row r="81" spans="1:8" x14ac:dyDescent="0.3">
      <c r="A81">
        <v>82</v>
      </c>
      <c r="B81">
        <v>1</v>
      </c>
      <c r="C81">
        <v>-38</v>
      </c>
      <c r="D81">
        <f>AVERAGE(C3,C6,C7,C11,C13:C14,C16:C23,C28:C42,C43,C44:C45,C46,C47:C50,C54:C67,C71,C72,C73:C73,C76:C80)</f>
        <v>-21.711864406779661</v>
      </c>
      <c r="E81">
        <v>-54.833333333333336</v>
      </c>
      <c r="F81">
        <v>-71.400000000000006</v>
      </c>
      <c r="G81">
        <v>-46.222222222222221</v>
      </c>
      <c r="H81">
        <v>1</v>
      </c>
    </row>
    <row r="82" spans="1:8" x14ac:dyDescent="0.3">
      <c r="A82">
        <v>83</v>
      </c>
      <c r="B82">
        <v>1</v>
      </c>
      <c r="C82">
        <v>-36</v>
      </c>
      <c r="D82">
        <f>AVERAGE(C3,C6,C7,C11,C13:C14,C16:C23,C28:C42,C43,C44:C45,C46,C47:C50,C54:C67,C71,C72,C73:C73,C76:C81)</f>
        <v>-21.983333333333334</v>
      </c>
      <c r="E82">
        <v>-54.833333333333336</v>
      </c>
      <c r="F82">
        <v>-71.400000000000006</v>
      </c>
      <c r="G82">
        <v>-46.222222222222221</v>
      </c>
      <c r="H82">
        <v>1</v>
      </c>
    </row>
    <row r="83" spans="1:8" x14ac:dyDescent="0.3">
      <c r="A83">
        <v>84</v>
      </c>
      <c r="B83">
        <v>1</v>
      </c>
      <c r="C83">
        <v>-37</v>
      </c>
      <c r="D83">
        <f>AVERAGE(C3,C6,C7,C11,C13:C14,C16:C23,C28:C42,C43,C44:C45,C46,C47:C50,C54:C67,C71,C72,C73:C73,C76:C82)</f>
        <v>-22.21311475409836</v>
      </c>
      <c r="E83">
        <v>-54.833333333333336</v>
      </c>
      <c r="F83">
        <v>-71.400000000000006</v>
      </c>
      <c r="G83">
        <v>-46.222222222222221</v>
      </c>
      <c r="H83">
        <v>1</v>
      </c>
    </row>
    <row r="84" spans="1:8" x14ac:dyDescent="0.3">
      <c r="A84">
        <v>85</v>
      </c>
      <c r="B84">
        <v>1</v>
      </c>
      <c r="C84">
        <v>-41</v>
      </c>
      <c r="D84">
        <f>AVERAGE(C3,C6,C7,C11,C13:C14,C16:C23,C28:C42,C43,C44:C45,C46,C47:C50,C54:C67,C71,C72,C73:C73,C76:C83)</f>
        <v>-22.451612903225808</v>
      </c>
      <c r="E84">
        <v>-54.833333333333336</v>
      </c>
      <c r="F84">
        <v>-71.400000000000006</v>
      </c>
      <c r="G84">
        <v>-46.222222222222221</v>
      </c>
      <c r="H84">
        <v>1</v>
      </c>
    </row>
    <row r="85" spans="1:8" x14ac:dyDescent="0.3">
      <c r="A85">
        <v>86</v>
      </c>
      <c r="B85">
        <v>2</v>
      </c>
      <c r="C85">
        <v>-50</v>
      </c>
      <c r="D85">
        <v>-22.746031746031747</v>
      </c>
      <c r="E85">
        <f>AVERAGE(C2,C10,C24,C52,C70,C75)</f>
        <v>-54.833333333333336</v>
      </c>
      <c r="F85">
        <v>-71.400000000000006</v>
      </c>
      <c r="G85">
        <v>-46.222222222222221</v>
      </c>
      <c r="H85">
        <v>0</v>
      </c>
    </row>
    <row r="86" spans="1:8" x14ac:dyDescent="0.3">
      <c r="A86">
        <v>87</v>
      </c>
      <c r="B86">
        <v>4</v>
      </c>
      <c r="C86">
        <v>-49</v>
      </c>
      <c r="D86">
        <v>-22.746031746031747</v>
      </c>
      <c r="E86">
        <v>-54.142857142857146</v>
      </c>
      <c r="F86">
        <v>-71.400000000000006</v>
      </c>
      <c r="G86">
        <f>AVERAGE(C4,C8,C12,C15,C26,C27,C51,C68,C74)</f>
        <v>-46.222222222222221</v>
      </c>
      <c r="H86">
        <v>0</v>
      </c>
    </row>
    <row r="87" spans="1:8" x14ac:dyDescent="0.3">
      <c r="A87">
        <v>88</v>
      </c>
      <c r="B87">
        <v>1</v>
      </c>
      <c r="C87">
        <v>-44</v>
      </c>
      <c r="D87">
        <f>AVERAGE(C3,C6,C7,C11,C13:C14,C16:C23,C28:C42,C43,C44:C45,C46,C47:C50,C54:C67,C71,C72,C73:C73,C76:C84)</f>
        <v>-22.746031746031747</v>
      </c>
      <c r="E87">
        <v>-54.142857142857146</v>
      </c>
      <c r="F87">
        <v>-71.400000000000006</v>
      </c>
      <c r="G87">
        <v>-46.5</v>
      </c>
      <c r="H87">
        <v>1</v>
      </c>
    </row>
    <row r="88" spans="1:8" x14ac:dyDescent="0.3">
      <c r="A88">
        <v>89</v>
      </c>
      <c r="B88">
        <v>3</v>
      </c>
      <c r="C88">
        <v>-62</v>
      </c>
      <c r="D88">
        <v>-23.078125</v>
      </c>
      <c r="E88">
        <v>-54.142857142857146</v>
      </c>
      <c r="F88">
        <f>AVERAGE(C5,C9,C25,C53,C69)</f>
        <v>-71.400000000000006</v>
      </c>
      <c r="G88">
        <v>-46.5</v>
      </c>
      <c r="H88">
        <v>0</v>
      </c>
    </row>
    <row r="89" spans="1:8" x14ac:dyDescent="0.3">
      <c r="A89">
        <v>90</v>
      </c>
      <c r="B89">
        <v>2</v>
      </c>
      <c r="C89">
        <v>-66</v>
      </c>
      <c r="D89">
        <v>-23.078125</v>
      </c>
      <c r="E89">
        <f>AVERAGE(C2,C10,C24,C52,C70,C75,C85)</f>
        <v>-54.142857142857146</v>
      </c>
      <c r="F89">
        <v>-69.833333333333329</v>
      </c>
      <c r="G89">
        <v>-46.5</v>
      </c>
      <c r="H89">
        <v>0</v>
      </c>
    </row>
    <row r="90" spans="1:8" x14ac:dyDescent="0.3">
      <c r="A90">
        <v>91</v>
      </c>
      <c r="B90">
        <v>4</v>
      </c>
      <c r="C90">
        <v>-58</v>
      </c>
      <c r="D90">
        <v>-23.078125</v>
      </c>
      <c r="E90">
        <v>-55.625</v>
      </c>
      <c r="F90">
        <v>-69.833333333333329</v>
      </c>
      <c r="G90">
        <f>AVERAGE(C4,C8,C12,C15,C26,C27,C51,C68,C74,C86)</f>
        <v>-46.5</v>
      </c>
      <c r="H90">
        <v>0</v>
      </c>
    </row>
    <row r="91" spans="1:8" x14ac:dyDescent="0.3">
      <c r="A91">
        <v>92</v>
      </c>
      <c r="B91">
        <v>1</v>
      </c>
      <c r="C91">
        <v>-38</v>
      </c>
      <c r="D91">
        <f>AVERAGE(C3,C6,C7,C11,C13:C14,C16:C23,C28:C42,C43,C44:C45,C46,C47:C50,C54:C67,C71,C72,C73:C73,C76:C84,C87)</f>
        <v>-23.078125</v>
      </c>
      <c r="E91">
        <v>-55.625</v>
      </c>
      <c r="F91">
        <v>-69.833333333333329</v>
      </c>
      <c r="G91">
        <v>-47.545454545454547</v>
      </c>
      <c r="H91">
        <v>1</v>
      </c>
    </row>
    <row r="92" spans="1:8" x14ac:dyDescent="0.3">
      <c r="A92">
        <v>93</v>
      </c>
      <c r="B92">
        <v>1</v>
      </c>
      <c r="C92">
        <v>-37</v>
      </c>
      <c r="D92">
        <f>AVERAGE(C3,C6,C7,C11,C13:C14,C16:C23,C28:C42,C43,C44:C45,C46,C47:C50,C54:C67,C71,C72,C73:C73,C76:C84,C87:C91)</f>
        <v>-25.014705882352942</v>
      </c>
      <c r="E92">
        <v>-55.625</v>
      </c>
      <c r="F92">
        <v>-69.833333333333329</v>
      </c>
      <c r="G92">
        <v>-47.545454545454547</v>
      </c>
      <c r="H92">
        <v>1</v>
      </c>
    </row>
    <row r="93" spans="1:8" x14ac:dyDescent="0.3">
      <c r="A93">
        <v>94</v>
      </c>
      <c r="B93">
        <v>1</v>
      </c>
      <c r="C93">
        <v>-41</v>
      </c>
      <c r="D93">
        <f>AVERAGE(C3,C6,C7,C11,C13:C14,C16:C23,C28:C42,C43,C44:C45,C46,C47:C50,C54:C67,C71,C72,C73:C73,C76:C84,C87:C92)</f>
        <v>-25.188405797101449</v>
      </c>
      <c r="E93">
        <v>-55.625</v>
      </c>
      <c r="F93">
        <v>-69.833333333333329</v>
      </c>
      <c r="G93">
        <v>-47.545454545454547</v>
      </c>
      <c r="H93">
        <v>1</v>
      </c>
    </row>
    <row r="94" spans="1:8" x14ac:dyDescent="0.3">
      <c r="A94">
        <v>95</v>
      </c>
      <c r="B94">
        <v>1</v>
      </c>
      <c r="C94">
        <v>-37</v>
      </c>
      <c r="D94">
        <f>AVERAGE(C3,C6,C7,C11,C13:C14,C16:C23,C28:C42,C43,C44:C45,C46,C47:C50,C54:C67,C71,C72,C73:C73,C76:C84,C87:C93)</f>
        <v>-25.414285714285715</v>
      </c>
      <c r="E94">
        <v>-55.625</v>
      </c>
      <c r="F94">
        <v>-69.833333333333329</v>
      </c>
      <c r="G94">
        <v>-47.545454545454547</v>
      </c>
      <c r="H94">
        <v>1</v>
      </c>
    </row>
    <row r="95" spans="1:8" x14ac:dyDescent="0.3">
      <c r="A95">
        <v>96</v>
      </c>
      <c r="B95">
        <v>1</v>
      </c>
      <c r="C95">
        <v>-35</v>
      </c>
      <c r="D95">
        <f>AVERAGE(C3,C6,C7,C11,C13:C14,C16:C23,C28:C42,C43,C44:C45,C46,C47:C50,C54:C67,C71,C72,C73:C73,C76:C84,C87:C94)</f>
        <v>-25.577464788732396</v>
      </c>
      <c r="E95">
        <v>-55.625</v>
      </c>
      <c r="F95">
        <v>-69.833333333333329</v>
      </c>
      <c r="G95">
        <v>-47.545454545454547</v>
      </c>
      <c r="H95">
        <v>1</v>
      </c>
    </row>
    <row r="96" spans="1:8" x14ac:dyDescent="0.3">
      <c r="A96">
        <v>97</v>
      </c>
      <c r="B96">
        <v>1</v>
      </c>
      <c r="C96">
        <v>-35</v>
      </c>
      <c r="D96">
        <f>AVERAGE(C3,C6,C7,C11,C13:C14,C16:C23,C28:C42,C43,C44:C45,C46,C47:C50,C54:C67,C71,C72,C73:C73,C76:C84,C87:C95)</f>
        <v>-25.708333333333332</v>
      </c>
      <c r="E96">
        <v>-55.625</v>
      </c>
      <c r="F96">
        <v>-69.833333333333329</v>
      </c>
      <c r="G96">
        <v>-47.545454545454547</v>
      </c>
      <c r="H96">
        <v>1</v>
      </c>
    </row>
    <row r="97" spans="1:8" x14ac:dyDescent="0.3">
      <c r="A97">
        <v>98</v>
      </c>
      <c r="B97">
        <v>1</v>
      </c>
      <c r="C97">
        <v>-38</v>
      </c>
      <c r="D97">
        <f>AVERAGE(C3,C6,C7,C11,C13:C14,C16:C23,C28:C42,C43,C44:C45,C46,C47:C50,C54:C67,C71,C72,C73:C73,C76:C84,C87:C96)</f>
        <v>-25.835616438356166</v>
      </c>
      <c r="E97">
        <v>-55.625</v>
      </c>
      <c r="F97">
        <v>-69.833333333333329</v>
      </c>
      <c r="G97">
        <v>-47.545454545454547</v>
      </c>
      <c r="H97">
        <v>1</v>
      </c>
    </row>
    <row r="98" spans="1:8" x14ac:dyDescent="0.3">
      <c r="A98">
        <v>99</v>
      </c>
      <c r="B98">
        <v>1</v>
      </c>
      <c r="C98">
        <v>-40</v>
      </c>
      <c r="D98">
        <f>AVERAGE(C3,C6,C7,C11,C13:C14,C16:C23,C28:C42,C43,C44:C45,C46,C47:C50,C54:C67,C71,C72,C73:C73,C76:C84,C87:C97)</f>
        <v>-26</v>
      </c>
      <c r="E98">
        <v>-55.625</v>
      </c>
      <c r="F98">
        <v>-69.833333333333329</v>
      </c>
      <c r="G98">
        <v>-47.545454545454547</v>
      </c>
      <c r="H98">
        <v>1</v>
      </c>
    </row>
    <row r="99" spans="1:8" x14ac:dyDescent="0.3">
      <c r="A99">
        <v>100</v>
      </c>
      <c r="B99">
        <v>4</v>
      </c>
      <c r="C99">
        <v>-50</v>
      </c>
      <c r="D99">
        <v>-26.186666666666667</v>
      </c>
      <c r="E99">
        <v>-55.625</v>
      </c>
      <c r="F99">
        <v>-69.833333333333329</v>
      </c>
      <c r="G99">
        <f>AVERAGE(C4,C8,C12,C15,C26,C27,C51,C68,C74,C86,C90)</f>
        <v>-47.545454545454547</v>
      </c>
      <c r="H99">
        <v>0</v>
      </c>
    </row>
    <row r="100" spans="1:8" x14ac:dyDescent="0.3">
      <c r="A100">
        <v>101</v>
      </c>
      <c r="B100">
        <v>2</v>
      </c>
      <c r="C100">
        <v>-50</v>
      </c>
      <c r="D100">
        <v>-26.186666666666667</v>
      </c>
      <c r="E100">
        <f>AVERAGE(C2,C10,C24,C52,C70,C75,C85,C89)</f>
        <v>-55.625</v>
      </c>
      <c r="F100">
        <v>-69.833333333333329</v>
      </c>
      <c r="G100">
        <v>-47.75</v>
      </c>
      <c r="H100">
        <v>0</v>
      </c>
    </row>
    <row r="101" spans="1:8" x14ac:dyDescent="0.3">
      <c r="A101">
        <v>102</v>
      </c>
      <c r="B101">
        <v>1</v>
      </c>
      <c r="C101">
        <v>-35</v>
      </c>
      <c r="D101">
        <f>AVERAGE(C3,C6,C7,C11,C13:C14,C16:C23,C28:C42,C43,C44:C45,C46,C47:C50,C54:C67,C71,C72,C73:C73,C76:C84,C87:C98)</f>
        <v>-26.186666666666667</v>
      </c>
      <c r="E101">
        <v>-55</v>
      </c>
      <c r="F101">
        <v>-69.833333333333329</v>
      </c>
      <c r="G101">
        <v>-47.75</v>
      </c>
      <c r="H101">
        <v>1</v>
      </c>
    </row>
    <row r="102" spans="1:8" x14ac:dyDescent="0.3">
      <c r="A102">
        <v>103</v>
      </c>
      <c r="B102">
        <v>1</v>
      </c>
      <c r="C102">
        <v>-30</v>
      </c>
      <c r="D102">
        <f>AVERAGE(C3,C6,C7,C11,C13:C14,C16:C23,C28:C42,C43,C44:C45,C46,C47:C50,C54:C67,C71,C72,C73:C73,C76:C84,C87:C98,C101)</f>
        <v>-26.30263157894737</v>
      </c>
      <c r="E102">
        <v>-55</v>
      </c>
      <c r="F102">
        <v>-69.833333333333329</v>
      </c>
      <c r="G102">
        <v>-47.75</v>
      </c>
      <c r="H102">
        <v>1</v>
      </c>
    </row>
    <row r="103" spans="1:8" x14ac:dyDescent="0.3">
      <c r="A103">
        <v>104</v>
      </c>
      <c r="B103">
        <v>1</v>
      </c>
      <c r="C103">
        <v>-26</v>
      </c>
      <c r="D103">
        <f>AVERAGE(C3,C6,C7,C11,C13:C14,C16:C23,C28:C42,C43,C44:C45,C46,C47:C50,C54:C67,C71,C72,C73:C73,C76:C84,C87:C98,C101:C102)</f>
        <v>-26.350649350649352</v>
      </c>
      <c r="E103">
        <v>-55</v>
      </c>
      <c r="F103">
        <v>-69.833333333333329</v>
      </c>
      <c r="G103">
        <v>-47.75</v>
      </c>
      <c r="H103">
        <v>1</v>
      </c>
    </row>
    <row r="104" spans="1:8" x14ac:dyDescent="0.3">
      <c r="A104">
        <v>105</v>
      </c>
      <c r="B104">
        <v>1</v>
      </c>
      <c r="C104">
        <v>-37</v>
      </c>
      <c r="D104">
        <f>AVERAGE(C3,C6,C7,C11,C13:C14,C16:C23,C28:C42,C43,C44:C45,C46,C47:C50,C54:C67,C71,C72,C73:C73,C76:C84,C87:C98,C101:C103)</f>
        <v>-26.346153846153847</v>
      </c>
      <c r="E104">
        <v>-55</v>
      </c>
      <c r="F104">
        <v>-69.833333333333329</v>
      </c>
      <c r="G104">
        <v>-47.75</v>
      </c>
      <c r="H104">
        <v>1</v>
      </c>
    </row>
    <row r="105" spans="1:8" x14ac:dyDescent="0.3">
      <c r="A105">
        <v>106</v>
      </c>
      <c r="B105">
        <v>1</v>
      </c>
      <c r="C105">
        <v>-28</v>
      </c>
      <c r="D105">
        <f>AVERAGE(C3,C6,C7,C11,C13:C14,C16:C23,C28:C42,C43,C44:C45,C46,C47:C50,C54:C67,C71,C72,C73:C73,C76:C84,C87:C98,C101:C104)</f>
        <v>-26.481012658227847</v>
      </c>
      <c r="E105">
        <v>-55</v>
      </c>
      <c r="F105">
        <v>-69.833333333333329</v>
      </c>
      <c r="G105">
        <v>-47.75</v>
      </c>
      <c r="H105">
        <v>1</v>
      </c>
    </row>
    <row r="106" spans="1:8" x14ac:dyDescent="0.3">
      <c r="A106">
        <v>107</v>
      </c>
      <c r="B106">
        <v>1</v>
      </c>
      <c r="C106">
        <v>-33</v>
      </c>
      <c r="D106">
        <f>AVERAGE(C3,C6,C7,C11,C13:C14,C16:C23,C28:C42,C43,C44:C45,C46,C47:C50,C54:C67,C71,C72,C73:C73,C76:C84,C87:C98,C101:C105)</f>
        <v>-26.5</v>
      </c>
      <c r="E106">
        <v>-55</v>
      </c>
      <c r="F106">
        <v>-69.833333333333329</v>
      </c>
      <c r="G106">
        <v>-47.75</v>
      </c>
      <c r="H106">
        <v>1</v>
      </c>
    </row>
    <row r="107" spans="1:8" x14ac:dyDescent="0.3">
      <c r="A107">
        <v>108</v>
      </c>
      <c r="B107">
        <v>1</v>
      </c>
      <c r="C107">
        <v>-25</v>
      </c>
      <c r="D107">
        <f>AVERAGE(C3,C6,C7,C11,C13:C14,C16:C23,C28:C42,C43,C44:C45,C46,C47:C50,C54:C67,C71,C72,C73:C73,C76:C84,C87:C98,C101:C102)</f>
        <v>-26.350649350649352</v>
      </c>
      <c r="E107">
        <v>-55</v>
      </c>
      <c r="F107">
        <v>-69.833333333333329</v>
      </c>
      <c r="G107">
        <v>-47.75</v>
      </c>
      <c r="H107">
        <v>1</v>
      </c>
    </row>
    <row r="108" spans="1:8" x14ac:dyDescent="0.3">
      <c r="A108">
        <v>109</v>
      </c>
      <c r="B108">
        <v>1</v>
      </c>
      <c r="C108">
        <v>-26</v>
      </c>
      <c r="D108">
        <f>AVERAGE(C3,C6,C7,C11,C13:C14,C16:C23,C28:C42,C43,C44:C45,C46,C47:C50,C54:C67,C71,C72,C73:C73,C76:C84,C87:C98,C101:C107)</f>
        <v>-26.560975609756099</v>
      </c>
      <c r="E108">
        <v>-55</v>
      </c>
      <c r="F108">
        <v>-69.833333333333329</v>
      </c>
      <c r="G108">
        <v>-47.75</v>
      </c>
      <c r="H108">
        <v>1</v>
      </c>
    </row>
    <row r="109" spans="1:8" x14ac:dyDescent="0.3">
      <c r="A109">
        <v>110</v>
      </c>
      <c r="B109">
        <v>1</v>
      </c>
      <c r="C109">
        <v>-29</v>
      </c>
      <c r="D109">
        <f>AVERAGE(C3,C6,C7,C11,C13:C14,C16:C23,C28:C42,C43,C44:C45,C46,C47:C50,C54:C67,C71,C72,C73:C73,C76:C84,C87:C98,C101:C108)</f>
        <v>-26.554216867469879</v>
      </c>
      <c r="E109">
        <v>-55</v>
      </c>
      <c r="F109">
        <v>-69.833333333333329</v>
      </c>
      <c r="G109">
        <v>-47.75</v>
      </c>
      <c r="H109">
        <v>1</v>
      </c>
    </row>
    <row r="110" spans="1:8" x14ac:dyDescent="0.3">
      <c r="A110">
        <v>111</v>
      </c>
      <c r="B110">
        <v>1</v>
      </c>
      <c r="C110">
        <v>-41</v>
      </c>
      <c r="D110">
        <f>AVERAGE(C3,C6,C7,C11,C13:C14,C16:C23,C28:C42,C43,C44:C45,C46,C47:C50,C54:C67,C71,C72,C73:C73,C76:C84,C87:C98,C101:C109)</f>
        <v>-26.583333333333332</v>
      </c>
      <c r="E110">
        <v>-55</v>
      </c>
      <c r="F110">
        <v>-69.833333333333329</v>
      </c>
      <c r="G110">
        <v>-47.75</v>
      </c>
      <c r="H110">
        <v>1</v>
      </c>
    </row>
    <row r="111" spans="1:8" x14ac:dyDescent="0.3">
      <c r="A111">
        <v>112</v>
      </c>
      <c r="B111">
        <v>4</v>
      </c>
      <c r="C111">
        <v>-37</v>
      </c>
      <c r="D111">
        <v>-26.752941176470589</v>
      </c>
      <c r="E111">
        <v>-55</v>
      </c>
      <c r="F111">
        <v>-69.833333333333329</v>
      </c>
      <c r="G111">
        <f>AVERAGE(C4,C8,C12,C15,C26,C27,C51,C68,C74,C86,C90,C99)</f>
        <v>-47.75</v>
      </c>
      <c r="H111">
        <v>0</v>
      </c>
    </row>
    <row r="112" spans="1:8" x14ac:dyDescent="0.3">
      <c r="A112">
        <v>113</v>
      </c>
      <c r="B112">
        <v>2</v>
      </c>
      <c r="C112">
        <v>-46</v>
      </c>
      <c r="D112">
        <v>-26.752941176470589</v>
      </c>
      <c r="E112">
        <f>AVERAGE(C2,C10,C24,C52,C70,C75,C85,C89,C100)</f>
        <v>-55</v>
      </c>
      <c r="F112">
        <v>-69.833333333333329</v>
      </c>
      <c r="G112">
        <v>-46.92307692307692</v>
      </c>
      <c r="H112">
        <v>0</v>
      </c>
    </row>
    <row r="113" spans="1:8" x14ac:dyDescent="0.3">
      <c r="A113">
        <v>114</v>
      </c>
      <c r="B113">
        <v>4</v>
      </c>
      <c r="C113">
        <v>-39</v>
      </c>
      <c r="D113">
        <v>-26.752941176470589</v>
      </c>
      <c r="E113">
        <v>-54.1</v>
      </c>
      <c r="F113">
        <v>-69.833333333333329</v>
      </c>
      <c r="G113">
        <f>AVERAGE(C4,C8,C12,C15,C26,C27,C51,C68,C74,C86,C90,C99,C111)</f>
        <v>-46.92307692307692</v>
      </c>
      <c r="H113">
        <v>0</v>
      </c>
    </row>
    <row r="114" spans="1:8" x14ac:dyDescent="0.3">
      <c r="A114">
        <v>115</v>
      </c>
      <c r="B114">
        <v>1</v>
      </c>
      <c r="C114">
        <v>-33</v>
      </c>
      <c r="D114">
        <f>AVERAGE(C3,C6,C7,C11,C13:C14,C16:C23,C28:C42,C43,C44:C45,C46,C47:C50,C54:C67,C71,C72,C73:C73,C76:C84,C87:C98,C101:C110)</f>
        <v>-26.752941176470589</v>
      </c>
      <c r="E114">
        <v>-54.1</v>
      </c>
      <c r="F114">
        <v>-69.833333333333329</v>
      </c>
      <c r="G114">
        <v>-46.357142857142854</v>
      </c>
      <c r="H114">
        <v>1</v>
      </c>
    </row>
    <row r="115" spans="1:8" x14ac:dyDescent="0.3">
      <c r="A115">
        <v>116</v>
      </c>
      <c r="B115">
        <v>4</v>
      </c>
      <c r="C115">
        <v>-40</v>
      </c>
      <c r="D115">
        <v>-26.825581395348838</v>
      </c>
      <c r="E115">
        <v>-54.1</v>
      </c>
      <c r="F115">
        <v>-69.833333333333329</v>
      </c>
      <c r="G115">
        <f>AVERAGE(C4,C8,C12,C15,C26,C27,C51,C68,C74,C86,C90,C99,C111,C113)</f>
        <v>-46.357142857142854</v>
      </c>
      <c r="H115">
        <v>0</v>
      </c>
    </row>
    <row r="116" spans="1:8" x14ac:dyDescent="0.3">
      <c r="A116">
        <v>117</v>
      </c>
      <c r="B116">
        <v>1</v>
      </c>
      <c r="C116">
        <v>-36</v>
      </c>
      <c r="D116">
        <f>AVERAGE(C3,C6,C7,C11,C13:C14,C16:C23,C28:C42,C43,C44:C45,C46,C47:C50,C54:C67,C71,C72,C73:C73,C76:C84,C87:C98,C101:C110,C114)</f>
        <v>-26.825581395348838</v>
      </c>
      <c r="E116">
        <v>-54.1</v>
      </c>
      <c r="F116">
        <v>-69.833333333333329</v>
      </c>
      <c r="G116">
        <v>-45.93333333333333</v>
      </c>
      <c r="H116">
        <v>1</v>
      </c>
    </row>
    <row r="117" spans="1:8" x14ac:dyDescent="0.3">
      <c r="A117">
        <v>118</v>
      </c>
      <c r="B117">
        <v>4</v>
      </c>
      <c r="C117">
        <v>-47</v>
      </c>
      <c r="D117">
        <v>-26.931034482758619</v>
      </c>
      <c r="E117">
        <v>-54.1</v>
      </c>
      <c r="F117">
        <v>-69.833333333333329</v>
      </c>
      <c r="G117">
        <f>AVERAGE(C4,C8,C12,C15,C26,C27,C51,C68,C74,C86,C90,C99,C111,C113,C115)</f>
        <v>-45.93333333333333</v>
      </c>
      <c r="H117">
        <v>0</v>
      </c>
    </row>
    <row r="118" spans="1:8" x14ac:dyDescent="0.3">
      <c r="A118">
        <v>119</v>
      </c>
      <c r="B118">
        <v>1</v>
      </c>
      <c r="C118">
        <v>-28</v>
      </c>
      <c r="D118">
        <f>AVERAGE(C3,C6,C7,C11,C13:C14,C16:C23,C28:C42,C43,C44:C45,C46,C47:C50,C54:C67,C71,C72,C73:C73,C76:C84,C87:C98,C101:C110,C114,C116)</f>
        <v>-26.931034482758619</v>
      </c>
      <c r="E118">
        <v>-54.1</v>
      </c>
      <c r="F118">
        <v>-69.833333333333329</v>
      </c>
      <c r="G118">
        <v>-46</v>
      </c>
      <c r="H118">
        <v>1</v>
      </c>
    </row>
    <row r="119" spans="1:8" x14ac:dyDescent="0.3">
      <c r="A119">
        <v>120</v>
      </c>
      <c r="B119">
        <v>1</v>
      </c>
      <c r="C119">
        <v>-31</v>
      </c>
      <c r="D119">
        <f>AVERAGE(C3,C6,C7,C11,C13:C14,C16:C23,C28:C42,C43,C44:C45,C46,C47:C50,C54:C67,C71,C72,C73:C73,C76:C84,C87:C98,C101:C110,C114,C116,C118)</f>
        <v>-26.943181818181817</v>
      </c>
      <c r="E119">
        <v>-54.1</v>
      </c>
      <c r="F119">
        <v>-69.833333333333329</v>
      </c>
      <c r="G119">
        <v>-46</v>
      </c>
      <c r="H119">
        <v>1</v>
      </c>
    </row>
    <row r="120" spans="1:8" x14ac:dyDescent="0.3">
      <c r="A120">
        <v>121</v>
      </c>
      <c r="B120">
        <v>1</v>
      </c>
      <c r="C120">
        <v>-39</v>
      </c>
      <c r="D120">
        <f>AVERAGE(C3,C6,C7,C11,C13:C14,C16:C23,C28:C42,C43,C44:C45,C46,C47:C50,C54:C67,C71,C72,C73:C73,C76:C84,C87:C98,C101:C110,C114,C116,C118,C119)</f>
        <v>-26.988764044943821</v>
      </c>
      <c r="E120">
        <v>-54.1</v>
      </c>
      <c r="F120">
        <v>-69.833333333333329</v>
      </c>
      <c r="G120">
        <v>-46</v>
      </c>
      <c r="H120">
        <v>1</v>
      </c>
    </row>
    <row r="121" spans="1:8" x14ac:dyDescent="0.3">
      <c r="A121">
        <v>122</v>
      </c>
      <c r="B121">
        <v>4</v>
      </c>
      <c r="C121">
        <v>-43</v>
      </c>
      <c r="D121">
        <v>-27.122222222222224</v>
      </c>
      <c r="E121">
        <v>-54.1</v>
      </c>
      <c r="F121">
        <v>-69.833333333333329</v>
      </c>
      <c r="G121">
        <f>AVERAGE(C4,C8,C12,C15,C26,C27,C51,C68,C74,C86,C90,C99,C111,C113,C115,C117)</f>
        <v>-46</v>
      </c>
      <c r="H121">
        <v>0</v>
      </c>
    </row>
    <row r="122" spans="1:8" x14ac:dyDescent="0.3">
      <c r="A122">
        <v>123</v>
      </c>
      <c r="B122">
        <v>1</v>
      </c>
      <c r="C122">
        <v>-33</v>
      </c>
      <c r="D122">
        <f>AVERAGE(C3,C6,C7,C11,C13:C14,C16:C23,C28:C42,C43,C44:C45,C46,C47:C50,C54:C67,C71,C72,C73:C73,C76:C84,C87:C98,C101:C110,C114,C116,C118,C119,C120)</f>
        <v>-27.122222222222224</v>
      </c>
      <c r="E122">
        <v>-54.1</v>
      </c>
      <c r="F122">
        <v>-69.833333333333329</v>
      </c>
      <c r="G122">
        <v>-45.823529411764703</v>
      </c>
      <c r="H122">
        <v>1</v>
      </c>
    </row>
    <row r="123" spans="1:8" x14ac:dyDescent="0.3">
      <c r="A123">
        <v>124</v>
      </c>
      <c r="B123">
        <v>1</v>
      </c>
      <c r="C123">
        <v>-48</v>
      </c>
      <c r="D123">
        <f>AVERAGE(C3,C6,C7,C11,C13:C14,C16:C23,C28:C42,C43,C44:C45,C46,C47:C50,C54:C67,C71,C72,C73:C73,C76:C84,C87:C98,C101:C110,C114,C116,C118,C119,C120,C122)</f>
        <v>-27.186813186813186</v>
      </c>
      <c r="E123">
        <v>-54.1</v>
      </c>
      <c r="F123">
        <v>-69.833333333333329</v>
      </c>
      <c r="G123">
        <v>-45.823529411764703</v>
      </c>
      <c r="H123">
        <v>1</v>
      </c>
    </row>
    <row r="124" spans="1:8" x14ac:dyDescent="0.3">
      <c r="A124">
        <v>125</v>
      </c>
      <c r="B124">
        <v>4</v>
      </c>
      <c r="C124">
        <v>-40</v>
      </c>
      <c r="D124">
        <v>-27.413043478260871</v>
      </c>
      <c r="E124">
        <v>-54.1</v>
      </c>
      <c r="F124">
        <v>-69.833333333333329</v>
      </c>
      <c r="G124">
        <f>AVERAGE(C4,C8,C12,C15,C26,C27,C51,C68,C74,C86,C90,C99,C111,C113,C115,C117,C121)</f>
        <v>-45.823529411764703</v>
      </c>
      <c r="H124">
        <v>0</v>
      </c>
    </row>
    <row r="125" spans="1:8" x14ac:dyDescent="0.3">
      <c r="A125">
        <v>126</v>
      </c>
      <c r="B125">
        <v>4</v>
      </c>
      <c r="C125">
        <v>-46</v>
      </c>
      <c r="D125">
        <v>-27.413043478260871</v>
      </c>
      <c r="E125">
        <v>-54.1</v>
      </c>
      <c r="F125">
        <v>-69.833333333333329</v>
      </c>
      <c r="G125">
        <f>AVERAGE(C4,C8,C12,C15,C26,C27,C51,C68,C74,C86,C90,C99,C111,C113,C115,C117,C121,C124)</f>
        <v>-45.5</v>
      </c>
      <c r="H125">
        <v>0</v>
      </c>
    </row>
    <row r="126" spans="1:8" x14ac:dyDescent="0.3">
      <c r="A126">
        <v>127</v>
      </c>
      <c r="B126">
        <v>1</v>
      </c>
      <c r="C126">
        <v>-30</v>
      </c>
      <c r="D126">
        <f>AVERAGE(C3,C6,C7,C11,C13:C14,C16:C23,C28:C42,C43,C44:C45,C46,C47:C50,C54:C67,C71,C72,C73:C73,C76:C84,C87:C98,C101:C110,C114,C116,C118,C119,C120,C122,C123)</f>
        <v>-27.413043478260871</v>
      </c>
      <c r="E126">
        <v>-54.1</v>
      </c>
      <c r="F126">
        <v>-69.833333333333329</v>
      </c>
      <c r="G126">
        <v>-45.526315789473685</v>
      </c>
      <c r="H126">
        <v>1</v>
      </c>
    </row>
    <row r="127" spans="1:8" x14ac:dyDescent="0.3">
      <c r="A127">
        <v>128</v>
      </c>
      <c r="B127">
        <v>1</v>
      </c>
      <c r="C127">
        <v>-41</v>
      </c>
      <c r="D127">
        <f>AVERAGE(C3,C6,C7,C11,C13:C14,C16:C23,C28:C42,C43,C44:C45,C46,C47:C50,C54:C67,C71,C72,C73:C73,C76:C84,C87:C98,C101:C110,C114,C116,C118,C119,C120,C122,C123,C126)</f>
        <v>-27.440860215053764</v>
      </c>
      <c r="E127">
        <v>-54.1</v>
      </c>
      <c r="F127">
        <v>-69.833333333333329</v>
      </c>
      <c r="G127">
        <v>-45.526315789473685</v>
      </c>
      <c r="H127">
        <v>1</v>
      </c>
    </row>
    <row r="128" spans="1:8" x14ac:dyDescent="0.3">
      <c r="A128">
        <v>129</v>
      </c>
      <c r="B128">
        <v>2</v>
      </c>
      <c r="C128">
        <v>-41</v>
      </c>
      <c r="D128">
        <v>-27.585106382978722</v>
      </c>
      <c r="E128">
        <f>AVERAGE(C2,C10,C24,C52,C70,C75,C85,C89,C100,C112)</f>
        <v>-54.1</v>
      </c>
      <c r="F128">
        <v>-69.833333333333329</v>
      </c>
      <c r="G128">
        <v>-45.526315789473685</v>
      </c>
      <c r="H128">
        <v>0</v>
      </c>
    </row>
    <row r="129" spans="1:8" x14ac:dyDescent="0.3">
      <c r="A129">
        <v>130</v>
      </c>
      <c r="B129">
        <v>2</v>
      </c>
      <c r="C129">
        <v>-46</v>
      </c>
      <c r="D129">
        <v>-27.585106382978722</v>
      </c>
      <c r="E129">
        <f>AVERAGE(C2,C10,C24,C52,C70,C75,C85,C89,C100,C112,C128)</f>
        <v>-52.909090909090907</v>
      </c>
      <c r="F129">
        <v>-69.833333333333329</v>
      </c>
      <c r="G129">
        <v>-45.526315789473685</v>
      </c>
      <c r="H129">
        <v>0</v>
      </c>
    </row>
    <row r="130" spans="1:8" x14ac:dyDescent="0.3">
      <c r="A130">
        <v>131</v>
      </c>
      <c r="B130">
        <v>1</v>
      </c>
      <c r="C130">
        <v>-44</v>
      </c>
      <c r="D130">
        <f>AVERAGE(C3,C6,C7,C11,C13:C14,C16:C23,C28:C42,C43,C44:C45,C46,C47:C50,C54:C67,C71,C72,C73:C73,C76:C84,C87:C98,C101:C110,C114,C116,C118,C119,C120,C122,C123,C126,C127)</f>
        <v>-27.585106382978722</v>
      </c>
      <c r="E130">
        <v>-52.333333333333336</v>
      </c>
      <c r="F130">
        <v>-69.833333333333329</v>
      </c>
      <c r="G130">
        <v>-45.526315789473685</v>
      </c>
      <c r="H130">
        <v>1</v>
      </c>
    </row>
    <row r="131" spans="1:8" x14ac:dyDescent="0.3">
      <c r="A131">
        <v>132</v>
      </c>
      <c r="B131">
        <v>4</v>
      </c>
      <c r="C131">
        <v>-47</v>
      </c>
      <c r="D131">
        <v>-27.757894736842104</v>
      </c>
      <c r="E131">
        <v>-52.333333333333336</v>
      </c>
      <c r="F131">
        <v>-69.833333333333329</v>
      </c>
      <c r="G131">
        <f>AVERAGE(C4,C8,C12,C15,C26,C27,C51,C68,C74,C86,C90,C99,C111,C113,C115,C117,C121,C124,C125)</f>
        <v>-45.526315789473685</v>
      </c>
      <c r="H131">
        <v>0</v>
      </c>
    </row>
    <row r="132" spans="1:8" x14ac:dyDescent="0.3">
      <c r="A132">
        <v>133</v>
      </c>
      <c r="B132">
        <v>1</v>
      </c>
      <c r="C132">
        <v>-51</v>
      </c>
      <c r="D132">
        <f>AVERAGE(C3,C6,C7,C11,C13:C14,C16:C23,C28:C42,C43,C44:C45,C46,C47:C50,C54:C67,C71,C72,C73:C73,C76:C84,C87:C98,C101:C110,C114,C116,C118,C119,C120,C122,C123,C126,C127,C130)</f>
        <v>-27.757894736842104</v>
      </c>
      <c r="E132">
        <v>-52.333333333333336</v>
      </c>
      <c r="F132">
        <v>-69.833333333333329</v>
      </c>
      <c r="G132">
        <v>-45.6</v>
      </c>
      <c r="H132">
        <v>1</v>
      </c>
    </row>
    <row r="133" spans="1:8" x14ac:dyDescent="0.3">
      <c r="A133">
        <v>134</v>
      </c>
      <c r="B133">
        <v>4</v>
      </c>
      <c r="C133">
        <v>-53</v>
      </c>
      <c r="D133">
        <v>-28</v>
      </c>
      <c r="E133">
        <v>-52.333333333333336</v>
      </c>
      <c r="F133">
        <v>-69.833333333333329</v>
      </c>
      <c r="G133">
        <f>AVERAGE(C4,C8,C12,C15,C26,C27,C51,C68,C74,C86,C90,C99,C111,C113,C115,C117,C121,C124,C125,C131)</f>
        <v>-45.6</v>
      </c>
      <c r="H133">
        <v>0</v>
      </c>
    </row>
    <row r="134" spans="1:8" x14ac:dyDescent="0.3">
      <c r="A134">
        <v>135</v>
      </c>
      <c r="B134">
        <v>2</v>
      </c>
      <c r="C134">
        <v>-37</v>
      </c>
      <c r="D134">
        <v>-28</v>
      </c>
      <c r="E134">
        <f>AVERAGE(C2,C10,C24,C52,C70,C75,C85,C89,C100,C112,C128,C129)</f>
        <v>-52.333333333333336</v>
      </c>
      <c r="F134">
        <v>-69.833333333333329</v>
      </c>
      <c r="G134">
        <v>-45.952380952380949</v>
      </c>
      <c r="H134">
        <v>0</v>
      </c>
    </row>
    <row r="135" spans="1:8" x14ac:dyDescent="0.3">
      <c r="A135">
        <v>136</v>
      </c>
      <c r="B135">
        <v>2</v>
      </c>
      <c r="C135">
        <v>-37</v>
      </c>
      <c r="D135">
        <v>-28</v>
      </c>
      <c r="E135">
        <f>AVERAGE(C2,C10,C24,C52,C70,C75,C85,C89,C100,C112,C128,C129,C134)</f>
        <v>-51.153846153846153</v>
      </c>
      <c r="F135">
        <v>-69.833333333333329</v>
      </c>
      <c r="G135">
        <v>-45.952380952380949</v>
      </c>
      <c r="H135">
        <v>0</v>
      </c>
    </row>
    <row r="136" spans="1:8" x14ac:dyDescent="0.3">
      <c r="A136">
        <v>137</v>
      </c>
      <c r="B136">
        <v>2</v>
      </c>
      <c r="C136">
        <v>-38</v>
      </c>
      <c r="D136">
        <v>-28</v>
      </c>
      <c r="E136">
        <f>AVERAGE(C2,C10,C24,C52,C70,C75,C85,C89,C100,C112,C128,C129,C134,C135)</f>
        <v>-50.142857142857146</v>
      </c>
      <c r="F136">
        <v>-69.833333333333329</v>
      </c>
      <c r="G136">
        <v>-45.952380952380949</v>
      </c>
      <c r="H136">
        <v>0</v>
      </c>
    </row>
    <row r="137" spans="1:8" x14ac:dyDescent="0.3">
      <c r="A137">
        <v>138</v>
      </c>
      <c r="B137">
        <v>3</v>
      </c>
      <c r="C137">
        <v>-48</v>
      </c>
      <c r="D137">
        <v>-28</v>
      </c>
      <c r="E137">
        <v>-49.333333333333336</v>
      </c>
      <c r="F137">
        <f>AVERAGE(C5,C9,C25,C53,C69,C88)</f>
        <v>-69.833333333333329</v>
      </c>
      <c r="G137">
        <v>-45.952380952380949</v>
      </c>
      <c r="H137">
        <v>0</v>
      </c>
    </row>
    <row r="138" spans="1:8" x14ac:dyDescent="0.3">
      <c r="A138">
        <v>139</v>
      </c>
      <c r="B138">
        <v>2</v>
      </c>
      <c r="C138">
        <v>-47</v>
      </c>
      <c r="D138">
        <v>-28</v>
      </c>
      <c r="E138">
        <f>AVERAGE(C2,C10,C24,C52,C70,C75,C85,C89,C100,C112,C128,C129,C134,C135,C136)</f>
        <v>-49.333333333333336</v>
      </c>
      <c r="F138">
        <v>-66.714285714285708</v>
      </c>
      <c r="G138">
        <v>-45.952380952380949</v>
      </c>
      <c r="H138">
        <v>0</v>
      </c>
    </row>
    <row r="139" spans="1:8" x14ac:dyDescent="0.3">
      <c r="A139">
        <v>140</v>
      </c>
      <c r="B139">
        <v>1</v>
      </c>
      <c r="C139">
        <v>-47</v>
      </c>
      <c r="D139">
        <f>AVERAGE(C3,C6,C7,C11,C13:C14,C16:C23,C28:C42,C43,C44:C45,C46,C47:C50,C54:C67,C71,C72,C73:C73,C76:C84,C87:C98,C101:C110,C114,C116,C118,C119,C120,C122,C123,C126,C127,C130,C132)</f>
        <v>-28</v>
      </c>
      <c r="E139">
        <v>-49.1875</v>
      </c>
      <c r="F139">
        <v>-66.714285714285708</v>
      </c>
      <c r="G139">
        <v>-45.952380952380949</v>
      </c>
      <c r="H139">
        <v>1</v>
      </c>
    </row>
    <row r="140" spans="1:8" x14ac:dyDescent="0.3">
      <c r="A140">
        <v>141</v>
      </c>
      <c r="B140">
        <v>4</v>
      </c>
      <c r="C140">
        <v>-49</v>
      </c>
      <c r="D140">
        <v>-28.195876288659793</v>
      </c>
      <c r="E140">
        <v>-49.1875</v>
      </c>
      <c r="F140">
        <v>-66.714285714285708</v>
      </c>
      <c r="G140">
        <f>AVERAGE(C4,C8,C12,C15,C26,C27,C51,C68,C74,C86,C90,C99,C111,C113,C115,C117,C121,C124,C125,C131,C133)</f>
        <v>-45.952380952380949</v>
      </c>
      <c r="H140">
        <v>0</v>
      </c>
    </row>
    <row r="141" spans="1:8" x14ac:dyDescent="0.3">
      <c r="A141">
        <v>142</v>
      </c>
      <c r="B141">
        <v>2</v>
      </c>
      <c r="C141">
        <v>-48</v>
      </c>
      <c r="D141">
        <v>-28.195876288659793</v>
      </c>
      <c r="E141">
        <f>AVERAGE(C2,C10,C24,C52,C70,C75,C85,C89,C100,C112,C128,C129,C134,C135,C136,C138)</f>
        <v>-49.1875</v>
      </c>
      <c r="F141">
        <v>-66.714285714285708</v>
      </c>
      <c r="G141">
        <v>-46.090909090909093</v>
      </c>
      <c r="H141">
        <v>0</v>
      </c>
    </row>
    <row r="142" spans="1:8" x14ac:dyDescent="0.3">
      <c r="A142">
        <v>143</v>
      </c>
      <c r="B142">
        <v>2</v>
      </c>
      <c r="C142">
        <v>-40</v>
      </c>
      <c r="D142">
        <v>-28.195876288659793</v>
      </c>
      <c r="E142">
        <f>AVERAGE(C2,C10,C24,C52,C70,C75,C85,C89,C100,C112,C128,C129,C134,C135,C136,C138,C141)</f>
        <v>-49.117647058823529</v>
      </c>
      <c r="F142">
        <v>-66.714285714285708</v>
      </c>
      <c r="G142">
        <v>-46.090909090909093</v>
      </c>
      <c r="H142">
        <v>0</v>
      </c>
    </row>
    <row r="143" spans="1:8" x14ac:dyDescent="0.3">
      <c r="A143">
        <v>144</v>
      </c>
      <c r="B143">
        <v>2</v>
      </c>
      <c r="C143">
        <v>-45</v>
      </c>
      <c r="D143">
        <v>-28.195876288659793</v>
      </c>
      <c r="E143">
        <f>AVERAGE(C2,C10,C24,C52,C70,C75,C85,C89,C100,C112,C128,C129,C134,C135,C136,C138,C141,C142)</f>
        <v>-48.611111111111114</v>
      </c>
      <c r="F143">
        <v>-66.714285714285708</v>
      </c>
      <c r="G143">
        <v>-46.090909090909093</v>
      </c>
      <c r="H143">
        <v>0</v>
      </c>
    </row>
    <row r="144" spans="1:8" x14ac:dyDescent="0.3">
      <c r="A144">
        <v>145</v>
      </c>
      <c r="B144">
        <v>2</v>
      </c>
      <c r="C144">
        <v>-55</v>
      </c>
      <c r="D144">
        <v>-28.195876288659793</v>
      </c>
      <c r="E144">
        <f>AVERAGE(C2,C10,C24,C52,C70,C75,C85,C89,C100,C112,C128,C129,C134,C135,C136,C138,C141,C142,C143)</f>
        <v>-48.421052631578945</v>
      </c>
      <c r="F144">
        <v>-66.714285714285708</v>
      </c>
      <c r="G144">
        <v>-46.090909090909093</v>
      </c>
      <c r="H144">
        <v>0</v>
      </c>
    </row>
    <row r="145" spans="1:8" x14ac:dyDescent="0.3">
      <c r="A145">
        <v>146</v>
      </c>
      <c r="B145">
        <v>1</v>
      </c>
      <c r="C145">
        <v>-41</v>
      </c>
      <c r="D145">
        <f>AVERAGE(C3,C6,C7,C11,C13:C14,C16:C23,C28:C42,C43,C44:C45,C46,C47:C50,C54:C67,C71,C72,C73:C73,C76:C84,C87:C98,C101:C110,C114,C116,C118,C119,C120,C122,C123,C126,C127,C130,C132,C139)</f>
        <v>-28.195876288659793</v>
      </c>
      <c r="E145">
        <v>-48.75</v>
      </c>
      <c r="F145">
        <v>-66.714285714285708</v>
      </c>
      <c r="G145">
        <v>-46.090909090909093</v>
      </c>
      <c r="H145">
        <v>1</v>
      </c>
    </row>
    <row r="146" spans="1:8" x14ac:dyDescent="0.3">
      <c r="A146">
        <v>147</v>
      </c>
      <c r="B146">
        <v>1</v>
      </c>
      <c r="C146">
        <v>-36</v>
      </c>
      <c r="D146">
        <f>AVERAGE(C3,C6,C7,C11,C13:C14,C16:C23,C28:C42,C43,C44:C45,C46,C47:C50,C54:C67,C71,C72,C73:C73,C76:C84,C87:C98,C101:C110,C114,C116,C118,C119,C120,C122,C123,C126,C127,C130,C132,C139,C145)</f>
        <v>-28.326530612244898</v>
      </c>
      <c r="E146">
        <v>-48.75</v>
      </c>
      <c r="F146">
        <v>-66.714285714285708</v>
      </c>
      <c r="G146">
        <v>-46.090909090909093</v>
      </c>
      <c r="H146">
        <v>1</v>
      </c>
    </row>
    <row r="147" spans="1:8" x14ac:dyDescent="0.3">
      <c r="A147">
        <v>148</v>
      </c>
      <c r="B147">
        <v>1</v>
      </c>
      <c r="C147">
        <v>-43</v>
      </c>
      <c r="D147">
        <f>AVERAGE(C3,C6,C7,C11,C13:C14,C16:C23,C28:C42,C43,C44:C45,C46,C47:C50,C54:C67,C71,C72,C73:C73,C76:C84,C87:C98,C101:C110,C114,C116,C118,C119,C120,C122,C123,C126,C127,C130,C132,C139,C145,C146)</f>
        <v>-28.404040404040405</v>
      </c>
      <c r="E147">
        <v>-48.75</v>
      </c>
      <c r="F147">
        <v>-66.714285714285708</v>
      </c>
      <c r="G147">
        <v>-46.090909090909093</v>
      </c>
      <c r="H147">
        <v>1</v>
      </c>
    </row>
    <row r="148" spans="1:8" x14ac:dyDescent="0.3">
      <c r="A148">
        <v>149</v>
      </c>
      <c r="B148">
        <v>4</v>
      </c>
      <c r="C148">
        <v>-44</v>
      </c>
      <c r="D148">
        <v>-28.55</v>
      </c>
      <c r="E148">
        <v>-48.75</v>
      </c>
      <c r="F148">
        <v>-66.714285714285708</v>
      </c>
      <c r="G148">
        <f>AVERAGE(C4,C8,C12,C15,C26,C27,C51,C68,C74,C86,C90,C99,C111,C113,C115,C117,C121,C124,C125,C131,C133,C140)</f>
        <v>-46.090909090909093</v>
      </c>
      <c r="H148">
        <v>0</v>
      </c>
    </row>
    <row r="149" spans="1:8" x14ac:dyDescent="0.3">
      <c r="A149">
        <v>150</v>
      </c>
      <c r="B149">
        <v>1</v>
      </c>
      <c r="C149">
        <v>-37</v>
      </c>
      <c r="D149">
        <f>AVERAGE(C3,C6,C7,C11,C13:C14,C16:C23,C28:C42,C43,C44:C45,C46,C47:C50,C54:C67,C71,C72,C73:C73,C76:C84,C87:C98,C101:C110,C114,C116,C118,C119,C120,C122,C123,C126,C127,C130,C132,C139,C145,C146,C147)</f>
        <v>-28.55</v>
      </c>
      <c r="E149">
        <v>-48.75</v>
      </c>
      <c r="F149">
        <v>-66.714285714285708</v>
      </c>
      <c r="G149">
        <v>-46</v>
      </c>
      <c r="H149">
        <v>1</v>
      </c>
    </row>
  </sheetData>
  <autoFilter ref="B1:B151" xr:uid="{051DC5E0-E39B-4BDF-A55B-C8C42271B23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Inquisit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Raunak Swarnkar</cp:lastModifiedBy>
  <dcterms:modified xsi:type="dcterms:W3CDTF">2019-04-30T04:54:46Z</dcterms:modified>
</cp:coreProperties>
</file>