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_raut/Documents/Tejas/NEU/EMGT5200 PM/SL-Project_ACI 2021/"/>
    </mc:Choice>
  </mc:AlternateContent>
  <xr:revisionPtr revIDLastSave="0" documentId="13_ncr:1_{8F61822E-B99F-4D45-93FB-2A378E2DCE19}" xr6:coauthVersionLast="47" xr6:coauthVersionMax="47" xr10:uidLastSave="{00000000-0000-0000-0000-000000000000}"/>
  <bookViews>
    <workbookView xWindow="0" yWindow="500" windowWidth="28800" windowHeight="16180" xr2:uid="{07864990-C5D9-0347-AB3F-98FE2E8E37AD}"/>
  </bookViews>
  <sheets>
    <sheet name="ACI-TASKS" sheetId="4" r:id="rId1"/>
    <sheet name="ANALYSIS" sheetId="13" r:id="rId2"/>
    <sheet name="DASHBOARD" sheetId="12" r:id="rId3"/>
  </sheets>
  <definedNames>
    <definedName name="_xlchart.v1.0" hidden="1">ANALYSIS!$B$81</definedName>
    <definedName name="_xlchart.v1.1" hidden="1">ANALYSIS!$C$53:$C$80</definedName>
    <definedName name="_xlchart.v1.2" hidden="1">ANALYSIS!$C$81</definedName>
    <definedName name="_xlchart.v1.3" hidden="1">ANALYSIS!$B$81</definedName>
    <definedName name="_xlchart.v1.4" hidden="1">ANALYSIS!$C$53:$C$80</definedName>
    <definedName name="_xlchart.v1.5" hidden="1">ANALYSIS!$C$81</definedName>
    <definedName name="_xlchart.v1.6" hidden="1">ANALYSIS!$B$81</definedName>
    <definedName name="_xlchart.v1.7" hidden="1">ANALYSIS!$C$53:$C$80</definedName>
    <definedName name="_xlchart.v1.8" hidden="1">ANALYSIS!$C$81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4" l="1"/>
  <c r="M16" i="4"/>
  <c r="M19" i="4"/>
  <c r="M20" i="4"/>
  <c r="M21" i="4"/>
  <c r="C65" i="13" s="1"/>
  <c r="M22" i="4"/>
  <c r="C66" i="13" s="1"/>
  <c r="M23" i="4"/>
  <c r="C67" i="13" s="1"/>
  <c r="M24" i="4"/>
  <c r="M25" i="4"/>
  <c r="C69" i="13" s="1"/>
  <c r="M26" i="4"/>
  <c r="M27" i="4"/>
  <c r="M28" i="4"/>
  <c r="M29" i="4"/>
  <c r="C73" i="13" s="1"/>
  <c r="M30" i="4"/>
  <c r="C74" i="13" s="1"/>
  <c r="M31" i="4"/>
  <c r="C75" i="13" s="1"/>
  <c r="M32" i="4"/>
  <c r="M33" i="4"/>
  <c r="M34" i="4"/>
  <c r="M35" i="4"/>
  <c r="M36" i="4"/>
  <c r="M37" i="4"/>
  <c r="M38" i="4"/>
  <c r="C82" i="13" s="1"/>
  <c r="M39" i="4"/>
  <c r="C83" i="13" s="1"/>
  <c r="M40" i="4"/>
  <c r="M41" i="4"/>
  <c r="M42" i="4"/>
  <c r="M43" i="4"/>
  <c r="M44" i="4"/>
  <c r="M45" i="4"/>
  <c r="M46" i="4"/>
  <c r="M47" i="4"/>
  <c r="C91" i="13" s="1"/>
  <c r="M48" i="4"/>
  <c r="M49" i="4"/>
  <c r="C93" i="13" s="1"/>
  <c r="M50" i="4"/>
  <c r="M51" i="4"/>
  <c r="M52" i="4"/>
  <c r="M53" i="4"/>
  <c r="C97" i="13" s="1"/>
  <c r="M54" i="4"/>
  <c r="C98" i="13" s="1"/>
  <c r="M55" i="4"/>
  <c r="C99" i="13" s="1"/>
  <c r="M56" i="4"/>
  <c r="M57" i="4"/>
  <c r="M58" i="4"/>
  <c r="M59" i="4"/>
  <c r="M60" i="4"/>
  <c r="M61" i="4"/>
  <c r="C105" i="13" s="1"/>
  <c r="M62" i="4"/>
  <c r="M63" i="4"/>
  <c r="C107" i="13" s="1"/>
  <c r="M64" i="4"/>
  <c r="M65" i="4"/>
  <c r="C109" i="13" s="1"/>
  <c r="M66" i="4"/>
  <c r="M67" i="4"/>
  <c r="M68" i="4"/>
  <c r="M69" i="4"/>
  <c r="M70" i="4"/>
  <c r="M71" i="4"/>
  <c r="M72" i="4"/>
  <c r="M73" i="4"/>
  <c r="C117" i="13" s="1"/>
  <c r="M74" i="4"/>
  <c r="M75" i="4"/>
  <c r="M76" i="4"/>
  <c r="M77" i="4"/>
  <c r="C121" i="13" s="1"/>
  <c r="M78" i="4"/>
  <c r="C122" i="13" s="1"/>
  <c r="M79" i="4"/>
  <c r="C123" i="13" s="1"/>
  <c r="M80" i="4"/>
  <c r="M81" i="4"/>
  <c r="C125" i="13" s="1"/>
  <c r="M82" i="4"/>
  <c r="M83" i="4"/>
  <c r="M84" i="4"/>
  <c r="M85" i="4"/>
  <c r="M86" i="4"/>
  <c r="C130" i="13" s="1"/>
  <c r="M87" i="4"/>
  <c r="C131" i="13" s="1"/>
  <c r="M88" i="4"/>
  <c r="C132" i="13" s="1"/>
  <c r="M89" i="4"/>
  <c r="C133" i="13" s="1"/>
  <c r="M90" i="4"/>
  <c r="M91" i="4"/>
  <c r="M92" i="4"/>
  <c r="M93" i="4"/>
  <c r="C137" i="13" s="1"/>
  <c r="M94" i="4"/>
  <c r="C138" i="13" s="1"/>
  <c r="M95" i="4"/>
  <c r="C139" i="13" s="1"/>
  <c r="M96" i="4"/>
  <c r="M97" i="4"/>
  <c r="M98" i="4"/>
  <c r="M99" i="4"/>
  <c r="M100" i="4"/>
  <c r="M101" i="4"/>
  <c r="M102" i="4"/>
  <c r="C146" i="13" s="1"/>
  <c r="M103" i="4"/>
  <c r="C147" i="13" s="1"/>
  <c r="M104" i="4"/>
  <c r="M105" i="4"/>
  <c r="C149" i="13" s="1"/>
  <c r="M106" i="4"/>
  <c r="M107" i="4"/>
  <c r="M108" i="4"/>
  <c r="M109" i="4"/>
  <c r="M110" i="4"/>
  <c r="M111" i="4"/>
  <c r="C155" i="13" s="1"/>
  <c r="M112" i="4"/>
  <c r="M113" i="4"/>
  <c r="C157" i="13" s="1"/>
  <c r="M114" i="4"/>
  <c r="M115" i="4"/>
  <c r="M116" i="4"/>
  <c r="M117" i="4"/>
  <c r="C161" i="13" s="1"/>
  <c r="M118" i="4"/>
  <c r="M119" i="4"/>
  <c r="C163" i="13" s="1"/>
  <c r="M120" i="4"/>
  <c r="M121" i="4"/>
  <c r="C165" i="13" s="1"/>
  <c r="F63" i="13"/>
  <c r="F68" i="13"/>
  <c r="F69" i="13"/>
  <c r="F71" i="13"/>
  <c r="F76" i="13"/>
  <c r="F77" i="13"/>
  <c r="F79" i="13"/>
  <c r="F84" i="13"/>
  <c r="F85" i="13"/>
  <c r="F87" i="13"/>
  <c r="F92" i="13"/>
  <c r="F93" i="13"/>
  <c r="F95" i="13"/>
  <c r="F100" i="13"/>
  <c r="F101" i="13"/>
  <c r="F103" i="13"/>
  <c r="F108" i="13"/>
  <c r="F109" i="13"/>
  <c r="F111" i="13"/>
  <c r="F116" i="13"/>
  <c r="F117" i="13"/>
  <c r="F119" i="13"/>
  <c r="F124" i="13"/>
  <c r="F125" i="13"/>
  <c r="F127" i="13"/>
  <c r="F132" i="13"/>
  <c r="F133" i="13"/>
  <c r="F135" i="13"/>
  <c r="F140" i="13"/>
  <c r="F141" i="13"/>
  <c r="F143" i="13"/>
  <c r="F148" i="13"/>
  <c r="F149" i="13"/>
  <c r="F151" i="13"/>
  <c r="F156" i="13"/>
  <c r="F157" i="13"/>
  <c r="F159" i="13"/>
  <c r="F164" i="13"/>
  <c r="F165" i="13"/>
  <c r="C64" i="13"/>
  <c r="C70" i="13"/>
  <c r="C72" i="13"/>
  <c r="C77" i="13"/>
  <c r="C78" i="13"/>
  <c r="C80" i="13"/>
  <c r="C85" i="13"/>
  <c r="C86" i="13"/>
  <c r="C88" i="13"/>
  <c r="C94" i="13"/>
  <c r="C96" i="13"/>
  <c r="C101" i="13"/>
  <c r="C102" i="13"/>
  <c r="C104" i="13"/>
  <c r="C110" i="13"/>
  <c r="C112" i="13"/>
  <c r="C118" i="13"/>
  <c r="C120" i="13"/>
  <c r="C126" i="13"/>
  <c r="C128" i="13"/>
  <c r="C134" i="13"/>
  <c r="C136" i="13"/>
  <c r="C141" i="13"/>
  <c r="C142" i="13"/>
  <c r="C144" i="13"/>
  <c r="C150" i="13"/>
  <c r="C152" i="13"/>
  <c r="C158" i="13"/>
  <c r="C160" i="13"/>
  <c r="C164" i="13"/>
  <c r="K10" i="4"/>
  <c r="F54" i="13" s="1"/>
  <c r="K11" i="4"/>
  <c r="F55" i="13" s="1"/>
  <c r="K12" i="4"/>
  <c r="F56" i="13" s="1"/>
  <c r="K13" i="4"/>
  <c r="F57" i="13" s="1"/>
  <c r="K14" i="4"/>
  <c r="F58" i="13" s="1"/>
  <c r="K15" i="4"/>
  <c r="F59" i="13" s="1"/>
  <c r="K16" i="4"/>
  <c r="F60" i="13" s="1"/>
  <c r="K17" i="4"/>
  <c r="F61" i="13" s="1"/>
  <c r="K18" i="4"/>
  <c r="F62" i="13" s="1"/>
  <c r="K19" i="4"/>
  <c r="K20" i="4"/>
  <c r="F64" i="13" s="1"/>
  <c r="K21" i="4"/>
  <c r="F65" i="13" s="1"/>
  <c r="K22" i="4"/>
  <c r="F66" i="13" s="1"/>
  <c r="K23" i="4"/>
  <c r="F67" i="13" s="1"/>
  <c r="K24" i="4"/>
  <c r="K25" i="4"/>
  <c r="K26" i="4"/>
  <c r="F70" i="13" s="1"/>
  <c r="K27" i="4"/>
  <c r="K28" i="4"/>
  <c r="F72" i="13" s="1"/>
  <c r="K29" i="4"/>
  <c r="F73" i="13" s="1"/>
  <c r="K30" i="4"/>
  <c r="F74" i="13" s="1"/>
  <c r="K31" i="4"/>
  <c r="F75" i="13" s="1"/>
  <c r="K32" i="4"/>
  <c r="K33" i="4"/>
  <c r="K34" i="4"/>
  <c r="F78" i="13" s="1"/>
  <c r="K35" i="4"/>
  <c r="K36" i="4"/>
  <c r="F80" i="13" s="1"/>
  <c r="K37" i="4"/>
  <c r="F81" i="13" s="1"/>
  <c r="K38" i="4"/>
  <c r="F82" i="13" s="1"/>
  <c r="K39" i="4"/>
  <c r="F83" i="13" s="1"/>
  <c r="K40" i="4"/>
  <c r="K41" i="4"/>
  <c r="K42" i="4"/>
  <c r="F86" i="13" s="1"/>
  <c r="K43" i="4"/>
  <c r="K44" i="4"/>
  <c r="F88" i="13" s="1"/>
  <c r="K45" i="4"/>
  <c r="F89" i="13" s="1"/>
  <c r="K46" i="4"/>
  <c r="F90" i="13" s="1"/>
  <c r="K47" i="4"/>
  <c r="F91" i="13" s="1"/>
  <c r="K48" i="4"/>
  <c r="K49" i="4"/>
  <c r="K50" i="4"/>
  <c r="F94" i="13" s="1"/>
  <c r="K51" i="4"/>
  <c r="K52" i="4"/>
  <c r="F96" i="13" s="1"/>
  <c r="K53" i="4"/>
  <c r="F97" i="13" s="1"/>
  <c r="K54" i="4"/>
  <c r="F98" i="13" s="1"/>
  <c r="K55" i="4"/>
  <c r="F99" i="13" s="1"/>
  <c r="K56" i="4"/>
  <c r="K57" i="4"/>
  <c r="K58" i="4"/>
  <c r="F102" i="13" s="1"/>
  <c r="K59" i="4"/>
  <c r="K60" i="4"/>
  <c r="F104" i="13" s="1"/>
  <c r="K61" i="4"/>
  <c r="F105" i="13" s="1"/>
  <c r="K62" i="4"/>
  <c r="F106" i="13" s="1"/>
  <c r="K63" i="4"/>
  <c r="F107" i="13" s="1"/>
  <c r="K64" i="4"/>
  <c r="K65" i="4"/>
  <c r="K66" i="4"/>
  <c r="F110" i="13" s="1"/>
  <c r="K67" i="4"/>
  <c r="K68" i="4"/>
  <c r="F112" i="13" s="1"/>
  <c r="K69" i="4"/>
  <c r="F113" i="13" s="1"/>
  <c r="K70" i="4"/>
  <c r="F114" i="13" s="1"/>
  <c r="K71" i="4"/>
  <c r="F115" i="13" s="1"/>
  <c r="K72" i="4"/>
  <c r="K73" i="4"/>
  <c r="K74" i="4"/>
  <c r="F118" i="13" s="1"/>
  <c r="K75" i="4"/>
  <c r="K76" i="4"/>
  <c r="F120" i="13" s="1"/>
  <c r="K77" i="4"/>
  <c r="F121" i="13" s="1"/>
  <c r="K78" i="4"/>
  <c r="F122" i="13" s="1"/>
  <c r="K79" i="4"/>
  <c r="F123" i="13" s="1"/>
  <c r="K80" i="4"/>
  <c r="K81" i="4"/>
  <c r="K82" i="4"/>
  <c r="F126" i="13" s="1"/>
  <c r="K83" i="4"/>
  <c r="K84" i="4"/>
  <c r="F128" i="13" s="1"/>
  <c r="K85" i="4"/>
  <c r="F129" i="13" s="1"/>
  <c r="K86" i="4"/>
  <c r="F130" i="13" s="1"/>
  <c r="K87" i="4"/>
  <c r="F131" i="13" s="1"/>
  <c r="K88" i="4"/>
  <c r="K89" i="4"/>
  <c r="K90" i="4"/>
  <c r="F134" i="13" s="1"/>
  <c r="K91" i="4"/>
  <c r="K92" i="4"/>
  <c r="F136" i="13" s="1"/>
  <c r="K93" i="4"/>
  <c r="F137" i="13" s="1"/>
  <c r="K94" i="4"/>
  <c r="F138" i="13" s="1"/>
  <c r="K95" i="4"/>
  <c r="F139" i="13" s="1"/>
  <c r="K96" i="4"/>
  <c r="K97" i="4"/>
  <c r="K98" i="4"/>
  <c r="F142" i="13" s="1"/>
  <c r="K99" i="4"/>
  <c r="K100" i="4"/>
  <c r="F144" i="13" s="1"/>
  <c r="K101" i="4"/>
  <c r="F145" i="13" s="1"/>
  <c r="K102" i="4"/>
  <c r="F146" i="13" s="1"/>
  <c r="K103" i="4"/>
  <c r="F147" i="13" s="1"/>
  <c r="K104" i="4"/>
  <c r="K105" i="4"/>
  <c r="K106" i="4"/>
  <c r="F150" i="13" s="1"/>
  <c r="K107" i="4"/>
  <c r="K108" i="4"/>
  <c r="F152" i="13" s="1"/>
  <c r="K109" i="4"/>
  <c r="F153" i="13" s="1"/>
  <c r="K110" i="4"/>
  <c r="F154" i="13" s="1"/>
  <c r="K111" i="4"/>
  <c r="F155" i="13" s="1"/>
  <c r="K112" i="4"/>
  <c r="K113" i="4"/>
  <c r="K114" i="4"/>
  <c r="F158" i="13" s="1"/>
  <c r="K115" i="4"/>
  <c r="K116" i="4"/>
  <c r="F160" i="13" s="1"/>
  <c r="K117" i="4"/>
  <c r="F161" i="13" s="1"/>
  <c r="K118" i="4"/>
  <c r="F162" i="13" s="1"/>
  <c r="K119" i="4"/>
  <c r="F163" i="13" s="1"/>
  <c r="K120" i="4"/>
  <c r="K121" i="4"/>
  <c r="K9" i="4"/>
  <c r="F53" i="13" s="1"/>
  <c r="B132" i="13"/>
  <c r="B139" i="13"/>
  <c r="B68" i="13"/>
  <c r="C63" i="13"/>
  <c r="C68" i="13"/>
  <c r="C71" i="13"/>
  <c r="C76" i="13"/>
  <c r="C79" i="13"/>
  <c r="C81" i="13"/>
  <c r="C84" i="13"/>
  <c r="C87" i="13"/>
  <c r="C89" i="13"/>
  <c r="C90" i="13"/>
  <c r="C92" i="13"/>
  <c r="C95" i="13"/>
  <c r="C100" i="13"/>
  <c r="C103" i="13"/>
  <c r="C106" i="13"/>
  <c r="C108" i="13"/>
  <c r="C111" i="13"/>
  <c r="C113" i="13"/>
  <c r="C114" i="13"/>
  <c r="C115" i="13"/>
  <c r="C116" i="13"/>
  <c r="C119" i="13"/>
  <c r="C124" i="13"/>
  <c r="C127" i="13"/>
  <c r="C129" i="13"/>
  <c r="C135" i="13"/>
  <c r="C140" i="13"/>
  <c r="C143" i="13"/>
  <c r="C145" i="13"/>
  <c r="C148" i="13"/>
  <c r="C151" i="13"/>
  <c r="C153" i="13"/>
  <c r="C154" i="13"/>
  <c r="C156" i="13"/>
  <c r="C159" i="13"/>
  <c r="B11" i="4"/>
  <c r="B55" i="13" s="1"/>
  <c r="B12" i="4"/>
  <c r="B56" i="13" s="1"/>
  <c r="B13" i="4"/>
  <c r="B57" i="13" s="1"/>
  <c r="B14" i="4"/>
  <c r="B58" i="13" s="1"/>
  <c r="B15" i="4"/>
  <c r="B59" i="13" s="1"/>
  <c r="B16" i="4"/>
  <c r="B60" i="13" s="1"/>
  <c r="B17" i="4"/>
  <c r="B61" i="13" s="1"/>
  <c r="B18" i="4"/>
  <c r="B62" i="13" s="1"/>
  <c r="B19" i="4"/>
  <c r="B63" i="13" s="1"/>
  <c r="B20" i="4"/>
  <c r="B64" i="13" s="1"/>
  <c r="B21" i="4"/>
  <c r="B65" i="13" s="1"/>
  <c r="B22" i="4"/>
  <c r="B66" i="13" s="1"/>
  <c r="B23" i="4"/>
  <c r="B67" i="13" s="1"/>
  <c r="B24" i="4"/>
  <c r="B25" i="4"/>
  <c r="B69" i="13" s="1"/>
  <c r="B26" i="4"/>
  <c r="B70" i="13" s="1"/>
  <c r="B27" i="4"/>
  <c r="B71" i="13" s="1"/>
  <c r="B28" i="4"/>
  <c r="B72" i="13" s="1"/>
  <c r="B29" i="4"/>
  <c r="B73" i="13" s="1"/>
  <c r="B30" i="4"/>
  <c r="B74" i="13" s="1"/>
  <c r="B31" i="4"/>
  <c r="B75" i="13" s="1"/>
  <c r="B32" i="4"/>
  <c r="B76" i="13" s="1"/>
  <c r="B33" i="4"/>
  <c r="B77" i="13" s="1"/>
  <c r="B34" i="4"/>
  <c r="B78" i="13" s="1"/>
  <c r="B35" i="4"/>
  <c r="B79" i="13" s="1"/>
  <c r="B36" i="4"/>
  <c r="B80" i="13" s="1"/>
  <c r="B37" i="4"/>
  <c r="B81" i="13" s="1"/>
  <c r="B38" i="4"/>
  <c r="B82" i="13" s="1"/>
  <c r="B39" i="4"/>
  <c r="B83" i="13" s="1"/>
  <c r="B40" i="4"/>
  <c r="B84" i="13" s="1"/>
  <c r="B41" i="4"/>
  <c r="B85" i="13" s="1"/>
  <c r="B42" i="4"/>
  <c r="B86" i="13" s="1"/>
  <c r="B43" i="4"/>
  <c r="B87" i="13" s="1"/>
  <c r="B44" i="4"/>
  <c r="B88" i="13" s="1"/>
  <c r="B45" i="4"/>
  <c r="B89" i="13" s="1"/>
  <c r="B46" i="4"/>
  <c r="B90" i="13" s="1"/>
  <c r="B47" i="4"/>
  <c r="B91" i="13" s="1"/>
  <c r="B48" i="4"/>
  <c r="B92" i="13" s="1"/>
  <c r="B49" i="4"/>
  <c r="B93" i="13" s="1"/>
  <c r="B50" i="4"/>
  <c r="B94" i="13" s="1"/>
  <c r="B51" i="4"/>
  <c r="B95" i="13" s="1"/>
  <c r="B52" i="4"/>
  <c r="B96" i="13" s="1"/>
  <c r="B53" i="4"/>
  <c r="B97" i="13" s="1"/>
  <c r="B54" i="4"/>
  <c r="B98" i="13" s="1"/>
  <c r="B55" i="4"/>
  <c r="B99" i="13" s="1"/>
  <c r="B56" i="4"/>
  <c r="B100" i="13" s="1"/>
  <c r="B57" i="4"/>
  <c r="B101" i="13" s="1"/>
  <c r="B58" i="4"/>
  <c r="B102" i="13" s="1"/>
  <c r="B59" i="4"/>
  <c r="B103" i="13" s="1"/>
  <c r="B60" i="4"/>
  <c r="B104" i="13" s="1"/>
  <c r="B61" i="4"/>
  <c r="B105" i="13" s="1"/>
  <c r="B62" i="4"/>
  <c r="B106" i="13" s="1"/>
  <c r="B63" i="4"/>
  <c r="B107" i="13" s="1"/>
  <c r="B64" i="4"/>
  <c r="B108" i="13" s="1"/>
  <c r="B65" i="4"/>
  <c r="B109" i="13" s="1"/>
  <c r="B66" i="4"/>
  <c r="B110" i="13" s="1"/>
  <c r="B67" i="4"/>
  <c r="B111" i="13" s="1"/>
  <c r="B68" i="4"/>
  <c r="B112" i="13" s="1"/>
  <c r="B69" i="4"/>
  <c r="B113" i="13" s="1"/>
  <c r="B70" i="4"/>
  <c r="B114" i="13" s="1"/>
  <c r="B71" i="4"/>
  <c r="B115" i="13" s="1"/>
  <c r="B72" i="4"/>
  <c r="B116" i="13" s="1"/>
  <c r="B73" i="4"/>
  <c r="B117" i="13" s="1"/>
  <c r="B74" i="4"/>
  <c r="B118" i="13" s="1"/>
  <c r="B75" i="4"/>
  <c r="B119" i="13" s="1"/>
  <c r="B76" i="4"/>
  <c r="B120" i="13" s="1"/>
  <c r="B77" i="4"/>
  <c r="B121" i="13" s="1"/>
  <c r="B78" i="4"/>
  <c r="B122" i="13" s="1"/>
  <c r="B79" i="4"/>
  <c r="B123" i="13" s="1"/>
  <c r="B80" i="4"/>
  <c r="B124" i="13" s="1"/>
  <c r="B81" i="4"/>
  <c r="B125" i="13" s="1"/>
  <c r="B82" i="4"/>
  <c r="B126" i="13" s="1"/>
  <c r="B83" i="4"/>
  <c r="B127" i="13" s="1"/>
  <c r="B84" i="4"/>
  <c r="B128" i="13" s="1"/>
  <c r="B85" i="4"/>
  <c r="B129" i="13" s="1"/>
  <c r="B86" i="4"/>
  <c r="B130" i="13" s="1"/>
  <c r="B87" i="4"/>
  <c r="B131" i="13" s="1"/>
  <c r="B88" i="4"/>
  <c r="B89" i="4"/>
  <c r="B133" i="13" s="1"/>
  <c r="B90" i="4"/>
  <c r="B134" i="13" s="1"/>
  <c r="B91" i="4"/>
  <c r="B135" i="13" s="1"/>
  <c r="B92" i="4"/>
  <c r="B136" i="13" s="1"/>
  <c r="B93" i="4"/>
  <c r="B137" i="13" s="1"/>
  <c r="B94" i="4"/>
  <c r="B138" i="13" s="1"/>
  <c r="B95" i="4"/>
  <c r="B96" i="4"/>
  <c r="B140" i="13" s="1"/>
  <c r="B97" i="4"/>
  <c r="B141" i="13" s="1"/>
  <c r="B98" i="4"/>
  <c r="B142" i="13" s="1"/>
  <c r="B99" i="4"/>
  <c r="B143" i="13" s="1"/>
  <c r="B100" i="4"/>
  <c r="B144" i="13" s="1"/>
  <c r="B101" i="4"/>
  <c r="B145" i="13" s="1"/>
  <c r="B102" i="4"/>
  <c r="B146" i="13" s="1"/>
  <c r="B103" i="4"/>
  <c r="B147" i="13" s="1"/>
  <c r="B104" i="4"/>
  <c r="B148" i="13" s="1"/>
  <c r="B105" i="4"/>
  <c r="B149" i="13" s="1"/>
  <c r="B106" i="4"/>
  <c r="B150" i="13" s="1"/>
  <c r="B107" i="4"/>
  <c r="B151" i="13" s="1"/>
  <c r="B108" i="4"/>
  <c r="B152" i="13" s="1"/>
  <c r="B109" i="4"/>
  <c r="B153" i="13" s="1"/>
  <c r="B110" i="4"/>
  <c r="B154" i="13" s="1"/>
  <c r="B111" i="4"/>
  <c r="B155" i="13" s="1"/>
  <c r="B112" i="4"/>
  <c r="B156" i="13" s="1"/>
  <c r="B113" i="4"/>
  <c r="B157" i="13" s="1"/>
  <c r="B114" i="4"/>
  <c r="B158" i="13" s="1"/>
  <c r="B115" i="4"/>
  <c r="B159" i="13" s="1"/>
  <c r="B116" i="4"/>
  <c r="B160" i="13" s="1"/>
  <c r="B117" i="4"/>
  <c r="B161" i="13" s="1"/>
  <c r="B118" i="4"/>
  <c r="B162" i="13" s="1"/>
  <c r="B119" i="4"/>
  <c r="B163" i="13" s="1"/>
  <c r="B120" i="4"/>
  <c r="B164" i="13" s="1"/>
  <c r="B121" i="4"/>
  <c r="B165" i="13" s="1"/>
  <c r="B10" i="4"/>
  <c r="B54" i="13" s="1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9" i="4"/>
  <c r="L120" i="4"/>
  <c r="L121" i="4"/>
  <c r="D35" i="12"/>
  <c r="H34" i="12" s="1"/>
  <c r="B35" i="12"/>
  <c r="G34" i="12"/>
  <c r="F34" i="12"/>
  <c r="M17" i="4" l="1"/>
  <c r="M14" i="4"/>
  <c r="C58" i="13" s="1"/>
  <c r="M13" i="4"/>
  <c r="M12" i="4"/>
  <c r="C56" i="13" s="1"/>
  <c r="M15" i="4"/>
  <c r="M11" i="4"/>
  <c r="M9" i="4"/>
  <c r="M18" i="4"/>
  <c r="M10" i="4"/>
  <c r="F35" i="12"/>
  <c r="J55" i="13"/>
  <c r="J54" i="13"/>
  <c r="J53" i="13"/>
  <c r="B9" i="4"/>
  <c r="B53" i="13" s="1"/>
  <c r="B123" i="4"/>
  <c r="B122" i="4"/>
  <c r="C3" i="4"/>
  <c r="K55" i="13" l="1"/>
  <c r="K54" i="13"/>
  <c r="K53" i="13"/>
  <c r="C61" i="13"/>
  <c r="L18" i="4"/>
  <c r="L17" i="4"/>
  <c r="C62" i="13"/>
  <c r="C57" i="13"/>
  <c r="C60" i="13"/>
  <c r="L16" i="4"/>
  <c r="L118" i="4"/>
  <c r="C162" i="13"/>
  <c r="L19" i="4"/>
  <c r="L20" i="4"/>
  <c r="C59" i="13"/>
  <c r="L15" i="4"/>
  <c r="L13" i="4"/>
  <c r="L14" i="4"/>
  <c r="C55" i="13"/>
  <c r="L12" i="4"/>
  <c r="C54" i="13"/>
  <c r="L11" i="4"/>
  <c r="A10" i="4"/>
  <c r="A18" i="4"/>
  <c r="A26" i="4"/>
  <c r="A34" i="4"/>
  <c r="A42" i="4"/>
  <c r="A50" i="4"/>
  <c r="A58" i="4"/>
  <c r="A66" i="4"/>
  <c r="A74" i="4"/>
  <c r="A82" i="4"/>
  <c r="A90" i="4"/>
  <c r="A98" i="4"/>
  <c r="A106" i="4"/>
  <c r="A114" i="4"/>
  <c r="A59" i="4"/>
  <c r="A21" i="4"/>
  <c r="A45" i="4"/>
  <c r="A61" i="4"/>
  <c r="A85" i="4"/>
  <c r="A109" i="4"/>
  <c r="A14" i="4"/>
  <c r="A46" i="4"/>
  <c r="A70" i="4"/>
  <c r="A102" i="4"/>
  <c r="A11" i="4"/>
  <c r="A19" i="4"/>
  <c r="A27" i="4"/>
  <c r="A35" i="4"/>
  <c r="A43" i="4"/>
  <c r="A51" i="4"/>
  <c r="A67" i="4"/>
  <c r="A75" i="4"/>
  <c r="A83" i="4"/>
  <c r="A91" i="4"/>
  <c r="A99" i="4"/>
  <c r="A107" i="4"/>
  <c r="A115" i="4"/>
  <c r="A29" i="4"/>
  <c r="A69" i="4"/>
  <c r="A93" i="4"/>
  <c r="A117" i="4"/>
  <c r="A22" i="4"/>
  <c r="A54" i="4"/>
  <c r="A86" i="4"/>
  <c r="A110" i="4"/>
  <c r="A12" i="4"/>
  <c r="A20" i="4"/>
  <c r="A28" i="4"/>
  <c r="A36" i="4"/>
  <c r="A44" i="4"/>
  <c r="A52" i="4"/>
  <c r="A60" i="4"/>
  <c r="A68" i="4"/>
  <c r="A76" i="4"/>
  <c r="A84" i="4"/>
  <c r="A92" i="4"/>
  <c r="A100" i="4"/>
  <c r="A108" i="4"/>
  <c r="A116" i="4"/>
  <c r="A13" i="4"/>
  <c r="A37" i="4"/>
  <c r="A53" i="4"/>
  <c r="A77" i="4"/>
  <c r="A101" i="4"/>
  <c r="A30" i="4"/>
  <c r="A38" i="4"/>
  <c r="A62" i="4"/>
  <c r="A78" i="4"/>
  <c r="A94" i="4"/>
  <c r="A118" i="4"/>
  <c r="A15" i="4"/>
  <c r="A23" i="4"/>
  <c r="A31" i="4"/>
  <c r="A39" i="4"/>
  <c r="A47" i="4"/>
  <c r="A55" i="4"/>
  <c r="A63" i="4"/>
  <c r="A71" i="4"/>
  <c r="A79" i="4"/>
  <c r="A87" i="4"/>
  <c r="A95" i="4"/>
  <c r="A103" i="4"/>
  <c r="A111" i="4"/>
  <c r="A119" i="4"/>
  <c r="A16" i="4"/>
  <c r="A24" i="4"/>
  <c r="A32" i="4"/>
  <c r="A40" i="4"/>
  <c r="A48" i="4"/>
  <c r="A56" i="4"/>
  <c r="A64" i="4"/>
  <c r="A72" i="4"/>
  <c r="A80" i="4"/>
  <c r="A88" i="4"/>
  <c r="A96" i="4"/>
  <c r="A104" i="4"/>
  <c r="A112" i="4"/>
  <c r="A120" i="4"/>
  <c r="A17" i="4"/>
  <c r="A25" i="4"/>
  <c r="A33" i="4"/>
  <c r="A41" i="4"/>
  <c r="A49" i="4"/>
  <c r="A57" i="4"/>
  <c r="A65" i="4"/>
  <c r="A73" i="4"/>
  <c r="A81" i="4"/>
  <c r="A89" i="4"/>
  <c r="A97" i="4"/>
  <c r="A105" i="4"/>
  <c r="A113" i="4"/>
  <c r="A121" i="4"/>
  <c r="L10" i="4"/>
  <c r="A9" i="4"/>
  <c r="L9" i="4"/>
  <c r="A123" i="4"/>
  <c r="A122" i="4"/>
  <c r="M7" i="4" l="1"/>
  <c r="D3" i="4" s="1"/>
  <c r="C53" i="13"/>
</calcChain>
</file>

<file path=xl/sharedStrings.xml><?xml version="1.0" encoding="utf-8"?>
<sst xmlns="http://schemas.openxmlformats.org/spreadsheetml/2006/main" count="87" uniqueCount="77">
  <si>
    <t>START</t>
  </si>
  <si>
    <t>EXPECTED</t>
  </si>
  <si>
    <t>END</t>
  </si>
  <si>
    <t>TASK</t>
  </si>
  <si>
    <t>SR.NO.</t>
  </si>
  <si>
    <t>DAYS EXCEEDED</t>
  </si>
  <si>
    <t>TODAY</t>
  </si>
  <si>
    <t>!</t>
  </si>
  <si>
    <t>!!</t>
  </si>
  <si>
    <t>!!!</t>
  </si>
  <si>
    <t>High</t>
  </si>
  <si>
    <t>Medium</t>
  </si>
  <si>
    <t>Low</t>
  </si>
  <si>
    <t>CRITICALITY
(OUT OF 5)</t>
  </si>
  <si>
    <t>P
R
I
O
R
I
T
Y</t>
  </si>
  <si>
    <t>DATE: [MM-DD-YYYY]</t>
  </si>
  <si>
    <t>PEOPLE RESPONSIBLE</t>
  </si>
  <si>
    <t>Priority Level &gt;&gt;</t>
  </si>
  <si>
    <t>WORK EFFICIENCY (%)</t>
  </si>
  <si>
    <t>PRODUCTIVITY CHART - AFRIMERICAN CULTURE INITIATIVE</t>
  </si>
  <si>
    <t>PROJECT DASHBOARD</t>
  </si>
  <si>
    <t xml:space="preserve">Project Start Date :  </t>
  </si>
  <si>
    <t xml:space="preserve">Project End Date : </t>
  </si>
  <si>
    <t xml:space="preserve">Period of reporting : </t>
  </si>
  <si>
    <t>Project Name</t>
  </si>
  <si>
    <r>
      <rPr>
        <b/>
        <sz val="11"/>
        <color theme="1"/>
        <rFont val="Times New Roman"/>
        <family val="1"/>
      </rPr>
      <t xml:space="preserve">Phase 
</t>
    </r>
    <r>
      <rPr>
        <i/>
        <sz val="11"/>
        <color theme="1"/>
        <rFont val="Times New Roman"/>
        <family val="1"/>
      </rPr>
      <t>(tick the phase)</t>
    </r>
  </si>
  <si>
    <t>Available deliverables</t>
  </si>
  <si>
    <t>Project charter
Risk register
.
.
…</t>
  </si>
  <si>
    <t>Name of Project Manager</t>
  </si>
  <si>
    <t>Executive Summary</t>
  </si>
  <si>
    <t>Briefly state the project’s description, business case or scope and project goals</t>
  </si>
  <si>
    <t>Scope</t>
  </si>
  <si>
    <t>Y</t>
  </si>
  <si>
    <t>Schedule</t>
  </si>
  <si>
    <t>G</t>
  </si>
  <si>
    <t>Budget</t>
  </si>
  <si>
    <t>R</t>
  </si>
  <si>
    <r>
      <t xml:space="preserve">Activities accomplished for this period </t>
    </r>
    <r>
      <rPr>
        <sz val="11"/>
        <color theme="1"/>
        <rFont val="Times New Roman"/>
        <family val="1"/>
      </rPr>
      <t>(Add lines if necessary)</t>
    </r>
  </si>
  <si>
    <t>Upcoming activities for next period</t>
  </si>
  <si>
    <r>
      <t>Activities in progress (</t>
    </r>
    <r>
      <rPr>
        <sz val="11"/>
        <color theme="1"/>
        <rFont val="Times New Roman"/>
        <family val="1"/>
      </rPr>
      <t>Add lines if necessary</t>
    </r>
    <r>
      <rPr>
        <b/>
        <sz val="11"/>
        <color theme="1"/>
        <rFont val="Times New Roman"/>
        <family val="1"/>
      </rPr>
      <t>)</t>
    </r>
  </si>
  <si>
    <t>Missed Milestones</t>
  </si>
  <si>
    <t>Planned end date</t>
  </si>
  <si>
    <t>Actual end date</t>
  </si>
  <si>
    <t xml:space="preserve">Key Milestones for next period </t>
  </si>
  <si>
    <t xml:space="preserve">Issues or Risk </t>
  </si>
  <si>
    <t>Impact</t>
  </si>
  <si>
    <t>Response plan</t>
  </si>
  <si>
    <t>Owner</t>
  </si>
  <si>
    <t># 1</t>
  </si>
  <si>
    <t># 2</t>
  </si>
  <si>
    <t># 3</t>
  </si>
  <si>
    <t># 4</t>
  </si>
  <si>
    <t>Allocated Budget</t>
  </si>
  <si>
    <r>
      <rPr>
        <b/>
        <sz val="11"/>
        <color theme="1"/>
        <rFont val="Times New Roman"/>
        <family val="1"/>
      </rPr>
      <t>Used Budget</t>
    </r>
    <r>
      <rPr>
        <sz val="11"/>
        <color theme="1"/>
        <rFont val="Times New Roman"/>
        <family val="1"/>
      </rPr>
      <t xml:space="preserve"> (Actual)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</si>
  <si>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11"/>
        <color theme="1"/>
        <rFont val="Times New Roman"/>
        <family val="1"/>
      </rPr>
      <t>Remaining Budget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(Allocated - Used)</t>
    </r>
  </si>
  <si>
    <r>
      <rPr>
        <b/>
        <sz val="11"/>
        <color theme="1"/>
        <rFont val="Times New Roman"/>
        <family val="1"/>
      </rPr>
      <t xml:space="preserve">Budget Usage Rate 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(Used /Allocated)%</t>
    </r>
  </si>
  <si>
    <r>
      <rPr>
        <b/>
        <sz val="11"/>
        <color theme="1"/>
        <rFont val="Times New Roman"/>
        <family val="1"/>
      </rPr>
      <t>Estimate At Completion</t>
    </r>
    <r>
      <rPr>
        <sz val="11"/>
        <color theme="1"/>
        <rFont val="Times New Roman"/>
        <family val="1"/>
      </rPr>
      <t xml:space="preserve"> 
(BAC)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</si>
  <si>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11"/>
        <color theme="1"/>
        <rFont val="Times New Roman"/>
        <family val="1"/>
      </rPr>
      <t>Variance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(BAC - Allocated)</t>
    </r>
  </si>
  <si>
    <r>
      <rPr>
        <b/>
        <sz val="11"/>
        <color theme="1"/>
        <rFont val="Times New Roman"/>
        <family val="1"/>
      </rPr>
      <t>Variance %</t>
    </r>
    <r>
      <rPr>
        <b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
(BAC/Allocated)</t>
    </r>
  </si>
  <si>
    <t>OpEx</t>
  </si>
  <si>
    <t>CapEx</t>
  </si>
  <si>
    <t>0 USD</t>
  </si>
  <si>
    <t xml:space="preserve">COMMENTS </t>
  </si>
  <si>
    <t>In-Progress</t>
  </si>
  <si>
    <t>STATUS</t>
  </si>
  <si>
    <t>REMARK</t>
  </si>
  <si>
    <t>Upcoming</t>
  </si>
  <si>
    <t>STATUS LEGEND &gt;&gt;</t>
  </si>
  <si>
    <t>\</t>
  </si>
  <si>
    <t>NOTE!: AUTOMATED COLUMNS  -  PRIORITY  |  SR.NO.  |  STATUS  |  DAYS EXCEEDED  |  WORK EFFICIENCY</t>
  </si>
  <si>
    <t>DEPARTMENT OF CONCERN: 
CBA  |  FOOD JUSTICE  |  WEB APP</t>
  </si>
  <si>
    <t>Completed</t>
  </si>
  <si>
    <t>WORK EFFICIENCY</t>
  </si>
  <si>
    <t>STATUS DATA</t>
  </si>
  <si>
    <t>COUNT</t>
  </si>
  <si>
    <t>RF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</si>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</sst>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22"/>
      <color theme="1" tint="4.9989318521683403E-2"/>
      <name val="Algerian"/>
    </font>
    <font>
      <sz val="12.5"/>
      <color theme="1" tint="4.9989318521683403E-2"/>
      <name val="Algerian"/>
    </font>
    <font>
      <sz val="18"/>
      <color theme="1"/>
      <name val="Algerian"/>
    </font>
    <font>
      <b/>
      <sz val="3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 tint="4.9989318521683403E-2"/>
      <name val="Calibri"/>
      <family val="2"/>
      <scheme val="minor"/>
    </font>
    <font>
      <b/>
      <sz val="26"/>
      <color theme="0" tint="-4.9989318521683403E-2"/>
      <name val="Calibri"/>
      <family val="2"/>
      <scheme val="minor"/>
    </font>
    <font>
      <sz val="8"/>
      <color rgb="FF000000"/>
      <name val="Segoe UI"/>
      <charset val="1"/>
    </font>
    <font>
      <b/>
      <sz val="14"/>
      <color theme="1"/>
      <name val="Calibri"/>
      <family val="2"/>
      <scheme val="minor"/>
    </font>
    <font>
      <b/>
      <sz val="24"/>
      <color theme="3" tint="-0.249977111117893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5"/>
      <color theme="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6"/>
      <color theme="1"/>
      <name val="Times New Roman"/>
      <family val="1"/>
    </font>
    <font>
      <i/>
      <sz val="18"/>
      <color theme="1"/>
      <name val="Algerian"/>
    </font>
    <font>
      <sz val="22"/>
      <color theme="1"/>
      <name val="Algerian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rgb="FF002060"/>
      <name val="Algerian"/>
    </font>
    <font>
      <sz val="22"/>
      <color rgb="FF002060"/>
      <name val="Algerian"/>
    </font>
    <font>
      <sz val="20"/>
      <color theme="4" tint="-0.499984740745262"/>
      <name val="Algerian"/>
    </font>
    <font>
      <b/>
      <sz val="20"/>
      <color theme="1" tint="0.249977111117893"/>
      <name val="Calibri"/>
      <family val="2"/>
      <scheme val="minor"/>
    </font>
    <font>
      <sz val="20"/>
      <color theme="1" tint="4.9989318521683403E-2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3"/>
      <name val="Algerian"/>
    </font>
    <font>
      <sz val="36"/>
      <color rgb="FF770800"/>
      <name val="Algerian"/>
    </font>
    <font>
      <b/>
      <sz val="36"/>
      <color rgb="FF770800"/>
      <name val="Algerian"/>
    </font>
    <font>
      <b/>
      <sz val="26"/>
      <color theme="1" tint="4.9989318521683403E-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5"/>
      </patternFill>
    </fill>
  </fills>
  <borders count="7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17" borderId="0" applyNumberFormat="0" applyBorder="0" applyAlignment="0" applyProtection="0"/>
  </cellStyleXfs>
  <cellXfs count="24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3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16" fillId="0" borderId="2" xfId="0" applyNumberFormat="1" applyFont="1" applyBorder="1" applyAlignment="1">
      <alignment horizontal="left" vertical="center"/>
    </xf>
    <xf numFmtId="14" fontId="16" fillId="0" borderId="23" xfId="0" applyNumberFormat="1" applyFont="1" applyBorder="1"/>
    <xf numFmtId="14" fontId="16" fillId="0" borderId="2" xfId="0" applyNumberFormat="1" applyFont="1" applyBorder="1" applyAlignment="1">
      <alignment horizontal="center" vertical="center"/>
    </xf>
    <xf numFmtId="0" fontId="15" fillId="8" borderId="43" xfId="0" applyFont="1" applyFill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/>
    </xf>
    <xf numFmtId="0" fontId="15" fillId="8" borderId="4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20" fillId="8" borderId="2" xfId="0" applyFont="1" applyFill="1" applyBorder="1" applyAlignment="1">
      <alignment horizontal="center"/>
    </xf>
    <xf numFmtId="0" fontId="20" fillId="8" borderId="23" xfId="0" applyFont="1" applyFill="1" applyBorder="1" applyAlignment="1">
      <alignment horizontal="center"/>
    </xf>
    <xf numFmtId="0" fontId="16" fillId="0" borderId="2" xfId="0" applyFont="1" applyBorder="1"/>
    <xf numFmtId="0" fontId="16" fillId="0" borderId="23" xfId="0" applyFont="1" applyBorder="1"/>
    <xf numFmtId="0" fontId="15" fillId="8" borderId="19" xfId="0" applyFont="1" applyFill="1" applyBorder="1" applyAlignment="1">
      <alignment horizontal="center"/>
    </xf>
    <xf numFmtId="0" fontId="16" fillId="0" borderId="38" xfId="0" applyFont="1" applyBorder="1"/>
    <xf numFmtId="0" fontId="21" fillId="8" borderId="44" xfId="0" applyFont="1" applyFill="1" applyBorder="1" applyAlignment="1">
      <alignment horizontal="center" vertical="center" wrapText="1"/>
    </xf>
    <xf numFmtId="164" fontId="22" fillId="7" borderId="24" xfId="0" applyNumberFormat="1" applyFont="1" applyFill="1" applyBorder="1" applyAlignment="1">
      <alignment horizontal="center" vertical="center"/>
    </xf>
    <xf numFmtId="164" fontId="22" fillId="7" borderId="2" xfId="0" applyNumberFormat="1" applyFont="1" applyFill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41" xfId="0" applyFont="1" applyBorder="1" applyAlignment="1">
      <alignment vertical="center"/>
    </xf>
    <xf numFmtId="0" fontId="10" fillId="7" borderId="2" xfId="0" applyFont="1" applyFill="1" applyBorder="1" applyAlignment="1">
      <alignment vertical="center" wrapText="1"/>
    </xf>
    <xf numFmtId="0" fontId="26" fillId="11" borderId="68" xfId="2" applyFont="1" applyFill="1" applyBorder="1" applyAlignment="1">
      <alignment horizontal="center" vertical="center" wrapText="1"/>
    </xf>
    <xf numFmtId="0" fontId="25" fillId="12" borderId="68" xfId="2" applyFont="1" applyFill="1" applyBorder="1" applyAlignment="1">
      <alignment horizontal="center" vertical="center" wrapText="1"/>
    </xf>
    <xf numFmtId="0" fontId="25" fillId="13" borderId="68" xfId="2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center" vertical="center" wrapText="1"/>
    </xf>
    <xf numFmtId="14" fontId="29" fillId="5" borderId="2" xfId="0" applyNumberFormat="1" applyFont="1" applyFill="1" applyBorder="1" applyAlignment="1">
      <alignment vertical="center" wrapText="1"/>
    </xf>
    <xf numFmtId="0" fontId="29" fillId="5" borderId="4" xfId="0" applyFont="1" applyFill="1" applyBorder="1" applyAlignment="1">
      <alignment horizontal="center" vertical="center" wrapText="1"/>
    </xf>
    <xf numFmtId="0" fontId="9" fillId="0" borderId="7" xfId="0" applyFont="1" applyBorder="1" applyAlignment="1" applyProtection="1">
      <alignment horizontal="center" vertical="center" wrapText="1"/>
      <protection locked="0"/>
    </xf>
    <xf numFmtId="0" fontId="30" fillId="4" borderId="2" xfId="0" applyFont="1" applyFill="1" applyBorder="1" applyAlignment="1">
      <alignment horizontal="center" vertical="center"/>
    </xf>
    <xf numFmtId="0" fontId="30" fillId="14" borderId="2" xfId="0" applyFont="1" applyFill="1" applyBorder="1" applyAlignment="1">
      <alignment horizontal="center" vertical="center"/>
    </xf>
    <xf numFmtId="0" fontId="9" fillId="0" borderId="3" xfId="0" applyFont="1" applyBorder="1" applyAlignment="1" applyProtection="1">
      <alignment horizontal="center" vertical="center" wrapText="1"/>
    </xf>
    <xf numFmtId="0" fontId="31" fillId="0" borderId="7" xfId="0" applyFont="1" applyBorder="1" applyAlignment="1" applyProtection="1">
      <alignment horizontal="center" vertical="center" wrapText="1"/>
      <protection locked="0"/>
    </xf>
    <xf numFmtId="15" fontId="31" fillId="0" borderId="7" xfId="0" applyNumberFormat="1" applyFont="1" applyBorder="1" applyAlignment="1" applyProtection="1">
      <alignment horizontal="center" vertical="center" wrapText="1"/>
      <protection locked="0"/>
    </xf>
    <xf numFmtId="0" fontId="31" fillId="0" borderId="13" xfId="0" applyFont="1" applyBorder="1" applyAlignment="1" applyProtection="1">
      <alignment horizontal="center" vertical="center" wrapText="1"/>
    </xf>
    <xf numFmtId="0" fontId="8" fillId="0" borderId="13" xfId="0" applyFont="1" applyBorder="1" applyAlignment="1" applyProtection="1">
      <alignment horizontal="center" vertical="center" wrapText="1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31" fillId="0" borderId="3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center" vertical="center" wrapText="1"/>
      <protection locked="0"/>
    </xf>
    <xf numFmtId="0" fontId="9" fillId="0" borderId="2" xfId="0" applyNumberFormat="1" applyFont="1" applyBorder="1" applyAlignment="1" applyProtection="1">
      <alignment horizontal="center" vertical="center" wrapText="1"/>
      <protection locked="0"/>
    </xf>
    <xf numFmtId="0" fontId="32" fillId="0" borderId="7" xfId="0" applyFont="1" applyBorder="1" applyAlignment="1" applyProtection="1">
      <alignment horizontal="center" vertical="center" wrapText="1"/>
      <protection locked="0"/>
    </xf>
    <xf numFmtId="0" fontId="23" fillId="5" borderId="70" xfId="2" applyFont="1" applyFill="1" applyBorder="1" applyAlignment="1">
      <alignment horizontal="center" vertical="center" wrapText="1"/>
    </xf>
    <xf numFmtId="0" fontId="23" fillId="5" borderId="27" xfId="2" applyFont="1" applyFill="1" applyBorder="1" applyAlignment="1">
      <alignment horizontal="center" vertical="center" wrapText="1"/>
    </xf>
    <xf numFmtId="0" fontId="23" fillId="5" borderId="66" xfId="2" applyFont="1" applyFill="1" applyBorder="1" applyAlignment="1">
      <alignment horizontal="center" vertical="center" wrapText="1"/>
    </xf>
    <xf numFmtId="0" fontId="23" fillId="5" borderId="31" xfId="2" applyFont="1" applyFill="1" applyBorder="1" applyAlignment="1">
      <alignment horizontal="center" vertical="center" wrapText="1"/>
    </xf>
    <xf numFmtId="0" fontId="6" fillId="5" borderId="12" xfId="2" applyFont="1" applyFill="1" applyBorder="1" applyAlignment="1">
      <alignment horizontal="center" vertical="center" wrapText="1"/>
    </xf>
    <xf numFmtId="0" fontId="6" fillId="5" borderId="22" xfId="2" applyFont="1" applyFill="1" applyBorder="1" applyAlignment="1">
      <alignment horizontal="center" vertical="center" wrapText="1"/>
    </xf>
    <xf numFmtId="0" fontId="6" fillId="5" borderId="4" xfId="2" applyFont="1" applyFill="1" applyBorder="1" applyAlignment="1">
      <alignment horizontal="center" vertical="center" wrapText="1"/>
    </xf>
    <xf numFmtId="0" fontId="8" fillId="10" borderId="44" xfId="2" applyFont="1" applyFill="1" applyBorder="1" applyAlignment="1">
      <alignment horizontal="center" vertical="center" wrapText="1"/>
    </xf>
    <xf numFmtId="0" fontId="8" fillId="10" borderId="3" xfId="2" applyFont="1" applyFill="1" applyBorder="1" applyAlignment="1">
      <alignment horizontal="center" vertical="center" wrapText="1"/>
    </xf>
    <xf numFmtId="0" fontId="30" fillId="5" borderId="65" xfId="0" applyFont="1" applyFill="1" applyBorder="1" applyAlignment="1">
      <alignment horizontal="center" vertical="center" wrapText="1"/>
    </xf>
    <xf numFmtId="0" fontId="30" fillId="5" borderId="64" xfId="0" applyFont="1" applyFill="1" applyBorder="1" applyAlignment="1">
      <alignment horizontal="center" vertical="center" wrapText="1"/>
    </xf>
    <xf numFmtId="0" fontId="30" fillId="4" borderId="55" xfId="0" applyFont="1" applyFill="1" applyBorder="1" applyAlignment="1">
      <alignment horizontal="center" vertical="center"/>
    </xf>
    <xf numFmtId="0" fontId="30" fillId="4" borderId="3" xfId="0" applyFont="1" applyFill="1" applyBorder="1" applyAlignment="1">
      <alignment horizontal="center" vertical="center"/>
    </xf>
    <xf numFmtId="0" fontId="24" fillId="10" borderId="70" xfId="2" applyFont="1" applyFill="1" applyBorder="1" applyAlignment="1">
      <alignment horizontal="center" vertical="center" wrapText="1"/>
    </xf>
    <xf numFmtId="0" fontId="24" fillId="10" borderId="29" xfId="2" applyFont="1" applyFill="1" applyBorder="1" applyAlignment="1">
      <alignment horizontal="center" vertical="center" wrapText="1"/>
    </xf>
    <xf numFmtId="0" fontId="24" fillId="10" borderId="69" xfId="2" applyFont="1" applyFill="1" applyBorder="1" applyAlignment="1">
      <alignment horizontal="center" vertical="center" wrapText="1"/>
    </xf>
    <xf numFmtId="0" fontId="24" fillId="10" borderId="66" xfId="2" applyFont="1" applyFill="1" applyBorder="1" applyAlignment="1">
      <alignment horizontal="center" vertical="center" wrapText="1"/>
    </xf>
    <xf numFmtId="0" fontId="24" fillId="10" borderId="33" xfId="2" applyFont="1" applyFill="1" applyBorder="1" applyAlignment="1">
      <alignment horizontal="center" vertical="center" wrapText="1"/>
    </xf>
    <xf numFmtId="0" fontId="24" fillId="10" borderId="67" xfId="2" applyFont="1" applyFill="1" applyBorder="1" applyAlignment="1">
      <alignment horizontal="center" vertical="center" wrapText="1"/>
    </xf>
    <xf numFmtId="0" fontId="27" fillId="16" borderId="12" xfId="0" applyFont="1" applyFill="1" applyBorder="1" applyAlignment="1">
      <alignment horizontal="center" vertical="center" wrapText="1"/>
    </xf>
    <xf numFmtId="0" fontId="27" fillId="16" borderId="4" xfId="0" applyFont="1" applyFill="1" applyBorder="1" applyAlignment="1">
      <alignment horizontal="center" vertical="center" wrapText="1"/>
    </xf>
    <xf numFmtId="0" fontId="27" fillId="15" borderId="12" xfId="0" applyFont="1" applyFill="1" applyBorder="1" applyAlignment="1">
      <alignment horizontal="center" vertical="center" wrapText="1"/>
    </xf>
    <xf numFmtId="0" fontId="27" fillId="15" borderId="4" xfId="0" applyFont="1" applyFill="1" applyBorder="1" applyAlignment="1">
      <alignment horizontal="center" vertical="center" wrapText="1"/>
    </xf>
    <xf numFmtId="0" fontId="27" fillId="5" borderId="12" xfId="0" applyFont="1" applyFill="1" applyBorder="1" applyAlignment="1">
      <alignment horizontal="center" vertical="center" wrapText="1"/>
    </xf>
    <xf numFmtId="0" fontId="27" fillId="5" borderId="4" xfId="0" applyFont="1" applyFill="1" applyBorder="1" applyAlignment="1">
      <alignment horizontal="center" vertical="center" wrapText="1"/>
    </xf>
    <xf numFmtId="0" fontId="28" fillId="5" borderId="2" xfId="0" applyFont="1" applyFill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/>
    </xf>
    <xf numFmtId="0" fontId="33" fillId="2" borderId="5" xfId="1" applyFont="1" applyBorder="1" applyAlignment="1" applyProtection="1">
      <alignment horizontal="center" vertical="center" wrapText="1"/>
    </xf>
    <xf numFmtId="0" fontId="33" fillId="2" borderId="11" xfId="1" applyFont="1" applyBorder="1" applyAlignment="1" applyProtection="1">
      <alignment horizontal="center" vertical="center" wrapText="1"/>
    </xf>
    <xf numFmtId="0" fontId="25" fillId="10" borderId="68" xfId="2" applyFont="1" applyFill="1" applyBorder="1" applyAlignment="1">
      <alignment horizontal="center" vertical="center" wrapText="1"/>
    </xf>
    <xf numFmtId="0" fontId="25" fillId="10" borderId="10" xfId="2" applyFont="1" applyFill="1" applyBorder="1" applyAlignment="1">
      <alignment horizontal="center" vertical="center" wrapText="1"/>
    </xf>
    <xf numFmtId="0" fontId="29" fillId="5" borderId="62" xfId="1" applyFont="1" applyFill="1" applyBorder="1" applyAlignment="1">
      <alignment horizontal="center" vertical="center"/>
    </xf>
    <xf numFmtId="0" fontId="29" fillId="5" borderId="8" xfId="1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 wrapText="1"/>
    </xf>
    <xf numFmtId="0" fontId="30" fillId="4" borderId="3" xfId="0" applyFont="1" applyFill="1" applyBorder="1" applyAlignment="1">
      <alignment horizontal="center" vertical="center" wrapText="1"/>
    </xf>
    <xf numFmtId="0" fontId="30" fillId="4" borderId="63" xfId="0" applyFont="1" applyFill="1" applyBorder="1" applyAlignment="1">
      <alignment horizontal="center" vertical="center" wrapText="1"/>
    </xf>
    <xf numFmtId="0" fontId="30" fillId="4" borderId="6" xfId="0" applyFont="1" applyFill="1" applyBorder="1" applyAlignment="1">
      <alignment horizontal="center" vertical="center" wrapText="1"/>
    </xf>
    <xf numFmtId="0" fontId="30" fillId="5" borderId="32" xfId="0" applyFont="1" applyFill="1" applyBorder="1" applyAlignment="1">
      <alignment horizontal="center" vertical="center" wrapText="1"/>
    </xf>
    <xf numFmtId="0" fontId="30" fillId="5" borderId="12" xfId="0" applyFont="1" applyFill="1" applyBorder="1" applyAlignment="1">
      <alignment horizontal="center" vertical="center" wrapText="1"/>
    </xf>
    <xf numFmtId="0" fontId="16" fillId="0" borderId="58" xfId="0" applyFont="1" applyBorder="1" applyAlignment="1">
      <alignment horizontal="center"/>
    </xf>
    <xf numFmtId="0" fontId="16" fillId="0" borderId="59" xfId="0" applyFont="1" applyBorder="1" applyAlignment="1">
      <alignment horizontal="center"/>
    </xf>
    <xf numFmtId="0" fontId="16" fillId="0" borderId="60" xfId="0" applyFont="1" applyBorder="1" applyAlignment="1">
      <alignment horizontal="center"/>
    </xf>
    <xf numFmtId="0" fontId="17" fillId="8" borderId="49" xfId="0" applyFont="1" applyFill="1" applyBorder="1" applyAlignment="1">
      <alignment horizontal="center"/>
    </xf>
    <xf numFmtId="0" fontId="17" fillId="8" borderId="47" xfId="0" applyFont="1" applyFill="1" applyBorder="1" applyAlignment="1">
      <alignment horizontal="center"/>
    </xf>
    <xf numFmtId="0" fontId="17" fillId="8" borderId="48" xfId="0" applyFont="1" applyFill="1" applyBorder="1" applyAlignment="1">
      <alignment horizontal="center"/>
    </xf>
    <xf numFmtId="0" fontId="16" fillId="0" borderId="26" xfId="0" applyFont="1" applyBorder="1" applyAlignment="1">
      <alignment horizontal="left" vertical="top"/>
    </xf>
    <xf numFmtId="0" fontId="16" fillId="0" borderId="29" xfId="0" applyFont="1" applyBorder="1" applyAlignment="1">
      <alignment horizontal="left" vertical="top"/>
    </xf>
    <xf numFmtId="0" fontId="16" fillId="0" borderId="61" xfId="0" applyFont="1" applyBorder="1" applyAlignment="1">
      <alignment horizontal="left" vertical="top"/>
    </xf>
    <xf numFmtId="0" fontId="16" fillId="0" borderId="40" xfId="0" applyFont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41" xfId="0" applyFont="1" applyBorder="1" applyAlignment="1">
      <alignment horizontal="left" vertical="top"/>
    </xf>
    <xf numFmtId="0" fontId="16" fillId="0" borderId="58" xfId="0" applyFont="1" applyBorder="1" applyAlignment="1">
      <alignment horizontal="left" vertical="top"/>
    </xf>
    <xf numFmtId="0" fontId="16" fillId="0" borderId="59" xfId="0" applyFont="1" applyBorder="1" applyAlignment="1">
      <alignment horizontal="left" vertical="top"/>
    </xf>
    <xf numFmtId="0" fontId="16" fillId="0" borderId="60" xfId="0" applyFont="1" applyBorder="1" applyAlignment="1">
      <alignment horizontal="left" vertical="top"/>
    </xf>
    <xf numFmtId="10" fontId="16" fillId="0" borderId="28" xfId="0" applyNumberFormat="1" applyFont="1" applyBorder="1" applyAlignment="1">
      <alignment horizontal="center" vertical="center"/>
    </xf>
    <xf numFmtId="10" fontId="16" fillId="0" borderId="27" xfId="0" applyNumberFormat="1" applyFont="1" applyBorder="1" applyAlignment="1">
      <alignment horizontal="center" vertical="center"/>
    </xf>
    <xf numFmtId="10" fontId="16" fillId="0" borderId="32" xfId="0" applyNumberFormat="1" applyFont="1" applyBorder="1" applyAlignment="1">
      <alignment horizontal="center" vertical="center"/>
    </xf>
    <xf numFmtId="10" fontId="16" fillId="0" borderId="31" xfId="0" applyNumberFormat="1" applyFont="1" applyBorder="1" applyAlignment="1">
      <alignment horizontal="center" vertical="center"/>
    </xf>
    <xf numFmtId="164" fontId="16" fillId="0" borderId="28" xfId="0" applyNumberFormat="1" applyFont="1" applyBorder="1" applyAlignment="1">
      <alignment horizontal="center" vertical="center"/>
    </xf>
    <xf numFmtId="164" fontId="16" fillId="0" borderId="27" xfId="0" applyNumberFormat="1" applyFont="1" applyBorder="1" applyAlignment="1">
      <alignment horizontal="center" vertical="center"/>
    </xf>
    <xf numFmtId="164" fontId="16" fillId="0" borderId="32" xfId="0" applyNumberFormat="1" applyFont="1" applyBorder="1" applyAlignment="1">
      <alignment horizontal="center" vertical="center"/>
    </xf>
    <xf numFmtId="164" fontId="16" fillId="0" borderId="31" xfId="0" applyNumberFormat="1" applyFont="1" applyBorder="1" applyAlignment="1">
      <alignment horizontal="center" vertical="center"/>
    </xf>
    <xf numFmtId="0" fontId="16" fillId="0" borderId="55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9" fontId="16" fillId="0" borderId="56" xfId="0" applyNumberFormat="1" applyFont="1" applyBorder="1" applyAlignment="1">
      <alignment horizontal="center" vertical="center"/>
    </xf>
    <xf numFmtId="9" fontId="16" fillId="0" borderId="54" xfId="0" applyNumberFormat="1" applyFont="1" applyBorder="1" applyAlignment="1">
      <alignment horizontal="center" vertical="center"/>
    </xf>
    <xf numFmtId="164" fontId="20" fillId="0" borderId="57" xfId="0" applyNumberFormat="1" applyFont="1" applyBorder="1" applyAlignment="1">
      <alignment horizontal="center" vertical="center"/>
    </xf>
    <xf numFmtId="164" fontId="20" fillId="0" borderId="38" xfId="0" applyNumberFormat="1" applyFont="1" applyBorder="1" applyAlignment="1">
      <alignment horizontal="center" vertical="center"/>
    </xf>
    <xf numFmtId="164" fontId="15" fillId="0" borderId="12" xfId="0" applyNumberFormat="1" applyFont="1" applyBorder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5" fillId="8" borderId="19" xfId="0" applyFont="1" applyFill="1" applyBorder="1" applyAlignment="1">
      <alignment horizontal="center" vertical="center" wrapText="1"/>
    </xf>
    <xf numFmtId="0" fontId="16" fillId="8" borderId="19" xfId="0" applyFont="1" applyFill="1" applyBorder="1" applyAlignment="1">
      <alignment horizontal="center" vertical="center" wrapText="1"/>
    </xf>
    <xf numFmtId="0" fontId="16" fillId="8" borderId="50" xfId="0" applyFont="1" applyFill="1" applyBorder="1" applyAlignment="1">
      <alignment horizontal="center" vertical="center" wrapText="1"/>
    </xf>
    <xf numFmtId="0" fontId="16" fillId="8" borderId="51" xfId="0" applyFont="1" applyFill="1" applyBorder="1" applyAlignment="1">
      <alignment horizontal="center" vertical="center" wrapText="1"/>
    </xf>
    <xf numFmtId="0" fontId="16" fillId="8" borderId="32" xfId="0" applyFont="1" applyFill="1" applyBorder="1" applyAlignment="1">
      <alignment horizontal="center" vertical="center" wrapText="1"/>
    </xf>
    <xf numFmtId="0" fontId="16" fillId="8" borderId="31" xfId="0" applyFont="1" applyFill="1" applyBorder="1" applyAlignment="1">
      <alignment horizontal="center" vertical="center" wrapText="1"/>
    </xf>
    <xf numFmtId="0" fontId="16" fillId="8" borderId="52" xfId="0" applyFont="1" applyFill="1" applyBorder="1" applyAlignment="1">
      <alignment horizontal="center" vertical="center" wrapText="1"/>
    </xf>
    <xf numFmtId="0" fontId="16" fillId="8" borderId="3" xfId="0" applyFont="1" applyFill="1" applyBorder="1" applyAlignment="1">
      <alignment horizontal="center" vertical="center" wrapText="1"/>
    </xf>
    <xf numFmtId="0" fontId="21" fillId="8" borderId="53" xfId="0" applyFont="1" applyFill="1" applyBorder="1" applyAlignment="1">
      <alignment horizontal="center" vertical="center" wrapText="1"/>
    </xf>
    <xf numFmtId="0" fontId="21" fillId="8" borderId="54" xfId="0" applyFont="1" applyFill="1" applyBorder="1" applyAlignment="1">
      <alignment horizontal="center" vertical="center" wrapText="1"/>
    </xf>
    <xf numFmtId="0" fontId="16" fillId="0" borderId="21" xfId="0" applyFont="1" applyBorder="1"/>
    <xf numFmtId="0" fontId="16" fillId="0" borderId="22" xfId="0" applyFont="1" applyBorder="1"/>
    <xf numFmtId="0" fontId="16" fillId="0" borderId="4" xfId="0" applyFont="1" applyBorder="1"/>
    <xf numFmtId="0" fontId="16" fillId="0" borderId="2" xfId="0" applyFont="1" applyBorder="1"/>
    <xf numFmtId="0" fontId="16" fillId="0" borderId="23" xfId="0" applyFont="1" applyBorder="1"/>
    <xf numFmtId="0" fontId="16" fillId="0" borderId="34" xfId="0" applyFont="1" applyBorder="1"/>
    <xf numFmtId="0" fontId="16" fillId="0" borderId="37" xfId="0" applyFont="1" applyBorder="1"/>
    <xf numFmtId="0" fontId="16" fillId="0" borderId="35" xfId="0" applyFont="1" applyBorder="1"/>
    <xf numFmtId="0" fontId="16" fillId="0" borderId="38" xfId="0" applyFont="1" applyBorder="1"/>
    <xf numFmtId="0" fontId="16" fillId="0" borderId="39" xfId="0" applyFont="1" applyBorder="1"/>
    <xf numFmtId="0" fontId="16" fillId="0" borderId="21" xfId="0" applyFont="1" applyBorder="1" applyAlignment="1">
      <alignment horizontal="left"/>
    </xf>
    <xf numFmtId="0" fontId="16" fillId="0" borderId="22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6" fillId="0" borderId="34" xfId="0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15" fillId="8" borderId="49" xfId="0" applyFont="1" applyFill="1" applyBorder="1" applyAlignment="1">
      <alignment horizontal="center"/>
    </xf>
    <xf numFmtId="0" fontId="15" fillId="8" borderId="47" xfId="0" applyFont="1" applyFill="1" applyBorder="1" applyAlignment="1">
      <alignment horizontal="center"/>
    </xf>
    <xf numFmtId="0" fontId="15" fillId="8" borderId="18" xfId="0" applyFont="1" applyFill="1" applyBorder="1" applyAlignment="1">
      <alignment horizontal="center"/>
    </xf>
    <xf numFmtId="0" fontId="15" fillId="8" borderId="19" xfId="0" applyFont="1" applyFill="1" applyBorder="1" applyAlignment="1">
      <alignment horizontal="center"/>
    </xf>
    <xf numFmtId="0" fontId="15" fillId="8" borderId="20" xfId="0" applyFont="1" applyFill="1" applyBorder="1" applyAlignment="1">
      <alignment horizontal="center"/>
    </xf>
    <xf numFmtId="0" fontId="16" fillId="0" borderId="2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12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5" fillId="8" borderId="21" xfId="0" applyFont="1" applyFill="1" applyBorder="1" applyAlignment="1">
      <alignment horizontal="center"/>
    </xf>
    <xf numFmtId="0" fontId="15" fillId="8" borderId="22" xfId="0" applyFont="1" applyFill="1" applyBorder="1" applyAlignment="1">
      <alignment horizontal="center"/>
    </xf>
    <xf numFmtId="0" fontId="15" fillId="8" borderId="4" xfId="0" applyFont="1" applyFill="1" applyBorder="1" applyAlignment="1">
      <alignment horizontal="center"/>
    </xf>
    <xf numFmtId="0" fontId="15" fillId="8" borderId="2" xfId="0" applyFont="1" applyFill="1" applyBorder="1" applyAlignment="1">
      <alignment horizontal="center"/>
    </xf>
    <xf numFmtId="0" fontId="15" fillId="8" borderId="23" xfId="0" applyFont="1" applyFill="1" applyBorder="1" applyAlignment="1">
      <alignment horizontal="center"/>
    </xf>
    <xf numFmtId="0" fontId="15" fillId="8" borderId="24" xfId="0" applyFont="1" applyFill="1" applyBorder="1" applyAlignment="1">
      <alignment horizontal="center"/>
    </xf>
    <xf numFmtId="0" fontId="15" fillId="8" borderId="12" xfId="0" applyFont="1" applyFill="1" applyBorder="1" applyAlignment="1">
      <alignment horizontal="center"/>
    </xf>
    <xf numFmtId="0" fontId="16" fillId="0" borderId="12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6" fillId="0" borderId="4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41" xfId="0" applyFont="1" applyBorder="1" applyAlignment="1">
      <alignment horizontal="center"/>
    </xf>
    <xf numFmtId="0" fontId="17" fillId="8" borderId="17" xfId="0" applyFont="1" applyFill="1" applyBorder="1" applyAlignment="1">
      <alignment horizontal="center"/>
    </xf>
    <xf numFmtId="0" fontId="17" fillId="8" borderId="18" xfId="0" applyFont="1" applyFill="1" applyBorder="1" applyAlignment="1">
      <alignment horizontal="center"/>
    </xf>
    <xf numFmtId="0" fontId="17" fillId="8" borderId="19" xfId="0" applyFont="1" applyFill="1" applyBorder="1" applyAlignment="1">
      <alignment horizontal="center"/>
    </xf>
    <xf numFmtId="0" fontId="17" fillId="8" borderId="20" xfId="0" applyFont="1" applyFill="1" applyBorder="1" applyAlignment="1">
      <alignment horizontal="center"/>
    </xf>
    <xf numFmtId="0" fontId="16" fillId="0" borderId="34" xfId="0" applyFont="1" applyBorder="1" applyAlignment="1">
      <alignment horizontal="left" vertical="top"/>
    </xf>
    <xf numFmtId="0" fontId="16" fillId="0" borderId="37" xfId="0" applyFont="1" applyBorder="1" applyAlignment="1">
      <alignment horizontal="left" vertical="top"/>
    </xf>
    <xf numFmtId="0" fontId="16" fillId="0" borderId="42" xfId="0" applyFont="1" applyBorder="1" applyAlignment="1">
      <alignment horizontal="left" vertical="top"/>
    </xf>
    <xf numFmtId="0" fontId="15" fillId="8" borderId="45" xfId="0" applyFont="1" applyFill="1" applyBorder="1" applyAlignment="1">
      <alignment horizontal="center"/>
    </xf>
    <xf numFmtId="0" fontId="15" fillId="8" borderId="31" xfId="0" applyFont="1" applyFill="1" applyBorder="1" applyAlignment="1">
      <alignment horizontal="center"/>
    </xf>
    <xf numFmtId="0" fontId="15" fillId="8" borderId="3" xfId="0" applyFont="1" applyFill="1" applyBorder="1" applyAlignment="1">
      <alignment horizontal="center"/>
    </xf>
    <xf numFmtId="0" fontId="15" fillId="8" borderId="46" xfId="0" applyFont="1" applyFill="1" applyBorder="1" applyAlignment="1">
      <alignment horizontal="center"/>
    </xf>
    <xf numFmtId="0" fontId="15" fillId="8" borderId="48" xfId="0" applyFont="1" applyFill="1" applyBorder="1" applyAlignment="1">
      <alignment horizontal="center"/>
    </xf>
    <xf numFmtId="0" fontId="15" fillId="8" borderId="26" xfId="0" applyFont="1" applyFill="1" applyBorder="1" applyAlignment="1">
      <alignment horizontal="center" vertical="center"/>
    </xf>
    <xf numFmtId="0" fontId="15" fillId="8" borderId="27" xfId="0" applyFont="1" applyFill="1" applyBorder="1" applyAlignment="1">
      <alignment horizontal="center" vertical="center"/>
    </xf>
    <xf numFmtId="0" fontId="15" fillId="8" borderId="30" xfId="0" applyFont="1" applyFill="1" applyBorder="1" applyAlignment="1">
      <alignment horizontal="center" vertical="center"/>
    </xf>
    <xf numFmtId="0" fontId="15" fillId="8" borderId="31" xfId="0" applyFont="1" applyFill="1" applyBorder="1" applyAlignment="1">
      <alignment horizontal="center" vertical="center"/>
    </xf>
    <xf numFmtId="0" fontId="17" fillId="7" borderId="28" xfId="0" applyFont="1" applyFill="1" applyBorder="1" applyAlignment="1">
      <alignment horizontal="center" vertical="center"/>
    </xf>
    <xf numFmtId="0" fontId="17" fillId="7" borderId="29" xfId="0" applyFont="1" applyFill="1" applyBorder="1" applyAlignment="1">
      <alignment horizontal="center" vertical="center"/>
    </xf>
    <xf numFmtId="0" fontId="17" fillId="7" borderId="27" xfId="0" applyFont="1" applyFill="1" applyBorder="1" applyAlignment="1">
      <alignment horizontal="center" vertical="center"/>
    </xf>
    <xf numFmtId="0" fontId="17" fillId="7" borderId="32" xfId="0" applyFont="1" applyFill="1" applyBorder="1" applyAlignment="1">
      <alignment horizontal="center" vertical="center"/>
    </xf>
    <xf numFmtId="0" fontId="17" fillId="7" borderId="33" xfId="0" applyFont="1" applyFill="1" applyBorder="1" applyAlignment="1">
      <alignment horizontal="center" vertical="center"/>
    </xf>
    <xf numFmtId="0" fontId="17" fillId="7" borderId="31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 wrapText="1"/>
    </xf>
    <xf numFmtId="0" fontId="16" fillId="8" borderId="38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/>
    </xf>
    <xf numFmtId="0" fontId="15" fillId="0" borderId="38" xfId="0" applyFont="1" applyBorder="1" applyAlignment="1">
      <alignment horizontal="center"/>
    </xf>
    <xf numFmtId="0" fontId="15" fillId="8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16" fillId="0" borderId="38" xfId="0" applyFont="1" applyBorder="1" applyAlignment="1">
      <alignment horizontal="left" vertical="top"/>
    </xf>
    <xf numFmtId="0" fontId="16" fillId="0" borderId="39" xfId="0" applyFont="1" applyBorder="1" applyAlignment="1">
      <alignment horizontal="left" vertical="top"/>
    </xf>
    <xf numFmtId="0" fontId="15" fillId="8" borderId="34" xfId="0" applyFont="1" applyFill="1" applyBorder="1" applyAlignment="1">
      <alignment horizontal="center" vertical="center"/>
    </xf>
    <xf numFmtId="0" fontId="15" fillId="8" borderId="35" xfId="0" applyFont="1" applyFill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top"/>
    </xf>
    <xf numFmtId="0" fontId="12" fillId="0" borderId="15" xfId="0" applyFont="1" applyBorder="1" applyAlignment="1">
      <alignment horizontal="center" vertical="top"/>
    </xf>
    <xf numFmtId="0" fontId="13" fillId="0" borderId="15" xfId="0" applyFont="1" applyBorder="1" applyAlignment="1">
      <alignment horizontal="center" vertical="top"/>
    </xf>
    <xf numFmtId="0" fontId="13" fillId="0" borderId="16" xfId="0" applyFont="1" applyBorder="1" applyAlignment="1">
      <alignment horizontal="center" vertical="top"/>
    </xf>
    <xf numFmtId="0" fontId="14" fillId="8" borderId="17" xfId="0" applyFont="1" applyFill="1" applyBorder="1" applyAlignment="1">
      <alignment horizontal="center"/>
    </xf>
    <xf numFmtId="0" fontId="14" fillId="8" borderId="18" xfId="0" applyFont="1" applyFill="1" applyBorder="1" applyAlignment="1">
      <alignment horizontal="center"/>
    </xf>
    <xf numFmtId="0" fontId="14" fillId="8" borderId="19" xfId="0" applyFont="1" applyFill="1" applyBorder="1" applyAlignment="1">
      <alignment horizontal="center"/>
    </xf>
    <xf numFmtId="0" fontId="14" fillId="8" borderId="20" xfId="0" applyFont="1" applyFill="1" applyBorder="1" applyAlignment="1">
      <alignment horizontal="center"/>
    </xf>
    <xf numFmtId="0" fontId="15" fillId="8" borderId="21" xfId="0" applyFont="1" applyFill="1" applyBorder="1" applyAlignment="1">
      <alignment horizontal="right"/>
    </xf>
    <xf numFmtId="0" fontId="15" fillId="8" borderId="22" xfId="0" applyFont="1" applyFill="1" applyBorder="1" applyAlignment="1">
      <alignment horizontal="right"/>
    </xf>
    <xf numFmtId="0" fontId="15" fillId="8" borderId="4" xfId="0" applyFont="1" applyFill="1" applyBorder="1" applyAlignment="1">
      <alignment horizontal="right"/>
    </xf>
    <xf numFmtId="0" fontId="15" fillId="8" borderId="12" xfId="0" applyFont="1" applyFill="1" applyBorder="1" applyAlignment="1">
      <alignment horizontal="right"/>
    </xf>
    <xf numFmtId="0" fontId="15" fillId="8" borderId="24" xfId="0" applyFont="1" applyFill="1" applyBorder="1" applyAlignment="1">
      <alignment horizontal="right"/>
    </xf>
    <xf numFmtId="0" fontId="15" fillId="8" borderId="2" xfId="0" applyFont="1" applyFill="1" applyBorder="1" applyAlignment="1">
      <alignment horizontal="right"/>
    </xf>
    <xf numFmtId="0" fontId="16" fillId="8" borderId="12" xfId="0" applyFont="1" applyFill="1" applyBorder="1" applyAlignment="1">
      <alignment horizontal="center"/>
    </xf>
    <xf numFmtId="0" fontId="16" fillId="8" borderId="22" xfId="0" applyFont="1" applyFill="1" applyBorder="1" applyAlignment="1">
      <alignment horizontal="center"/>
    </xf>
    <xf numFmtId="0" fontId="16" fillId="8" borderId="25" xfId="0" applyFont="1" applyFill="1" applyBorder="1" applyAlignment="1">
      <alignment horizontal="center"/>
    </xf>
    <xf numFmtId="0" fontId="31" fillId="0" borderId="2" xfId="0" applyFont="1" applyBorder="1" applyAlignment="1" applyProtection="1">
      <alignment horizontal="center" vertical="center" wrapText="1"/>
    </xf>
    <xf numFmtId="0" fontId="1" fillId="17" borderId="2" xfId="3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0" xfId="3" applyFill="1" applyBorder="1"/>
    <xf numFmtId="0" fontId="0" fillId="7" borderId="0" xfId="0" applyFill="1" applyBorder="1"/>
    <xf numFmtId="0" fontId="0" fillId="0" borderId="0" xfId="0" applyBorder="1"/>
    <xf numFmtId="0" fontId="1" fillId="17" borderId="55" xfId="3" applyBorder="1" applyAlignment="1">
      <alignment horizontal="center"/>
    </xf>
    <xf numFmtId="0" fontId="1" fillId="7" borderId="0" xfId="3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4" fillId="5" borderId="10" xfId="2" applyFont="1" applyFill="1" applyBorder="1" applyAlignment="1">
      <alignment horizontal="center" vertical="center" wrapText="1"/>
    </xf>
    <xf numFmtId="0" fontId="35" fillId="0" borderId="3" xfId="0" applyFont="1" applyBorder="1" applyAlignment="1" applyProtection="1">
      <alignment horizontal="center" vertical="center" wrapText="1"/>
    </xf>
    <xf numFmtId="0" fontId="36" fillId="5" borderId="3" xfId="0" applyFont="1" applyFill="1" applyBorder="1" applyAlignment="1">
      <alignment horizontal="center" vertical="center" wrapText="1"/>
    </xf>
    <xf numFmtId="0" fontId="36" fillId="5" borderId="2" xfId="0" applyFont="1" applyFill="1" applyBorder="1" applyAlignment="1">
      <alignment horizontal="center" vertical="center" wrapText="1"/>
    </xf>
    <xf numFmtId="0" fontId="7" fillId="6" borderId="33" xfId="0" applyFont="1" applyFill="1" applyBorder="1" applyAlignment="1">
      <alignment horizontal="center" vertical="center" wrapText="1"/>
    </xf>
    <xf numFmtId="0" fontId="7" fillId="6" borderId="71" xfId="0" applyFont="1" applyFill="1" applyBorder="1" applyAlignment="1">
      <alignment horizontal="center" vertical="center" wrapText="1"/>
    </xf>
    <xf numFmtId="0" fontId="7" fillId="6" borderId="31" xfId="0" applyFont="1" applyFill="1" applyBorder="1" applyAlignment="1">
      <alignment horizontal="center" vertical="center" wrapText="1"/>
    </xf>
    <xf numFmtId="0" fontId="37" fillId="5" borderId="9" xfId="0" applyFont="1" applyFill="1" applyBorder="1" applyAlignment="1">
      <alignment horizontal="center" vertical="center" wrapText="1"/>
    </xf>
    <xf numFmtId="0" fontId="37" fillId="5" borderId="66" xfId="0" applyFont="1" applyFill="1" applyBorder="1" applyAlignment="1">
      <alignment horizontal="center" vertical="center" wrapText="1"/>
    </xf>
    <xf numFmtId="0" fontId="1" fillId="17" borderId="2" xfId="3" applyFont="1" applyBorder="1" applyAlignment="1">
      <alignment horizontal="center" vertical="center"/>
    </xf>
  </cellXfs>
  <cellStyles count="4">
    <cellStyle name="20% - Accent1" xfId="2" builtinId="30"/>
    <cellStyle name="60% - Accent1" xfId="3" builtinId="32"/>
    <cellStyle name="Calculation" xfId="1" builtinId="22"/>
    <cellStyle name="Normal" xfId="0" builtinId="0"/>
  </cellStyles>
  <dxfs count="21">
    <dxf>
      <fill>
        <patternFill patternType="darkVertical">
          <bgColor rgb="FF00B050"/>
        </patternFill>
      </fill>
    </dxf>
    <dxf>
      <fill>
        <patternFill patternType="darkVertical">
          <bgColor rgb="FFFF0000"/>
        </patternFill>
      </fill>
    </dxf>
    <dxf>
      <fill>
        <patternFill patternType="darkVertical"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 patternType="gray0625"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gray0625">
          <bgColor theme="8" tint="0.39994506668294322"/>
        </patternFill>
      </fill>
    </dxf>
    <dxf>
      <fill>
        <patternFill patternType="gray0625">
          <bgColor theme="9" tint="0.39994506668294322"/>
        </patternFill>
      </fill>
    </dxf>
    <dxf>
      <fill>
        <patternFill patternType="gray0625">
          <bgColor theme="7" tint="0.39994506668294322"/>
        </patternFill>
      </fill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00BB86"/>
      <color rgb="FF00FFCC"/>
      <color rgb="FF008C64"/>
      <color rgb="FF770800"/>
      <color rgb="FFFD6200"/>
      <color rgb="FF8B0700"/>
      <color rgb="FF560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Productivity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ANALYSIS!$C$53:$C$74</c:f>
              <c:strCache>
                <c:ptCount val="22"/>
                <c:pt idx="0">
                  <c:v> </c:v>
                </c:pt>
                <c:pt idx="1">
                  <c:v> </c:v>
                </c:pt>
                <c:pt idx="2">
                  <c:v> </c:v>
                </c:pt>
                <c:pt idx="3">
                  <c:v> 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  <c:pt idx="7">
                  <c:v> </c:v>
                </c:pt>
                <c:pt idx="8">
                  <c:v> </c:v>
                </c:pt>
                <c:pt idx="9">
                  <c:v> </c:v>
                </c:pt>
                <c:pt idx="10">
                  <c:v> </c:v>
                </c:pt>
                <c:pt idx="11">
                  <c:v> </c:v>
                </c:pt>
                <c:pt idx="12">
                  <c:v> </c:v>
                </c:pt>
                <c:pt idx="13">
                  <c:v> </c:v>
                </c:pt>
                <c:pt idx="14">
                  <c:v> </c:v>
                </c:pt>
                <c:pt idx="15">
                  <c:v> </c:v>
                </c:pt>
                <c:pt idx="16">
                  <c:v> </c:v>
                </c:pt>
                <c:pt idx="17">
                  <c:v> </c:v>
                </c:pt>
                <c:pt idx="18">
                  <c:v> </c:v>
                </c:pt>
                <c:pt idx="19">
                  <c:v> </c:v>
                </c:pt>
                <c:pt idx="20">
                  <c:v> </c:v>
                </c:pt>
                <c:pt idx="21">
                  <c:v>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ANALYSIS!$C$75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B-7F4B-BFCC-A110ABF3DAB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96633856"/>
        <c:axId val="1455534447"/>
      </c:lineChart>
      <c:catAx>
        <c:axId val="179663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534447"/>
        <c:crosses val="autoZero"/>
        <c:auto val="1"/>
        <c:lblAlgn val="ctr"/>
        <c:lblOffset val="100"/>
        <c:noMultiLvlLbl val="0"/>
      </c:catAx>
      <c:valAx>
        <c:axId val="145553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63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12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explosion val="9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18000">
                    <a:schemeClr val="accent4">
                      <a:lumMod val="60000"/>
                      <a:lumOff val="40000"/>
                    </a:schemeClr>
                  </a:gs>
                  <a:gs pos="50000">
                    <a:schemeClr val="accent4">
                      <a:lumMod val="60000"/>
                      <a:lumOff val="40000"/>
                    </a:schemeClr>
                  </a:gs>
                  <a:gs pos="100000">
                    <a:schemeClr val="accent4">
                      <a:lumMod val="75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987-8D4B-A496-EB9848BEF9AF}"/>
              </c:ext>
            </c:extLst>
          </c:dPt>
          <c:dPt>
            <c:idx val="1"/>
            <c:bubble3D val="0"/>
            <c:explosion val="9"/>
            <c:spPr>
              <a:gradFill>
                <a:gsLst>
                  <a:gs pos="0">
                    <a:srgbClr val="00FFCC"/>
                  </a:gs>
                  <a:gs pos="27000">
                    <a:srgbClr val="00BB86"/>
                  </a:gs>
                  <a:gs pos="55000">
                    <a:srgbClr val="00BB86"/>
                  </a:gs>
                  <a:gs pos="100000">
                    <a:srgbClr val="008C64"/>
                  </a:gs>
                </a:gsLst>
                <a:lin ang="5400000" scaled="1"/>
              </a:gra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8987-8D4B-A496-EB9848BEF9AF}"/>
              </c:ext>
            </c:extLst>
          </c:dPt>
          <c:dPt>
            <c:idx val="2"/>
            <c:bubble3D val="0"/>
            <c:explosion val="9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18000">
                    <a:schemeClr val="accent5">
                      <a:lumMod val="60000"/>
                      <a:lumOff val="40000"/>
                    </a:schemeClr>
                  </a:gs>
                  <a:gs pos="39000">
                    <a:schemeClr val="accent5">
                      <a:lumMod val="60000"/>
                      <a:lumOff val="40000"/>
                    </a:schemeClr>
                  </a:gs>
                  <a:gs pos="100000">
                    <a:schemeClr val="accent5">
                      <a:lumMod val="75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8987-8D4B-A496-EB9848BEF9A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ANALYSIS!$J$53:$J$55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7-8D4B-A496-EB9848BEF9A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1270000</xdr:colOff>
      <xdr:row>2</xdr:row>
      <xdr:rowOff>482600</xdr:rowOff>
    </xdr:from>
    <xdr:to>
      <xdr:col>11</xdr:col>
      <xdr:colOff>355600</xdr:colOff>
      <xdr:row>5</xdr:row>
      <xdr:rowOff>42983</xdr:rowOff>
    </xdr:to>
    <xdr:pic>
      <xdr:nvPicPr>
        <xdr:cNvPr id="8" name="Graphic 7" descr="Bar graph with upward trend outline">
          <a:extLst>
            <a:ext uri="{FF2B5EF4-FFF2-40B4-BE49-F238E27FC236}">
              <a16:creationId xmlns:a16="http://schemas.microsoft.com/office/drawing/2014/main" id="{DCE42941-3BAA-2047-B8D8-C7E8274F4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470600" y="1295400"/>
          <a:ext cx="1447800" cy="11605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12700</xdr:rowOff>
    </xdr:from>
    <xdr:to>
      <xdr:col>13</xdr:col>
      <xdr:colOff>12700</xdr:colOff>
      <xdr:row>27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28AE076-2ECE-2041-ADAE-DE4B78BC8D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120650</xdr:colOff>
      <xdr:row>3</xdr:row>
      <xdr:rowOff>12700</xdr:rowOff>
    </xdr:from>
    <xdr:to>
      <xdr:col>21</xdr:col>
      <xdr:colOff>0</xdr:colOff>
      <xdr:row>26</xdr:row>
      <xdr:rowOff>190500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FC22261-C42D-D24B-A2C5-06CD6270A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190500</xdr:colOff>
      <xdr:row>28</xdr:row>
      <xdr:rowOff>25400</xdr:rowOff>
    </xdr:from>
    <xdr:to>
      <xdr:col>19</xdr:col>
      <xdr:colOff>190500</xdr:colOff>
      <xdr:row>29</xdr:row>
      <xdr:rowOff>190500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B03206F9-4F2C-F646-9DC5-60F17521C6DA}"/>
            </a:ext>
          </a:extLst>
        </xdr:cNvPr>
        <xdr:cNvSpPr/>
      </xdr:nvSpPr>
      <xdr:spPr>
        <a:xfrm>
          <a:off x="12573000" y="5867400"/>
          <a:ext cx="3302000" cy="368300"/>
        </a:xfrm>
        <a:prstGeom prst="roundRect">
          <a:avLst/>
        </a:prstGeom>
        <a:noFill/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12700</xdr:colOff>
      <xdr:row>28</xdr:row>
      <xdr:rowOff>139700</xdr:rowOff>
    </xdr:from>
    <xdr:to>
      <xdr:col>18</xdr:col>
      <xdr:colOff>190500</xdr:colOff>
      <xdr:row>29</xdr:row>
      <xdr:rowOff>101600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F188C63E-A486-3C4B-AA12-6023A44C787B}"/>
            </a:ext>
          </a:extLst>
        </xdr:cNvPr>
        <xdr:cNvSpPr/>
      </xdr:nvSpPr>
      <xdr:spPr>
        <a:xfrm>
          <a:off x="14871700" y="5981700"/>
          <a:ext cx="177800" cy="1651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546100</xdr:colOff>
      <xdr:row>28</xdr:row>
      <xdr:rowOff>139700</xdr:rowOff>
    </xdr:from>
    <xdr:to>
      <xdr:col>16</xdr:col>
      <xdr:colOff>723900</xdr:colOff>
      <xdr:row>29</xdr:row>
      <xdr:rowOff>101600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44C0838A-A45D-BF4B-9842-68B8ED1733A0}"/>
            </a:ext>
          </a:extLst>
        </xdr:cNvPr>
        <xdr:cNvSpPr/>
      </xdr:nvSpPr>
      <xdr:spPr>
        <a:xfrm>
          <a:off x="13754100" y="5981700"/>
          <a:ext cx="177800" cy="1651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279400</xdr:colOff>
      <xdr:row>28</xdr:row>
      <xdr:rowOff>139700</xdr:rowOff>
    </xdr:from>
    <xdr:to>
      <xdr:col>15</xdr:col>
      <xdr:colOff>457200</xdr:colOff>
      <xdr:row>29</xdr:row>
      <xdr:rowOff>101600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A69AE4CE-51F2-DB4A-B605-970EE8F3ADE6}"/>
            </a:ext>
          </a:extLst>
        </xdr:cNvPr>
        <xdr:cNvSpPr/>
      </xdr:nvSpPr>
      <xdr:spPr>
        <a:xfrm>
          <a:off x="12661900" y="5981700"/>
          <a:ext cx="177800" cy="165100"/>
        </a:xfrm>
        <a:prstGeom prst="roundRect">
          <a:avLst/>
        </a:prstGeom>
        <a:solidFill>
          <a:srgbClr val="00BB86"/>
        </a:solidFill>
        <a:ln>
          <a:solidFill>
            <a:srgbClr val="00BB8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457200</xdr:colOff>
      <xdr:row>28</xdr:row>
      <xdr:rowOff>88900</xdr:rowOff>
    </xdr:from>
    <xdr:to>
      <xdr:col>16</xdr:col>
      <xdr:colOff>711200</xdr:colOff>
      <xdr:row>29</xdr:row>
      <xdr:rowOff>139700</xdr:rowOff>
    </xdr:to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id="{893C996E-6031-DB4D-8B43-4F355F8BE18F}"/>
            </a:ext>
          </a:extLst>
        </xdr:cNvPr>
        <xdr:cNvSpPr txBox="1"/>
      </xdr:nvSpPr>
      <xdr:spPr>
        <a:xfrm>
          <a:off x="12839700" y="5930900"/>
          <a:ext cx="1079500" cy="25400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Completed  |</a:t>
          </a:r>
        </a:p>
      </xdr:txBody>
    </xdr:sp>
    <xdr:clientData/>
  </xdr:twoCellAnchor>
  <xdr:twoCellAnchor>
    <xdr:from>
      <xdr:col>16</xdr:col>
      <xdr:colOff>723900</xdr:colOff>
      <xdr:row>28</xdr:row>
      <xdr:rowOff>88900</xdr:rowOff>
    </xdr:from>
    <xdr:to>
      <xdr:col>18</xdr:col>
      <xdr:colOff>190500</xdr:colOff>
      <xdr:row>29</xdr:row>
      <xdr:rowOff>177800</xdr:rowOff>
    </xdr:to>
    <xdr:sp macro="" textlink="">
      <xdr:nvSpPr>
        <xdr:cNvPr id="21" name="TextBox 1">
          <a:extLst>
            <a:ext uri="{FF2B5EF4-FFF2-40B4-BE49-F238E27FC236}">
              <a16:creationId xmlns:a16="http://schemas.microsoft.com/office/drawing/2014/main" id="{F5CB2AD3-A19A-064E-A6CB-D53E16043349}"/>
            </a:ext>
          </a:extLst>
        </xdr:cNvPr>
        <xdr:cNvSpPr txBox="1"/>
      </xdr:nvSpPr>
      <xdr:spPr>
        <a:xfrm>
          <a:off x="13931900" y="5930900"/>
          <a:ext cx="1117600" cy="29210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In-Progress</a:t>
          </a:r>
          <a:r>
            <a:rPr lang="en-US" sz="1100" baseline="0"/>
            <a:t>  |</a:t>
          </a:r>
          <a:endParaRPr lang="en-US" sz="1100"/>
        </a:p>
      </xdr:txBody>
    </xdr:sp>
    <xdr:clientData/>
  </xdr:twoCellAnchor>
  <xdr:twoCellAnchor>
    <xdr:from>
      <xdr:col>18</xdr:col>
      <xdr:colOff>190500</xdr:colOff>
      <xdr:row>28</xdr:row>
      <xdr:rowOff>101600</xdr:rowOff>
    </xdr:from>
    <xdr:to>
      <xdr:col>19</xdr:col>
      <xdr:colOff>444500</xdr:colOff>
      <xdr:row>29</xdr:row>
      <xdr:rowOff>177800</xdr:rowOff>
    </xdr:to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id="{B784A8EF-9527-4B4B-9BA7-492266753B33}"/>
            </a:ext>
          </a:extLst>
        </xdr:cNvPr>
        <xdr:cNvSpPr txBox="1"/>
      </xdr:nvSpPr>
      <xdr:spPr>
        <a:xfrm>
          <a:off x="15049500" y="5943600"/>
          <a:ext cx="1079500" cy="27940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Upcoming</a:t>
          </a:r>
        </a:p>
      </xdr:txBody>
    </xdr:sp>
    <xdr:clientData/>
  </xdr:twoCellAnchor>
  <xdr:twoCellAnchor>
    <xdr:from>
      <xdr:col>6</xdr:col>
      <xdr:colOff>139700</xdr:colOff>
      <xdr:row>27</xdr:row>
      <xdr:rowOff>50800</xdr:rowOff>
    </xdr:from>
    <xdr:to>
      <xdr:col>8</xdr:col>
      <xdr:colOff>419100</xdr:colOff>
      <xdr:row>29</xdr:row>
      <xdr:rowOff>50800</xdr:rowOff>
    </xdr:to>
    <xdr:sp macro="" textlink="">
      <xdr:nvSpPr>
        <xdr:cNvPr id="23" name="TextBox 1">
          <a:extLst>
            <a:ext uri="{FF2B5EF4-FFF2-40B4-BE49-F238E27FC236}">
              <a16:creationId xmlns:a16="http://schemas.microsoft.com/office/drawing/2014/main" id="{218C3EC3-6FE9-1341-815B-D5BC08D3B48B}"/>
            </a:ext>
          </a:extLst>
        </xdr:cNvPr>
        <xdr:cNvSpPr txBox="1"/>
      </xdr:nvSpPr>
      <xdr:spPr>
        <a:xfrm>
          <a:off x="5092700" y="5689600"/>
          <a:ext cx="1930400" cy="40640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600" b="1" i="1">
              <a:solidFill>
                <a:schemeClr val="tx1">
                  <a:lumMod val="65000"/>
                  <a:lumOff val="35000"/>
                </a:schemeClr>
              </a:solidFill>
            </a:rPr>
            <a:t>TASK</a:t>
          </a:r>
          <a:r>
            <a:rPr lang="en-US" sz="1600" b="1" i="1"/>
            <a:t> </a:t>
          </a:r>
          <a:r>
            <a:rPr lang="en-US" sz="1600" b="1" i="1">
              <a:solidFill>
                <a:schemeClr val="tx1">
                  <a:lumMod val="65000"/>
                  <a:lumOff val="35000"/>
                </a:schemeClr>
              </a:solidFill>
            </a:rPr>
            <a:t>NUMBER</a:t>
          </a:r>
          <a:r>
            <a:rPr lang="en-US" sz="1600" b="1" i="1"/>
            <a:t> &gt;&gt;</a:t>
          </a:r>
        </a:p>
      </xdr:txBody>
    </xdr:sp>
    <xdr:clientData/>
  </xdr:twoCellAnchor>
  <xdr:twoCellAnchor>
    <xdr:from>
      <xdr:col>0</xdr:col>
      <xdr:colOff>469900</xdr:colOff>
      <xdr:row>10</xdr:row>
      <xdr:rowOff>76200</xdr:rowOff>
    </xdr:from>
    <xdr:to>
      <xdr:col>1</xdr:col>
      <xdr:colOff>50800</xdr:colOff>
      <xdr:row>19</xdr:row>
      <xdr:rowOff>177800</xdr:rowOff>
    </xdr:to>
    <xdr:sp macro="" textlink="">
      <xdr:nvSpPr>
        <xdr:cNvPr id="24" name="TextBox 1">
          <a:extLst>
            <a:ext uri="{FF2B5EF4-FFF2-40B4-BE49-F238E27FC236}">
              <a16:creationId xmlns:a16="http://schemas.microsoft.com/office/drawing/2014/main" id="{B398370B-5C21-D644-9F7D-C05062E2DECB}"/>
            </a:ext>
          </a:extLst>
        </xdr:cNvPr>
        <xdr:cNvSpPr txBox="1"/>
      </xdr:nvSpPr>
      <xdr:spPr>
        <a:xfrm rot="16200000">
          <a:off x="-292100" y="3022600"/>
          <a:ext cx="1930400" cy="40640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600" b="1" i="1">
              <a:solidFill>
                <a:schemeClr val="tx1">
                  <a:lumMod val="65000"/>
                  <a:lumOff val="35000"/>
                </a:schemeClr>
              </a:solidFill>
            </a:rPr>
            <a:t>WORK EFFICIENCY</a:t>
          </a:r>
          <a:r>
            <a:rPr lang="en-US" sz="1600" b="1" i="1"/>
            <a:t>&gt;&gt;</a:t>
          </a:r>
        </a:p>
      </xdr:txBody>
    </xdr:sp>
    <xdr:clientData/>
  </xdr:twoCellAnchor>
  <xdr:twoCellAnchor>
    <xdr:from>
      <xdr:col>0</xdr:col>
      <xdr:colOff>165100</xdr:colOff>
      <xdr:row>1</xdr:row>
      <xdr:rowOff>0</xdr:rowOff>
    </xdr:from>
    <xdr:to>
      <xdr:col>21</xdr:col>
      <xdr:colOff>469900</xdr:colOff>
      <xdr:row>31</xdr:row>
      <xdr:rowOff>177800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FE2E176-2D4B-6E40-A749-CB040F81D54E}"/>
            </a:ext>
          </a:extLst>
        </xdr:cNvPr>
        <xdr:cNvSpPr/>
      </xdr:nvSpPr>
      <xdr:spPr>
        <a:xfrm>
          <a:off x="165100" y="203200"/>
          <a:ext cx="17640300" cy="6426200"/>
        </a:xfrm>
        <a:prstGeom prst="rect">
          <a:avLst/>
        </a:prstGeom>
        <a:noFill/>
        <a:ln w="5715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444500</xdr:colOff>
          <xdr:row>4</xdr:row>
          <xdr:rowOff>190500</xdr:rowOff>
        </xdr:from>
        <xdr:to>
          <xdr:col>8</xdr:col>
          <xdr:colOff>431800</xdr:colOff>
          <xdr:row>5</xdr:row>
          <xdr:rowOff>190500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Initiating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444500</xdr:colOff>
          <xdr:row>4</xdr:row>
          <xdr:rowOff>381000</xdr:rowOff>
        </xdr:from>
        <xdr:to>
          <xdr:col>8</xdr:col>
          <xdr:colOff>431800</xdr:colOff>
          <xdr:row>6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Planning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444500</xdr:colOff>
          <xdr:row>5</xdr:row>
          <xdr:rowOff>50800</xdr:rowOff>
        </xdr:from>
        <xdr:to>
          <xdr:col>8</xdr:col>
          <xdr:colOff>482600</xdr:colOff>
          <xdr:row>6</xdr:row>
          <xdr:rowOff>50800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Executing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444500</xdr:colOff>
          <xdr:row>5</xdr:row>
          <xdr:rowOff>254000</xdr:rowOff>
        </xdr:from>
        <xdr:to>
          <xdr:col>8</xdr:col>
          <xdr:colOff>482600</xdr:colOff>
          <xdr:row>7</xdr:row>
          <xdr:rowOff>152400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Closing</a:t>
              </a:r>
            </a:p>
          </xdr:txBody>
        </xdr:sp>
        <xdr:clientData/>
      </xdr:twoCellAnchor>
    </mc:Choice>
    <mc:Fallback/>
  </mc:AlternateContent>
  <xdr:twoCellAnchor editAs="oneCell">
    <xdr:from>
      <xdr:col>12</xdr:col>
      <xdr:colOff>1406979</xdr:colOff>
      <xdr:row>0</xdr:row>
      <xdr:rowOff>365321</xdr:rowOff>
    </xdr:from>
    <xdr:to>
      <xdr:col>15</xdr:col>
      <xdr:colOff>127000</xdr:colOff>
      <xdr:row>6</xdr:row>
      <xdr:rowOff>75957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33979" y="365321"/>
          <a:ext cx="1882321" cy="1526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B3C3-5858-3447-A24F-5CFEEF43D3FD}">
  <dimension ref="A1:N123"/>
  <sheetViews>
    <sheetView tabSelected="1" zoomScale="50" zoomScaleNormal="50" workbookViewId="0">
      <pane xSplit="13" ySplit="8" topLeftCell="N9" activePane="bottomRight" state="frozen"/>
      <selection pane="topRight" activeCell="K1" sqref="K1"/>
      <selection pane="bottomLeft" activeCell="A8" sqref="A8"/>
      <selection pane="bottomRight" activeCell="C9" sqref="C9"/>
    </sheetView>
  </sheetViews>
  <sheetFormatPr baseColWidth="10" defaultRowHeight="32" customHeight="1" x14ac:dyDescent="0.2"/>
  <cols>
    <col min="1" max="1" width="13.6640625" style="7" customWidth="1"/>
    <col min="2" max="2" width="14.33203125" style="3" customWidth="1"/>
    <col min="3" max="3" width="49.83203125" style="3" customWidth="1"/>
    <col min="4" max="4" width="51" style="3" customWidth="1"/>
    <col min="5" max="5" width="112.83203125" style="3" customWidth="1"/>
    <col min="6" max="6" width="69.1640625" style="3" customWidth="1"/>
    <col min="7" max="8" width="21.5" style="3" customWidth="1"/>
    <col min="9" max="9" width="21.6640625" style="3" customWidth="1"/>
    <col min="10" max="10" width="19.83203125" style="3" customWidth="1"/>
    <col min="11" max="11" width="31" style="4" customWidth="1"/>
    <col min="12" max="12" width="19.6640625" style="4" customWidth="1"/>
    <col min="13" max="13" width="26.1640625" style="3" customWidth="1"/>
    <col min="14" max="14" width="19.33203125" style="1" customWidth="1"/>
    <col min="15" max="16384" width="10.83203125" style="1"/>
  </cols>
  <sheetData>
    <row r="1" spans="1:14" ht="32" customHeight="1" x14ac:dyDescent="0.2">
      <c r="A1" s="78" t="s">
        <v>14</v>
      </c>
      <c r="B1" s="242" t="str">
        <f>IF(AND(ANALYSIS!J53=0,ANALYSIS!J54=0,ANALYSIS!J55=0)," ",IF(AND(ANALYSIS!J54=0,OR(ANALYSIS!J55&gt;0,ANALYSIS!J53&gt;0)),"R",IF(AND(ANALYSIS!J54&gt;ANALYSIS!J53,ANALYSIS!J54&gt;ANALYSIS!J55),"S", IF(AND(ANALYSIS!J53&gt;ANALYSIS!J54,ANALYSIS!J55&gt;ANALYSIS!J54),"R",IF(OR(AND(ANALYSIS!J53&gt;=ANALYSIS!J54,ANALYSIS!J54&gt;=ANALYSIS!J55),AND(ANALYSIS!J55&gt;=ANALYSIS!J54,ANALYSIS!J54&gt;=ANALYSIS!J53)),"M"," ")))))</f>
        <v xml:space="preserve"> </v>
      </c>
      <c r="C1" s="84" t="s">
        <v>19</v>
      </c>
      <c r="D1" s="84"/>
      <c r="E1" s="84"/>
      <c r="F1" s="84"/>
      <c r="G1" s="84"/>
      <c r="H1" s="84"/>
      <c r="I1" s="84"/>
      <c r="J1" s="84"/>
      <c r="K1" s="84"/>
      <c r="L1" s="84"/>
      <c r="M1" s="240"/>
      <c r="N1" s="29"/>
    </row>
    <row r="2" spans="1:14" ht="32" customHeight="1" x14ac:dyDescent="0.2">
      <c r="A2" s="78"/>
      <c r="B2" s="243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41"/>
      <c r="N2" s="29"/>
    </row>
    <row r="3" spans="1:14" ht="42" customHeight="1" x14ac:dyDescent="0.2">
      <c r="A3" s="78"/>
      <c r="B3" s="35" t="s">
        <v>6</v>
      </c>
      <c r="C3" s="34">
        <f ca="1">TODAY()</f>
        <v>44493</v>
      </c>
      <c r="D3" s="75" t="str">
        <f>IF(M7=" ","GOOD LUCK!!, HAVE A GREAT START",IF(AND(M7&gt;=0,M7&lt;50),"RISK: YOU ARE RUNNING BEHIND SCHEDULE, HURRY UP!!",IF(AND(M7&gt;=50,M7&lt;70),"MODERATE: ALMOST THERE!!, YOU CAN MAKE IT WORK",IF(AND(M7&gt;=70,M7&lt;100),"SAFE: GREAT WORK!! KEEP IT UP","TOO SAFE: TRY NOT TO UNDER ASSIGN TASK"))))</f>
        <v>GOOD LUCK!!, HAVE A GREAT START</v>
      </c>
      <c r="E3" s="75"/>
      <c r="F3" s="75"/>
      <c r="G3" s="73" t="s">
        <v>67</v>
      </c>
      <c r="H3" s="74"/>
      <c r="I3" s="71" t="s">
        <v>71</v>
      </c>
      <c r="J3" s="72"/>
      <c r="K3" s="69" t="s">
        <v>63</v>
      </c>
      <c r="L3" s="70"/>
      <c r="M3" s="33" t="s">
        <v>66</v>
      </c>
      <c r="N3" s="29"/>
    </row>
    <row r="4" spans="1:14" ht="32" customHeight="1" x14ac:dyDescent="0.2">
      <c r="A4" s="78"/>
      <c r="B4" s="63" t="s">
        <v>69</v>
      </c>
      <c r="C4" s="64"/>
      <c r="D4" s="64"/>
      <c r="E4" s="64"/>
      <c r="F4" s="65"/>
      <c r="G4" s="80" t="s">
        <v>17</v>
      </c>
      <c r="H4" s="30" t="s">
        <v>10</v>
      </c>
      <c r="I4" s="31" t="s">
        <v>11</v>
      </c>
      <c r="J4" s="32" t="s">
        <v>12</v>
      </c>
      <c r="K4" s="50"/>
      <c r="L4" s="51"/>
      <c r="M4" s="57" t="s">
        <v>18</v>
      </c>
      <c r="N4" s="29"/>
    </row>
    <row r="5" spans="1:14" ht="51" customHeight="1" x14ac:dyDescent="0.2">
      <c r="A5" s="78"/>
      <c r="B5" s="66"/>
      <c r="C5" s="67"/>
      <c r="D5" s="67"/>
      <c r="E5" s="67"/>
      <c r="F5" s="68"/>
      <c r="G5" s="81"/>
      <c r="H5" s="235" t="s">
        <v>9</v>
      </c>
      <c r="I5" s="235" t="s">
        <v>8</v>
      </c>
      <c r="J5" s="235" t="s">
        <v>7</v>
      </c>
      <c r="K5" s="52"/>
      <c r="L5" s="53"/>
      <c r="M5" s="57"/>
    </row>
    <row r="6" spans="1:14" ht="9" customHeight="1" x14ac:dyDescent="0.2">
      <c r="A6" s="79"/>
      <c r="B6" s="54" t="s">
        <v>68</v>
      </c>
      <c r="C6" s="55"/>
      <c r="D6" s="55"/>
      <c r="E6" s="55"/>
      <c r="F6" s="55"/>
      <c r="G6" s="55"/>
      <c r="H6" s="55"/>
      <c r="I6" s="55"/>
      <c r="J6" s="55"/>
      <c r="K6" s="55"/>
      <c r="L6" s="56"/>
      <c r="M6" s="58"/>
    </row>
    <row r="7" spans="1:14" ht="32" customHeight="1" x14ac:dyDescent="0.2">
      <c r="A7" s="78"/>
      <c r="B7" s="82" t="s">
        <v>4</v>
      </c>
      <c r="C7" s="62" t="s">
        <v>16</v>
      </c>
      <c r="D7" s="76" t="s">
        <v>70</v>
      </c>
      <c r="E7" s="62" t="s">
        <v>3</v>
      </c>
      <c r="F7" s="61" t="s">
        <v>65</v>
      </c>
      <c r="G7" s="85" t="s">
        <v>15</v>
      </c>
      <c r="H7" s="85"/>
      <c r="I7" s="85"/>
      <c r="J7" s="86" t="s">
        <v>13</v>
      </c>
      <c r="K7" s="59" t="s">
        <v>64</v>
      </c>
      <c r="L7" s="88" t="s">
        <v>5</v>
      </c>
      <c r="M7" s="237" t="str">
        <f>IF(M9=" "," ",ROUNDUP(AVERAGE(M9:M121),1))</f>
        <v xml:space="preserve"> </v>
      </c>
    </row>
    <row r="8" spans="1:14" ht="39" customHeight="1" x14ac:dyDescent="0.2">
      <c r="A8" s="78"/>
      <c r="B8" s="83"/>
      <c r="C8" s="77"/>
      <c r="D8" s="77"/>
      <c r="E8" s="77"/>
      <c r="F8" s="62"/>
      <c r="G8" s="37" t="s">
        <v>0</v>
      </c>
      <c r="H8" s="37" t="s">
        <v>1</v>
      </c>
      <c r="I8" s="38" t="s">
        <v>2</v>
      </c>
      <c r="J8" s="87"/>
      <c r="K8" s="60"/>
      <c r="L8" s="89"/>
      <c r="M8" s="238"/>
      <c r="N8" s="5"/>
    </row>
    <row r="9" spans="1:14" ht="55" customHeight="1" x14ac:dyDescent="0.2">
      <c r="A9" s="236" t="str">
        <f ca="1">IF(AND(($C$3&gt;=H9),ISBLANK(I9),J9=5),"!!!",IF(AND(($C$3&gt;=H9),ISBLANK(I9),J9=4),"!!",IF(AND(($C$3&gt;=H9),ISBLANK(I9),J9=3),"!!",IF(AND(($C$3&gt;=H9),ISBLANK(I9),J9=2),"!",IF(AND(($C$3&gt;=H9),ISBLANK(I9),J9=1),"!"," ")))))</f>
        <v xml:space="preserve"> </v>
      </c>
      <c r="B9" s="39" t="str">
        <f>IF(ISBLANK(C9)," ",1)</f>
        <v xml:space="preserve"> </v>
      </c>
      <c r="C9" s="36"/>
      <c r="D9" s="49"/>
      <c r="E9" s="40"/>
      <c r="F9" s="40"/>
      <c r="G9" s="41"/>
      <c r="H9" s="41"/>
      <c r="I9" s="41"/>
      <c r="J9" s="40"/>
      <c r="K9" s="42" t="str">
        <f>IF(H9="TBD","Upcoming",IF(AND(NOT(ISBLANK(G9)),ISBLANK(I9)),"In-Progress", IF(NOT(ISBLANK(I9)),"Completed"," ")))</f>
        <v xml:space="preserve"> </v>
      </c>
      <c r="L9" s="43" t="str">
        <f>IF(AND(ISBLANK(H9),ISBLANK(I9)), " ", IF(AND(ISBLANK(I9),NOT(ISBLANK(H9)),$C$3&gt;H9), $C$3-H9, IF(AND(NOT(ISBLANK(I9)),NOT(ISBLANK(H9)),I9&gt;H9),I9-H9, 0)))</f>
        <v xml:space="preserve"> </v>
      </c>
      <c r="M9" s="226" t="str">
        <f>IF(K9="Completed",ROUNDUP(((H9-G9)/(I9-G9))*100,1)," ")</f>
        <v xml:space="preserve"> </v>
      </c>
    </row>
    <row r="10" spans="1:14" ht="64" customHeight="1" x14ac:dyDescent="0.2">
      <c r="A10" s="236" t="str">
        <f t="shared" ref="A10:A73" ca="1" si="0">IF(AND(($C$3&gt;=H10),ISBLANK(I10),J10=5),"!!!",IF(AND(($C$3&gt;=H10),ISBLANK(I10),J10=4),"!!",IF(AND(($C$3&gt;=H10),ISBLANK(I10),J10=3),"!!",IF(AND(($C$3&gt;=H10),ISBLANK(I10),J10=2),"!",IF(AND(($C$3&gt;=H10),ISBLANK(I10),J10=1),"!"," ")))))</f>
        <v xml:space="preserve"> </v>
      </c>
      <c r="B10" s="39" t="str">
        <f>IF(ISBLANK(C10)," ",1+B9)</f>
        <v xml:space="preserve"> </v>
      </c>
      <c r="C10" s="44"/>
      <c r="D10" s="49"/>
      <c r="E10" s="45"/>
      <c r="F10" s="45"/>
      <c r="G10" s="41"/>
      <c r="H10" s="41"/>
      <c r="I10" s="41"/>
      <c r="J10" s="40"/>
      <c r="K10" s="42" t="str">
        <f t="shared" ref="K10:K73" si="1">IF(H10="TBD","Upcoming",IF(AND(NOT(ISBLANK(G10)),ISBLANK(I10)),"In-Progress", IF(NOT(ISBLANK(I10)),"Completed"," ")))</f>
        <v xml:space="preserve"> </v>
      </c>
      <c r="L10" s="43" t="str">
        <f t="shared" ref="L10:L73" si="2">IF(AND(ISBLANK(H10),ISBLANK(I10)), " ", IF(AND(ISBLANK(I10),NOT(ISBLANK(H10)),$C$3&gt;H10), $C$3-H10, IF(AND(NOT(ISBLANK(I10)),NOT(ISBLANK(H10)),I10&gt;H10),I10-H10, 0)))</f>
        <v xml:space="preserve"> </v>
      </c>
      <c r="M10" s="226" t="str">
        <f t="shared" ref="M10:M73" si="3">IF(K10="Completed",ROUNDUP(((H10-G10)/(I10-G10))*100,1)," ")</f>
        <v xml:space="preserve"> </v>
      </c>
    </row>
    <row r="11" spans="1:14" ht="64" customHeight="1" x14ac:dyDescent="0.2">
      <c r="A11" s="236" t="str">
        <f t="shared" ca="1" si="0"/>
        <v xml:space="preserve"> </v>
      </c>
      <c r="B11" s="39" t="str">
        <f t="shared" ref="B11:B74" si="4">IF(ISBLANK(C11)," ",1+B10)</f>
        <v xml:space="preserve"> </v>
      </c>
      <c r="C11" s="47"/>
      <c r="D11" s="49" t="s">
        <v>76</v>
      </c>
      <c r="E11" s="46"/>
      <c r="F11" s="46"/>
      <c r="G11" s="41"/>
      <c r="H11" s="41"/>
      <c r="I11" s="41"/>
      <c r="J11" s="40"/>
      <c r="K11" s="42" t="str">
        <f t="shared" si="1"/>
        <v xml:space="preserve"> </v>
      </c>
      <c r="L11" s="43" t="str">
        <f t="shared" si="2"/>
        <v xml:space="preserve"> </v>
      </c>
      <c r="M11" s="226" t="str">
        <f t="shared" si="3"/>
        <v xml:space="preserve"> </v>
      </c>
    </row>
    <row r="12" spans="1:14" ht="64" customHeight="1" x14ac:dyDescent="0.2">
      <c r="A12" s="236" t="str">
        <f t="shared" ca="1" si="0"/>
        <v xml:space="preserve"> </v>
      </c>
      <c r="B12" s="39" t="str">
        <f t="shared" si="4"/>
        <v xml:space="preserve"> </v>
      </c>
      <c r="C12" s="47"/>
      <c r="D12" s="49"/>
      <c r="E12" s="46"/>
      <c r="F12" s="46"/>
      <c r="G12" s="41"/>
      <c r="H12" s="41"/>
      <c r="I12" s="41"/>
      <c r="J12" s="40"/>
      <c r="K12" s="42" t="str">
        <f t="shared" si="1"/>
        <v xml:space="preserve"> </v>
      </c>
      <c r="L12" s="43" t="str">
        <f t="shared" si="2"/>
        <v xml:space="preserve"> </v>
      </c>
      <c r="M12" s="226" t="str">
        <f t="shared" si="3"/>
        <v xml:space="preserve"> </v>
      </c>
    </row>
    <row r="13" spans="1:14" ht="64" customHeight="1" x14ac:dyDescent="0.2">
      <c r="A13" s="236" t="str">
        <f t="shared" ca="1" si="0"/>
        <v xml:space="preserve"> </v>
      </c>
      <c r="B13" s="39" t="str">
        <f t="shared" si="4"/>
        <v xml:space="preserve"> </v>
      </c>
      <c r="C13" s="48"/>
      <c r="D13" s="49"/>
      <c r="E13" s="46"/>
      <c r="F13" s="46"/>
      <c r="G13" s="41"/>
      <c r="H13" s="41"/>
      <c r="I13" s="41"/>
      <c r="J13" s="40"/>
      <c r="K13" s="42" t="str">
        <f t="shared" si="1"/>
        <v xml:space="preserve"> </v>
      </c>
      <c r="L13" s="43" t="str">
        <f t="shared" si="2"/>
        <v xml:space="preserve"> </v>
      </c>
      <c r="M13" s="226" t="str">
        <f t="shared" si="3"/>
        <v xml:space="preserve"> </v>
      </c>
    </row>
    <row r="14" spans="1:14" ht="64" customHeight="1" x14ac:dyDescent="0.2">
      <c r="A14" s="236" t="str">
        <f t="shared" ca="1" si="0"/>
        <v xml:space="preserve"> </v>
      </c>
      <c r="B14" s="39" t="str">
        <f t="shared" si="4"/>
        <v xml:space="preserve"> </v>
      </c>
      <c r="C14" s="47"/>
      <c r="D14" s="49"/>
      <c r="E14" s="40"/>
      <c r="F14" s="46"/>
      <c r="G14" s="41"/>
      <c r="H14" s="41"/>
      <c r="I14" s="41"/>
      <c r="J14" s="40"/>
      <c r="K14" s="42" t="str">
        <f t="shared" si="1"/>
        <v xml:space="preserve"> </v>
      </c>
      <c r="L14" s="43" t="str">
        <f t="shared" si="2"/>
        <v xml:space="preserve"> </v>
      </c>
      <c r="M14" s="226" t="str">
        <f t="shared" si="3"/>
        <v xml:space="preserve"> </v>
      </c>
    </row>
    <row r="15" spans="1:14" ht="64" customHeight="1" x14ac:dyDescent="0.2">
      <c r="A15" s="236" t="str">
        <f t="shared" ca="1" si="0"/>
        <v xml:space="preserve"> </v>
      </c>
      <c r="B15" s="39" t="str">
        <f t="shared" si="4"/>
        <v xml:space="preserve"> </v>
      </c>
      <c r="C15" s="47"/>
      <c r="D15" s="49"/>
      <c r="E15" s="45"/>
      <c r="F15" s="46"/>
      <c r="G15" s="41"/>
      <c r="H15" s="41"/>
      <c r="I15" s="41"/>
      <c r="J15" s="40"/>
      <c r="K15" s="42" t="str">
        <f t="shared" si="1"/>
        <v xml:space="preserve"> </v>
      </c>
      <c r="L15" s="43" t="str">
        <f t="shared" si="2"/>
        <v xml:space="preserve"> </v>
      </c>
      <c r="M15" s="226" t="str">
        <f t="shared" si="3"/>
        <v xml:space="preserve"> </v>
      </c>
    </row>
    <row r="16" spans="1:14" ht="64" customHeight="1" x14ac:dyDescent="0.2">
      <c r="A16" s="236" t="str">
        <f t="shared" ca="1" si="0"/>
        <v xml:space="preserve"> </v>
      </c>
      <c r="B16" s="39" t="str">
        <f t="shared" si="4"/>
        <v xml:space="preserve"> </v>
      </c>
      <c r="C16" s="47"/>
      <c r="D16" s="49"/>
      <c r="E16" s="46"/>
      <c r="F16" s="46"/>
      <c r="G16" s="41"/>
      <c r="H16" s="41"/>
      <c r="I16" s="41"/>
      <c r="J16" s="40"/>
      <c r="K16" s="42" t="str">
        <f t="shared" si="1"/>
        <v xml:space="preserve"> </v>
      </c>
      <c r="L16" s="43" t="str">
        <f t="shared" si="2"/>
        <v xml:space="preserve"> </v>
      </c>
      <c r="M16" s="226" t="str">
        <f t="shared" si="3"/>
        <v xml:space="preserve"> </v>
      </c>
    </row>
    <row r="17" spans="1:13" ht="64" customHeight="1" x14ac:dyDescent="0.2">
      <c r="A17" s="236" t="str">
        <f t="shared" ca="1" si="0"/>
        <v xml:space="preserve"> </v>
      </c>
      <c r="B17" s="39" t="str">
        <f t="shared" si="4"/>
        <v xml:space="preserve"> </v>
      </c>
      <c r="C17" s="47"/>
      <c r="D17" s="49"/>
      <c r="E17" s="46"/>
      <c r="F17" s="46"/>
      <c r="G17" s="41"/>
      <c r="H17" s="41"/>
      <c r="I17" s="41"/>
      <c r="J17" s="40"/>
      <c r="K17" s="42" t="str">
        <f t="shared" si="1"/>
        <v xml:space="preserve"> </v>
      </c>
      <c r="L17" s="43" t="str">
        <f t="shared" si="2"/>
        <v xml:space="preserve"> </v>
      </c>
      <c r="M17" s="226" t="str">
        <f t="shared" si="3"/>
        <v xml:space="preserve"> </v>
      </c>
    </row>
    <row r="18" spans="1:13" ht="64" customHeight="1" x14ac:dyDescent="0.2">
      <c r="A18" s="236" t="str">
        <f t="shared" ca="1" si="0"/>
        <v xml:space="preserve"> </v>
      </c>
      <c r="B18" s="39" t="str">
        <f t="shared" si="4"/>
        <v xml:space="preserve"> </v>
      </c>
      <c r="C18" s="47"/>
      <c r="D18" s="49"/>
      <c r="E18" s="46"/>
      <c r="F18" s="46"/>
      <c r="G18" s="41"/>
      <c r="H18" s="41"/>
      <c r="I18" s="41"/>
      <c r="J18" s="40"/>
      <c r="K18" s="42" t="str">
        <f t="shared" si="1"/>
        <v xml:space="preserve"> </v>
      </c>
      <c r="L18" s="43" t="str">
        <f t="shared" si="2"/>
        <v xml:space="preserve"> </v>
      </c>
      <c r="M18" s="226" t="str">
        <f t="shared" si="3"/>
        <v xml:space="preserve"> </v>
      </c>
    </row>
    <row r="19" spans="1:13" ht="64" customHeight="1" x14ac:dyDescent="0.2">
      <c r="A19" s="236" t="str">
        <f t="shared" ca="1" si="0"/>
        <v xml:space="preserve"> </v>
      </c>
      <c r="B19" s="39" t="str">
        <f t="shared" si="4"/>
        <v xml:space="preserve"> </v>
      </c>
      <c r="C19" s="47"/>
      <c r="D19" s="49"/>
      <c r="E19" s="46"/>
      <c r="F19" s="46"/>
      <c r="G19" s="41"/>
      <c r="H19" s="41"/>
      <c r="I19" s="41"/>
      <c r="J19" s="40"/>
      <c r="K19" s="42" t="str">
        <f t="shared" si="1"/>
        <v xml:space="preserve"> </v>
      </c>
      <c r="L19" s="43" t="str">
        <f t="shared" si="2"/>
        <v xml:space="preserve"> </v>
      </c>
      <c r="M19" s="226" t="str">
        <f t="shared" si="3"/>
        <v xml:space="preserve"> </v>
      </c>
    </row>
    <row r="20" spans="1:13" ht="64" customHeight="1" x14ac:dyDescent="0.2">
      <c r="A20" s="236" t="str">
        <f t="shared" ca="1" si="0"/>
        <v xml:space="preserve"> </v>
      </c>
      <c r="B20" s="39" t="str">
        <f t="shared" si="4"/>
        <v xml:space="preserve"> </v>
      </c>
      <c r="C20" s="47"/>
      <c r="D20" s="49"/>
      <c r="E20" s="46"/>
      <c r="F20" s="46"/>
      <c r="G20" s="41"/>
      <c r="H20" s="41"/>
      <c r="I20" s="41"/>
      <c r="J20" s="40"/>
      <c r="K20" s="42" t="str">
        <f t="shared" si="1"/>
        <v xml:space="preserve"> </v>
      </c>
      <c r="L20" s="43" t="str">
        <f t="shared" si="2"/>
        <v xml:space="preserve"> </v>
      </c>
      <c r="M20" s="226" t="str">
        <f t="shared" si="3"/>
        <v xml:space="preserve"> </v>
      </c>
    </row>
    <row r="21" spans="1:13" ht="64" customHeight="1" x14ac:dyDescent="0.2">
      <c r="A21" s="236" t="str">
        <f t="shared" ca="1" si="0"/>
        <v xml:space="preserve"> </v>
      </c>
      <c r="B21" s="39" t="str">
        <f t="shared" si="4"/>
        <v xml:space="preserve"> </v>
      </c>
      <c r="C21" s="47"/>
      <c r="D21" s="49"/>
      <c r="E21" s="46"/>
      <c r="F21" s="46"/>
      <c r="G21" s="41"/>
      <c r="H21" s="41"/>
      <c r="I21" s="41"/>
      <c r="J21" s="40"/>
      <c r="K21" s="42" t="str">
        <f t="shared" si="1"/>
        <v xml:space="preserve"> </v>
      </c>
      <c r="L21" s="43" t="str">
        <f t="shared" si="2"/>
        <v xml:space="preserve"> </v>
      </c>
      <c r="M21" s="226" t="str">
        <f t="shared" si="3"/>
        <v xml:space="preserve"> </v>
      </c>
    </row>
    <row r="22" spans="1:13" ht="64" customHeight="1" x14ac:dyDescent="0.2">
      <c r="A22" s="236" t="str">
        <f t="shared" ca="1" si="0"/>
        <v xml:space="preserve"> </v>
      </c>
      <c r="B22" s="39" t="str">
        <f t="shared" si="4"/>
        <v xml:space="preserve"> </v>
      </c>
      <c r="C22" s="47"/>
      <c r="D22" s="49"/>
      <c r="E22" s="46"/>
      <c r="F22" s="46"/>
      <c r="G22" s="41"/>
      <c r="H22" s="41"/>
      <c r="I22" s="41"/>
      <c r="J22" s="40"/>
      <c r="K22" s="42" t="str">
        <f t="shared" si="1"/>
        <v xml:space="preserve"> </v>
      </c>
      <c r="L22" s="43" t="str">
        <f t="shared" si="2"/>
        <v xml:space="preserve"> </v>
      </c>
      <c r="M22" s="226" t="str">
        <f t="shared" si="3"/>
        <v xml:space="preserve"> </v>
      </c>
    </row>
    <row r="23" spans="1:13" ht="64" customHeight="1" x14ac:dyDescent="0.2">
      <c r="A23" s="236" t="str">
        <f t="shared" ca="1" si="0"/>
        <v xml:space="preserve"> </v>
      </c>
      <c r="B23" s="39" t="str">
        <f t="shared" si="4"/>
        <v xml:space="preserve"> </v>
      </c>
      <c r="C23" s="47"/>
      <c r="D23" s="49"/>
      <c r="E23" s="46"/>
      <c r="F23" s="46"/>
      <c r="G23" s="41"/>
      <c r="H23" s="41"/>
      <c r="I23" s="41"/>
      <c r="J23" s="40"/>
      <c r="K23" s="42" t="str">
        <f t="shared" si="1"/>
        <v xml:space="preserve"> </v>
      </c>
      <c r="L23" s="43" t="str">
        <f t="shared" si="2"/>
        <v xml:space="preserve"> </v>
      </c>
      <c r="M23" s="226" t="str">
        <f t="shared" si="3"/>
        <v xml:space="preserve"> </v>
      </c>
    </row>
    <row r="24" spans="1:13" ht="64" customHeight="1" x14ac:dyDescent="0.2">
      <c r="A24" s="236" t="str">
        <f t="shared" ca="1" si="0"/>
        <v xml:space="preserve"> </v>
      </c>
      <c r="B24" s="39" t="str">
        <f t="shared" si="4"/>
        <v xml:space="preserve"> </v>
      </c>
      <c r="C24" s="47"/>
      <c r="D24" s="49"/>
      <c r="E24" s="46"/>
      <c r="F24" s="46"/>
      <c r="G24" s="41"/>
      <c r="H24" s="41"/>
      <c r="I24" s="41"/>
      <c r="J24" s="40"/>
      <c r="K24" s="42" t="str">
        <f t="shared" si="1"/>
        <v xml:space="preserve"> </v>
      </c>
      <c r="L24" s="43" t="str">
        <f t="shared" si="2"/>
        <v xml:space="preserve"> </v>
      </c>
      <c r="M24" s="226" t="str">
        <f t="shared" si="3"/>
        <v xml:space="preserve"> </v>
      </c>
    </row>
    <row r="25" spans="1:13" ht="64" customHeight="1" x14ac:dyDescent="0.2">
      <c r="A25" s="236" t="str">
        <f t="shared" ca="1" si="0"/>
        <v xml:space="preserve"> </v>
      </c>
      <c r="B25" s="39" t="str">
        <f t="shared" si="4"/>
        <v xml:space="preserve"> </v>
      </c>
      <c r="C25" s="47"/>
      <c r="D25" s="49"/>
      <c r="E25" s="46"/>
      <c r="F25" s="46"/>
      <c r="G25" s="41"/>
      <c r="H25" s="41"/>
      <c r="I25" s="41"/>
      <c r="J25" s="40"/>
      <c r="K25" s="42" t="str">
        <f t="shared" si="1"/>
        <v xml:space="preserve"> </v>
      </c>
      <c r="L25" s="43" t="str">
        <f t="shared" si="2"/>
        <v xml:space="preserve"> </v>
      </c>
      <c r="M25" s="226" t="str">
        <f t="shared" si="3"/>
        <v xml:space="preserve"> </v>
      </c>
    </row>
    <row r="26" spans="1:13" ht="64" customHeight="1" x14ac:dyDescent="0.2">
      <c r="A26" s="236" t="str">
        <f t="shared" ca="1" si="0"/>
        <v xml:space="preserve"> </v>
      </c>
      <c r="B26" s="39" t="str">
        <f t="shared" si="4"/>
        <v xml:space="preserve"> </v>
      </c>
      <c r="C26" s="47"/>
      <c r="D26" s="49"/>
      <c r="E26" s="46"/>
      <c r="F26" s="46"/>
      <c r="G26" s="41"/>
      <c r="H26" s="41"/>
      <c r="I26" s="41"/>
      <c r="J26" s="40"/>
      <c r="K26" s="42" t="str">
        <f t="shared" si="1"/>
        <v xml:space="preserve"> </v>
      </c>
      <c r="L26" s="43" t="str">
        <f t="shared" si="2"/>
        <v xml:space="preserve"> </v>
      </c>
      <c r="M26" s="226" t="str">
        <f t="shared" si="3"/>
        <v xml:space="preserve"> </v>
      </c>
    </row>
    <row r="27" spans="1:13" ht="64" customHeight="1" x14ac:dyDescent="0.2">
      <c r="A27" s="236" t="str">
        <f t="shared" ca="1" si="0"/>
        <v xml:space="preserve"> </v>
      </c>
      <c r="B27" s="39" t="str">
        <f t="shared" si="4"/>
        <v xml:space="preserve"> </v>
      </c>
      <c r="C27" s="47"/>
      <c r="D27" s="49"/>
      <c r="E27" s="46"/>
      <c r="F27" s="46"/>
      <c r="G27" s="41"/>
      <c r="H27" s="41"/>
      <c r="I27" s="41"/>
      <c r="J27" s="40"/>
      <c r="K27" s="42" t="str">
        <f t="shared" si="1"/>
        <v xml:space="preserve"> </v>
      </c>
      <c r="L27" s="43" t="str">
        <f t="shared" si="2"/>
        <v xml:space="preserve"> </v>
      </c>
      <c r="M27" s="226" t="str">
        <f t="shared" si="3"/>
        <v xml:space="preserve"> </v>
      </c>
    </row>
    <row r="28" spans="1:13" ht="64" customHeight="1" x14ac:dyDescent="0.2">
      <c r="A28" s="236" t="str">
        <f t="shared" ca="1" si="0"/>
        <v xml:space="preserve"> </v>
      </c>
      <c r="B28" s="39" t="str">
        <f t="shared" si="4"/>
        <v xml:space="preserve"> </v>
      </c>
      <c r="C28" s="47"/>
      <c r="D28" s="49"/>
      <c r="E28" s="46"/>
      <c r="F28" s="46"/>
      <c r="G28" s="41"/>
      <c r="H28" s="41"/>
      <c r="I28" s="41"/>
      <c r="J28" s="40"/>
      <c r="K28" s="42" t="str">
        <f t="shared" si="1"/>
        <v xml:space="preserve"> </v>
      </c>
      <c r="L28" s="43" t="str">
        <f t="shared" si="2"/>
        <v xml:space="preserve"> </v>
      </c>
      <c r="M28" s="226" t="str">
        <f t="shared" si="3"/>
        <v xml:space="preserve"> </v>
      </c>
    </row>
    <row r="29" spans="1:13" ht="64" customHeight="1" x14ac:dyDescent="0.2">
      <c r="A29" s="236" t="str">
        <f t="shared" ca="1" si="0"/>
        <v xml:space="preserve"> </v>
      </c>
      <c r="B29" s="39" t="str">
        <f t="shared" si="4"/>
        <v xml:space="preserve"> </v>
      </c>
      <c r="C29" s="47"/>
      <c r="D29" s="49"/>
      <c r="E29" s="46"/>
      <c r="F29" s="46"/>
      <c r="G29" s="41"/>
      <c r="H29" s="41"/>
      <c r="I29" s="41"/>
      <c r="J29" s="40"/>
      <c r="K29" s="42" t="str">
        <f t="shared" si="1"/>
        <v xml:space="preserve"> </v>
      </c>
      <c r="L29" s="43" t="str">
        <f t="shared" si="2"/>
        <v xml:space="preserve"> </v>
      </c>
      <c r="M29" s="226" t="str">
        <f t="shared" si="3"/>
        <v xml:space="preserve"> </v>
      </c>
    </row>
    <row r="30" spans="1:13" ht="64" customHeight="1" x14ac:dyDescent="0.2">
      <c r="A30" s="236" t="str">
        <f t="shared" ca="1" si="0"/>
        <v xml:space="preserve"> </v>
      </c>
      <c r="B30" s="39" t="str">
        <f t="shared" si="4"/>
        <v xml:space="preserve"> </v>
      </c>
      <c r="C30" s="47"/>
      <c r="D30" s="49"/>
      <c r="E30" s="46"/>
      <c r="F30" s="46"/>
      <c r="G30" s="41"/>
      <c r="H30" s="41"/>
      <c r="I30" s="41"/>
      <c r="J30" s="40"/>
      <c r="K30" s="42" t="str">
        <f t="shared" si="1"/>
        <v xml:space="preserve"> </v>
      </c>
      <c r="L30" s="43" t="str">
        <f t="shared" si="2"/>
        <v xml:space="preserve"> </v>
      </c>
      <c r="M30" s="226" t="str">
        <f t="shared" si="3"/>
        <v xml:space="preserve"> </v>
      </c>
    </row>
    <row r="31" spans="1:13" ht="64" customHeight="1" x14ac:dyDescent="0.2">
      <c r="A31" s="236" t="str">
        <f t="shared" ca="1" si="0"/>
        <v xml:space="preserve"> </v>
      </c>
      <c r="B31" s="39" t="str">
        <f t="shared" si="4"/>
        <v xml:space="preserve"> </v>
      </c>
      <c r="C31" s="47"/>
      <c r="D31" s="49"/>
      <c r="E31" s="46"/>
      <c r="F31" s="46"/>
      <c r="G31" s="41"/>
      <c r="H31" s="41"/>
      <c r="I31" s="41"/>
      <c r="J31" s="40"/>
      <c r="K31" s="42" t="str">
        <f t="shared" si="1"/>
        <v xml:space="preserve"> </v>
      </c>
      <c r="L31" s="43" t="str">
        <f t="shared" si="2"/>
        <v xml:space="preserve"> </v>
      </c>
      <c r="M31" s="226" t="str">
        <f t="shared" si="3"/>
        <v xml:space="preserve"> </v>
      </c>
    </row>
    <row r="32" spans="1:13" ht="64" customHeight="1" x14ac:dyDescent="0.2">
      <c r="A32" s="236" t="str">
        <f t="shared" ca="1" si="0"/>
        <v xml:space="preserve"> </v>
      </c>
      <c r="B32" s="39" t="str">
        <f t="shared" si="4"/>
        <v xml:space="preserve"> </v>
      </c>
      <c r="C32" s="47"/>
      <c r="D32" s="49"/>
      <c r="E32" s="46"/>
      <c r="F32" s="46"/>
      <c r="G32" s="41"/>
      <c r="H32" s="41"/>
      <c r="I32" s="41"/>
      <c r="J32" s="40"/>
      <c r="K32" s="42" t="str">
        <f t="shared" si="1"/>
        <v xml:space="preserve"> </v>
      </c>
      <c r="L32" s="43" t="str">
        <f t="shared" si="2"/>
        <v xml:space="preserve"> </v>
      </c>
      <c r="M32" s="226" t="str">
        <f t="shared" si="3"/>
        <v xml:space="preserve"> </v>
      </c>
    </row>
    <row r="33" spans="1:13" ht="64" customHeight="1" x14ac:dyDescent="0.2">
      <c r="A33" s="236" t="str">
        <f t="shared" ca="1" si="0"/>
        <v xml:space="preserve"> </v>
      </c>
      <c r="B33" s="39" t="str">
        <f t="shared" si="4"/>
        <v xml:space="preserve"> </v>
      </c>
      <c r="C33" s="47"/>
      <c r="D33" s="49"/>
      <c r="E33" s="46"/>
      <c r="F33" s="46"/>
      <c r="G33" s="41"/>
      <c r="H33" s="41"/>
      <c r="I33" s="41"/>
      <c r="J33" s="40"/>
      <c r="K33" s="42" t="str">
        <f t="shared" si="1"/>
        <v xml:space="preserve"> </v>
      </c>
      <c r="L33" s="43" t="str">
        <f t="shared" si="2"/>
        <v xml:space="preserve"> </v>
      </c>
      <c r="M33" s="226" t="str">
        <f t="shared" si="3"/>
        <v xml:space="preserve"> </v>
      </c>
    </row>
    <row r="34" spans="1:13" ht="64" customHeight="1" x14ac:dyDescent="0.2">
      <c r="A34" s="236" t="str">
        <f t="shared" ca="1" si="0"/>
        <v xml:space="preserve"> </v>
      </c>
      <c r="B34" s="39" t="str">
        <f t="shared" si="4"/>
        <v xml:space="preserve"> </v>
      </c>
      <c r="C34" s="47"/>
      <c r="D34" s="49"/>
      <c r="E34" s="46"/>
      <c r="F34" s="46"/>
      <c r="G34" s="41"/>
      <c r="H34" s="41"/>
      <c r="I34" s="41"/>
      <c r="J34" s="40"/>
      <c r="K34" s="42" t="str">
        <f t="shared" si="1"/>
        <v xml:space="preserve"> </v>
      </c>
      <c r="L34" s="43" t="str">
        <f t="shared" si="2"/>
        <v xml:space="preserve"> </v>
      </c>
      <c r="M34" s="226" t="str">
        <f t="shared" si="3"/>
        <v xml:space="preserve"> </v>
      </c>
    </row>
    <row r="35" spans="1:13" ht="64" customHeight="1" x14ac:dyDescent="0.2">
      <c r="A35" s="236" t="str">
        <f t="shared" ca="1" si="0"/>
        <v xml:space="preserve"> </v>
      </c>
      <c r="B35" s="39" t="str">
        <f t="shared" si="4"/>
        <v xml:space="preserve"> </v>
      </c>
      <c r="C35" s="47"/>
      <c r="D35" s="49"/>
      <c r="E35" s="46"/>
      <c r="F35" s="46"/>
      <c r="G35" s="41"/>
      <c r="H35" s="41"/>
      <c r="I35" s="41"/>
      <c r="J35" s="40"/>
      <c r="K35" s="42" t="str">
        <f t="shared" si="1"/>
        <v xml:space="preserve"> </v>
      </c>
      <c r="L35" s="43" t="str">
        <f t="shared" si="2"/>
        <v xml:space="preserve"> </v>
      </c>
      <c r="M35" s="226" t="str">
        <f t="shared" si="3"/>
        <v xml:space="preserve"> </v>
      </c>
    </row>
    <row r="36" spans="1:13" ht="64" customHeight="1" x14ac:dyDescent="0.2">
      <c r="A36" s="236" t="str">
        <f t="shared" ca="1" si="0"/>
        <v xml:space="preserve"> </v>
      </c>
      <c r="B36" s="39" t="str">
        <f t="shared" si="4"/>
        <v xml:space="preserve"> </v>
      </c>
      <c r="C36" s="47"/>
      <c r="D36" s="49"/>
      <c r="E36" s="46"/>
      <c r="F36" s="46"/>
      <c r="G36" s="41"/>
      <c r="H36" s="41"/>
      <c r="I36" s="41"/>
      <c r="J36" s="40"/>
      <c r="K36" s="42" t="str">
        <f t="shared" si="1"/>
        <v xml:space="preserve"> </v>
      </c>
      <c r="L36" s="43" t="str">
        <f t="shared" si="2"/>
        <v xml:space="preserve"> </v>
      </c>
      <c r="M36" s="226" t="str">
        <f t="shared" si="3"/>
        <v xml:space="preserve"> </v>
      </c>
    </row>
    <row r="37" spans="1:13" ht="64" customHeight="1" x14ac:dyDescent="0.2">
      <c r="A37" s="236" t="str">
        <f t="shared" ca="1" si="0"/>
        <v xml:space="preserve"> </v>
      </c>
      <c r="B37" s="39" t="str">
        <f t="shared" si="4"/>
        <v xml:space="preserve"> </v>
      </c>
      <c r="C37" s="47"/>
      <c r="D37" s="49"/>
      <c r="E37" s="46"/>
      <c r="F37" s="46"/>
      <c r="G37" s="41"/>
      <c r="H37" s="41"/>
      <c r="I37" s="41"/>
      <c r="J37" s="40"/>
      <c r="K37" s="42" t="str">
        <f t="shared" si="1"/>
        <v xml:space="preserve"> </v>
      </c>
      <c r="L37" s="43" t="str">
        <f t="shared" si="2"/>
        <v xml:space="preserve"> </v>
      </c>
      <c r="M37" s="226" t="str">
        <f t="shared" si="3"/>
        <v xml:space="preserve"> </v>
      </c>
    </row>
    <row r="38" spans="1:13" ht="64" customHeight="1" x14ac:dyDescent="0.2">
      <c r="A38" s="236" t="str">
        <f t="shared" ca="1" si="0"/>
        <v xml:space="preserve"> </v>
      </c>
      <c r="B38" s="39" t="str">
        <f t="shared" si="4"/>
        <v xml:space="preserve"> </v>
      </c>
      <c r="C38" s="47"/>
      <c r="D38" s="49"/>
      <c r="E38" s="46"/>
      <c r="F38" s="46"/>
      <c r="G38" s="41"/>
      <c r="H38" s="41"/>
      <c r="I38" s="41"/>
      <c r="J38" s="40"/>
      <c r="K38" s="42" t="str">
        <f t="shared" si="1"/>
        <v xml:space="preserve"> </v>
      </c>
      <c r="L38" s="43" t="str">
        <f t="shared" si="2"/>
        <v xml:space="preserve"> </v>
      </c>
      <c r="M38" s="226" t="str">
        <f t="shared" si="3"/>
        <v xml:space="preserve"> </v>
      </c>
    </row>
    <row r="39" spans="1:13" ht="64" customHeight="1" x14ac:dyDescent="0.2">
      <c r="A39" s="236" t="str">
        <f t="shared" ca="1" si="0"/>
        <v xml:space="preserve"> </v>
      </c>
      <c r="B39" s="39" t="str">
        <f t="shared" si="4"/>
        <v xml:space="preserve"> </v>
      </c>
      <c r="C39" s="47"/>
      <c r="D39" s="49"/>
      <c r="E39" s="46"/>
      <c r="F39" s="46"/>
      <c r="G39" s="41"/>
      <c r="H39" s="41"/>
      <c r="I39" s="41"/>
      <c r="J39" s="40"/>
      <c r="K39" s="42" t="str">
        <f t="shared" si="1"/>
        <v xml:space="preserve"> </v>
      </c>
      <c r="L39" s="43" t="str">
        <f t="shared" si="2"/>
        <v xml:space="preserve"> </v>
      </c>
      <c r="M39" s="226" t="str">
        <f t="shared" si="3"/>
        <v xml:space="preserve"> </v>
      </c>
    </row>
    <row r="40" spans="1:13" ht="64" customHeight="1" x14ac:dyDescent="0.2">
      <c r="A40" s="236" t="str">
        <f t="shared" ca="1" si="0"/>
        <v xml:space="preserve"> </v>
      </c>
      <c r="B40" s="39" t="str">
        <f t="shared" si="4"/>
        <v xml:space="preserve"> </v>
      </c>
      <c r="C40" s="47"/>
      <c r="D40" s="49"/>
      <c r="E40" s="46"/>
      <c r="F40" s="46"/>
      <c r="G40" s="41"/>
      <c r="H40" s="41"/>
      <c r="I40" s="41"/>
      <c r="J40" s="40"/>
      <c r="K40" s="42" t="str">
        <f t="shared" si="1"/>
        <v xml:space="preserve"> </v>
      </c>
      <c r="L40" s="43" t="str">
        <f t="shared" si="2"/>
        <v xml:space="preserve"> </v>
      </c>
      <c r="M40" s="226" t="str">
        <f t="shared" si="3"/>
        <v xml:space="preserve"> </v>
      </c>
    </row>
    <row r="41" spans="1:13" ht="64" customHeight="1" x14ac:dyDescent="0.2">
      <c r="A41" s="236" t="str">
        <f t="shared" ca="1" si="0"/>
        <v xml:space="preserve"> </v>
      </c>
      <c r="B41" s="39" t="str">
        <f t="shared" si="4"/>
        <v xml:space="preserve"> </v>
      </c>
      <c r="C41" s="47"/>
      <c r="D41" s="49"/>
      <c r="E41" s="46"/>
      <c r="F41" s="46"/>
      <c r="G41" s="41"/>
      <c r="H41" s="41"/>
      <c r="I41" s="41"/>
      <c r="J41" s="40"/>
      <c r="K41" s="42" t="str">
        <f t="shared" si="1"/>
        <v xml:space="preserve"> </v>
      </c>
      <c r="L41" s="43" t="str">
        <f t="shared" si="2"/>
        <v xml:space="preserve"> </v>
      </c>
      <c r="M41" s="226" t="str">
        <f t="shared" si="3"/>
        <v xml:space="preserve"> </v>
      </c>
    </row>
    <row r="42" spans="1:13" ht="64" customHeight="1" x14ac:dyDescent="0.2">
      <c r="A42" s="236" t="str">
        <f t="shared" ca="1" si="0"/>
        <v xml:space="preserve"> </v>
      </c>
      <c r="B42" s="39" t="str">
        <f t="shared" si="4"/>
        <v xml:space="preserve"> </v>
      </c>
      <c r="C42" s="47"/>
      <c r="D42" s="49"/>
      <c r="E42" s="46"/>
      <c r="F42" s="46"/>
      <c r="G42" s="41"/>
      <c r="H42" s="41"/>
      <c r="I42" s="41"/>
      <c r="J42" s="40"/>
      <c r="K42" s="42" t="str">
        <f t="shared" si="1"/>
        <v xml:space="preserve"> </v>
      </c>
      <c r="L42" s="43" t="str">
        <f t="shared" si="2"/>
        <v xml:space="preserve"> </v>
      </c>
      <c r="M42" s="226" t="str">
        <f t="shared" si="3"/>
        <v xml:space="preserve"> </v>
      </c>
    </row>
    <row r="43" spans="1:13" ht="64" customHeight="1" x14ac:dyDescent="0.2">
      <c r="A43" s="236" t="str">
        <f t="shared" ca="1" si="0"/>
        <v xml:space="preserve"> </v>
      </c>
      <c r="B43" s="39" t="str">
        <f t="shared" si="4"/>
        <v xml:space="preserve"> </v>
      </c>
      <c r="C43" s="47"/>
      <c r="D43" s="49"/>
      <c r="E43" s="46"/>
      <c r="F43" s="46"/>
      <c r="G43" s="41"/>
      <c r="H43" s="41"/>
      <c r="I43" s="41"/>
      <c r="J43" s="40"/>
      <c r="K43" s="42" t="str">
        <f t="shared" si="1"/>
        <v xml:space="preserve"> </v>
      </c>
      <c r="L43" s="43" t="str">
        <f t="shared" si="2"/>
        <v xml:space="preserve"> </v>
      </c>
      <c r="M43" s="226" t="str">
        <f t="shared" si="3"/>
        <v xml:space="preserve"> </v>
      </c>
    </row>
    <row r="44" spans="1:13" ht="64" customHeight="1" x14ac:dyDescent="0.2">
      <c r="A44" s="236" t="str">
        <f t="shared" ca="1" si="0"/>
        <v xml:space="preserve"> </v>
      </c>
      <c r="B44" s="39" t="str">
        <f t="shared" si="4"/>
        <v xml:space="preserve"> </v>
      </c>
      <c r="C44" s="47"/>
      <c r="D44" s="49"/>
      <c r="E44" s="46"/>
      <c r="F44" s="46"/>
      <c r="G44" s="41"/>
      <c r="H44" s="41"/>
      <c r="I44" s="41"/>
      <c r="J44" s="40"/>
      <c r="K44" s="42" t="str">
        <f t="shared" si="1"/>
        <v xml:space="preserve"> </v>
      </c>
      <c r="L44" s="43" t="str">
        <f t="shared" si="2"/>
        <v xml:space="preserve"> </v>
      </c>
      <c r="M44" s="226" t="str">
        <f t="shared" si="3"/>
        <v xml:space="preserve"> </v>
      </c>
    </row>
    <row r="45" spans="1:13" ht="64" customHeight="1" x14ac:dyDescent="0.2">
      <c r="A45" s="236" t="str">
        <f t="shared" ca="1" si="0"/>
        <v xml:space="preserve"> </v>
      </c>
      <c r="B45" s="39" t="str">
        <f t="shared" si="4"/>
        <v xml:space="preserve"> </v>
      </c>
      <c r="C45" s="47"/>
      <c r="D45" s="49"/>
      <c r="E45" s="46"/>
      <c r="F45" s="46"/>
      <c r="G45" s="41"/>
      <c r="H45" s="41"/>
      <c r="I45" s="41"/>
      <c r="J45" s="40"/>
      <c r="K45" s="42" t="str">
        <f t="shared" si="1"/>
        <v xml:space="preserve"> </v>
      </c>
      <c r="L45" s="43" t="str">
        <f t="shared" si="2"/>
        <v xml:space="preserve"> </v>
      </c>
      <c r="M45" s="226" t="str">
        <f t="shared" si="3"/>
        <v xml:space="preserve"> </v>
      </c>
    </row>
    <row r="46" spans="1:13" ht="64" customHeight="1" x14ac:dyDescent="0.2">
      <c r="A46" s="236" t="str">
        <f t="shared" ca="1" si="0"/>
        <v xml:space="preserve"> </v>
      </c>
      <c r="B46" s="39" t="str">
        <f t="shared" si="4"/>
        <v xml:space="preserve"> </v>
      </c>
      <c r="C46" s="47"/>
      <c r="D46" s="49"/>
      <c r="E46" s="46"/>
      <c r="F46" s="46"/>
      <c r="G46" s="41"/>
      <c r="H46" s="41"/>
      <c r="I46" s="41"/>
      <c r="J46" s="40"/>
      <c r="K46" s="42" t="str">
        <f t="shared" si="1"/>
        <v xml:space="preserve"> </v>
      </c>
      <c r="L46" s="43" t="str">
        <f t="shared" si="2"/>
        <v xml:space="preserve"> </v>
      </c>
      <c r="M46" s="226" t="str">
        <f t="shared" si="3"/>
        <v xml:space="preserve"> </v>
      </c>
    </row>
    <row r="47" spans="1:13" ht="64" customHeight="1" x14ac:dyDescent="0.2">
      <c r="A47" s="236" t="str">
        <f t="shared" ca="1" si="0"/>
        <v xml:space="preserve"> </v>
      </c>
      <c r="B47" s="39" t="str">
        <f t="shared" si="4"/>
        <v xml:space="preserve"> </v>
      </c>
      <c r="C47" s="47"/>
      <c r="D47" s="49"/>
      <c r="E47" s="46"/>
      <c r="F47" s="46"/>
      <c r="G47" s="41"/>
      <c r="H47" s="41"/>
      <c r="I47" s="41"/>
      <c r="J47" s="40"/>
      <c r="K47" s="42" t="str">
        <f t="shared" si="1"/>
        <v xml:space="preserve"> </v>
      </c>
      <c r="L47" s="43" t="str">
        <f t="shared" si="2"/>
        <v xml:space="preserve"> </v>
      </c>
      <c r="M47" s="226" t="str">
        <f t="shared" si="3"/>
        <v xml:space="preserve"> </v>
      </c>
    </row>
    <row r="48" spans="1:13" ht="64" customHeight="1" x14ac:dyDescent="0.2">
      <c r="A48" s="236" t="str">
        <f t="shared" ca="1" si="0"/>
        <v xml:space="preserve"> </v>
      </c>
      <c r="B48" s="39" t="str">
        <f t="shared" si="4"/>
        <v xml:space="preserve"> </v>
      </c>
      <c r="C48" s="47"/>
      <c r="D48" s="49"/>
      <c r="E48" s="46"/>
      <c r="F48" s="46"/>
      <c r="G48" s="41"/>
      <c r="H48" s="41"/>
      <c r="I48" s="41"/>
      <c r="J48" s="40"/>
      <c r="K48" s="42" t="str">
        <f t="shared" si="1"/>
        <v xml:space="preserve"> </v>
      </c>
      <c r="L48" s="43" t="str">
        <f t="shared" si="2"/>
        <v xml:space="preserve"> </v>
      </c>
      <c r="M48" s="226" t="str">
        <f t="shared" si="3"/>
        <v xml:space="preserve"> </v>
      </c>
    </row>
    <row r="49" spans="1:13" ht="64" customHeight="1" x14ac:dyDescent="0.2">
      <c r="A49" s="236" t="str">
        <f t="shared" ca="1" si="0"/>
        <v xml:space="preserve"> </v>
      </c>
      <c r="B49" s="39" t="str">
        <f t="shared" si="4"/>
        <v xml:space="preserve"> </v>
      </c>
      <c r="C49" s="47"/>
      <c r="D49" s="49"/>
      <c r="E49" s="46"/>
      <c r="F49" s="46"/>
      <c r="G49" s="41"/>
      <c r="H49" s="41"/>
      <c r="I49" s="41"/>
      <c r="J49" s="40"/>
      <c r="K49" s="42" t="str">
        <f t="shared" si="1"/>
        <v xml:space="preserve"> </v>
      </c>
      <c r="L49" s="43" t="str">
        <f t="shared" si="2"/>
        <v xml:space="preserve"> </v>
      </c>
      <c r="M49" s="226" t="str">
        <f t="shared" si="3"/>
        <v xml:space="preserve"> </v>
      </c>
    </row>
    <row r="50" spans="1:13" ht="64" customHeight="1" x14ac:dyDescent="0.2">
      <c r="A50" s="236" t="str">
        <f t="shared" ca="1" si="0"/>
        <v xml:space="preserve"> </v>
      </c>
      <c r="B50" s="39" t="str">
        <f t="shared" si="4"/>
        <v xml:space="preserve"> </v>
      </c>
      <c r="C50" s="47"/>
      <c r="D50" s="49"/>
      <c r="E50" s="46"/>
      <c r="F50" s="46"/>
      <c r="G50" s="41"/>
      <c r="H50" s="41"/>
      <c r="I50" s="41"/>
      <c r="J50" s="40"/>
      <c r="K50" s="42" t="str">
        <f t="shared" si="1"/>
        <v xml:space="preserve"> </v>
      </c>
      <c r="L50" s="43" t="str">
        <f t="shared" si="2"/>
        <v xml:space="preserve"> </v>
      </c>
      <c r="M50" s="226" t="str">
        <f t="shared" si="3"/>
        <v xml:space="preserve"> </v>
      </c>
    </row>
    <row r="51" spans="1:13" ht="64" customHeight="1" x14ac:dyDescent="0.2">
      <c r="A51" s="236" t="str">
        <f t="shared" ca="1" si="0"/>
        <v xml:space="preserve"> </v>
      </c>
      <c r="B51" s="39" t="str">
        <f t="shared" si="4"/>
        <v xml:space="preserve"> </v>
      </c>
      <c r="C51" s="47"/>
      <c r="D51" s="49"/>
      <c r="E51" s="46"/>
      <c r="F51" s="46"/>
      <c r="G51" s="41"/>
      <c r="H51" s="41"/>
      <c r="I51" s="41"/>
      <c r="J51" s="40"/>
      <c r="K51" s="42" t="str">
        <f t="shared" si="1"/>
        <v xml:space="preserve"> </v>
      </c>
      <c r="L51" s="43" t="str">
        <f t="shared" si="2"/>
        <v xml:space="preserve"> </v>
      </c>
      <c r="M51" s="226" t="str">
        <f t="shared" si="3"/>
        <v xml:space="preserve"> </v>
      </c>
    </row>
    <row r="52" spans="1:13" ht="64" customHeight="1" x14ac:dyDescent="0.2">
      <c r="A52" s="236" t="str">
        <f t="shared" ca="1" si="0"/>
        <v xml:space="preserve"> </v>
      </c>
      <c r="B52" s="39" t="str">
        <f t="shared" si="4"/>
        <v xml:space="preserve"> </v>
      </c>
      <c r="C52" s="47"/>
      <c r="D52" s="49"/>
      <c r="E52" s="46"/>
      <c r="F52" s="46"/>
      <c r="G52" s="41"/>
      <c r="H52" s="41"/>
      <c r="I52" s="41"/>
      <c r="J52" s="40"/>
      <c r="K52" s="42" t="str">
        <f t="shared" si="1"/>
        <v xml:space="preserve"> </v>
      </c>
      <c r="L52" s="43" t="str">
        <f t="shared" si="2"/>
        <v xml:space="preserve"> </v>
      </c>
      <c r="M52" s="226" t="str">
        <f t="shared" si="3"/>
        <v xml:space="preserve"> </v>
      </c>
    </row>
    <row r="53" spans="1:13" ht="64" customHeight="1" x14ac:dyDescent="0.2">
      <c r="A53" s="236" t="str">
        <f t="shared" ca="1" si="0"/>
        <v xml:space="preserve"> </v>
      </c>
      <c r="B53" s="39" t="str">
        <f t="shared" si="4"/>
        <v xml:space="preserve"> </v>
      </c>
      <c r="C53" s="47"/>
      <c r="D53" s="49"/>
      <c r="E53" s="46"/>
      <c r="F53" s="46"/>
      <c r="G53" s="41"/>
      <c r="H53" s="41"/>
      <c r="I53" s="41"/>
      <c r="J53" s="40"/>
      <c r="K53" s="42" t="str">
        <f t="shared" si="1"/>
        <v xml:space="preserve"> </v>
      </c>
      <c r="L53" s="43" t="str">
        <f t="shared" si="2"/>
        <v xml:space="preserve"> </v>
      </c>
      <c r="M53" s="226" t="str">
        <f t="shared" si="3"/>
        <v xml:space="preserve"> </v>
      </c>
    </row>
    <row r="54" spans="1:13" ht="64" customHeight="1" x14ac:dyDescent="0.2">
      <c r="A54" s="236" t="str">
        <f t="shared" ca="1" si="0"/>
        <v xml:space="preserve"> </v>
      </c>
      <c r="B54" s="39" t="str">
        <f t="shared" si="4"/>
        <v xml:space="preserve"> </v>
      </c>
      <c r="C54" s="47"/>
      <c r="D54" s="49"/>
      <c r="E54" s="46"/>
      <c r="F54" s="46"/>
      <c r="G54" s="41"/>
      <c r="H54" s="41"/>
      <c r="I54" s="41"/>
      <c r="J54" s="40"/>
      <c r="K54" s="42" t="str">
        <f t="shared" si="1"/>
        <v xml:space="preserve"> </v>
      </c>
      <c r="L54" s="43" t="str">
        <f t="shared" si="2"/>
        <v xml:space="preserve"> </v>
      </c>
      <c r="M54" s="226" t="str">
        <f t="shared" si="3"/>
        <v xml:space="preserve"> </v>
      </c>
    </row>
    <row r="55" spans="1:13" ht="64" customHeight="1" x14ac:dyDescent="0.2">
      <c r="A55" s="236" t="str">
        <f t="shared" ca="1" si="0"/>
        <v xml:space="preserve"> </v>
      </c>
      <c r="B55" s="39" t="str">
        <f t="shared" si="4"/>
        <v xml:space="preserve"> </v>
      </c>
      <c r="C55" s="47"/>
      <c r="D55" s="49"/>
      <c r="E55" s="46"/>
      <c r="F55" s="46"/>
      <c r="G55" s="41"/>
      <c r="H55" s="41"/>
      <c r="I55" s="41"/>
      <c r="J55" s="40"/>
      <c r="K55" s="42" t="str">
        <f t="shared" si="1"/>
        <v xml:space="preserve"> </v>
      </c>
      <c r="L55" s="43" t="str">
        <f t="shared" si="2"/>
        <v xml:space="preserve"> </v>
      </c>
      <c r="M55" s="226" t="str">
        <f t="shared" si="3"/>
        <v xml:space="preserve"> </v>
      </c>
    </row>
    <row r="56" spans="1:13" ht="64" customHeight="1" x14ac:dyDescent="0.2">
      <c r="A56" s="236" t="str">
        <f t="shared" ca="1" si="0"/>
        <v xml:space="preserve"> </v>
      </c>
      <c r="B56" s="39" t="str">
        <f t="shared" si="4"/>
        <v xml:space="preserve"> </v>
      </c>
      <c r="C56" s="47"/>
      <c r="D56" s="49"/>
      <c r="E56" s="46"/>
      <c r="F56" s="46"/>
      <c r="G56" s="41"/>
      <c r="H56" s="41"/>
      <c r="I56" s="41"/>
      <c r="J56" s="40"/>
      <c r="K56" s="42" t="str">
        <f t="shared" si="1"/>
        <v xml:space="preserve"> </v>
      </c>
      <c r="L56" s="43" t="str">
        <f t="shared" si="2"/>
        <v xml:space="preserve"> </v>
      </c>
      <c r="M56" s="226" t="str">
        <f t="shared" si="3"/>
        <v xml:space="preserve"> </v>
      </c>
    </row>
    <row r="57" spans="1:13" ht="64" customHeight="1" x14ac:dyDescent="0.2">
      <c r="A57" s="236" t="str">
        <f t="shared" ca="1" si="0"/>
        <v xml:space="preserve"> </v>
      </c>
      <c r="B57" s="39" t="str">
        <f t="shared" si="4"/>
        <v xml:space="preserve"> </v>
      </c>
      <c r="C57" s="47"/>
      <c r="D57" s="49"/>
      <c r="E57" s="46"/>
      <c r="F57" s="46"/>
      <c r="G57" s="41"/>
      <c r="H57" s="41"/>
      <c r="I57" s="41"/>
      <c r="J57" s="40"/>
      <c r="K57" s="42" t="str">
        <f t="shared" si="1"/>
        <v xml:space="preserve"> </v>
      </c>
      <c r="L57" s="43" t="str">
        <f t="shared" si="2"/>
        <v xml:space="preserve"> </v>
      </c>
      <c r="M57" s="226" t="str">
        <f t="shared" si="3"/>
        <v xml:space="preserve"> </v>
      </c>
    </row>
    <row r="58" spans="1:13" ht="64" customHeight="1" x14ac:dyDescent="0.2">
      <c r="A58" s="236" t="str">
        <f t="shared" ca="1" si="0"/>
        <v xml:space="preserve"> </v>
      </c>
      <c r="B58" s="39" t="str">
        <f t="shared" si="4"/>
        <v xml:space="preserve"> </v>
      </c>
      <c r="C58" s="47"/>
      <c r="D58" s="49"/>
      <c r="E58" s="46"/>
      <c r="F58" s="46"/>
      <c r="G58" s="41"/>
      <c r="H58" s="41"/>
      <c r="I58" s="41"/>
      <c r="J58" s="40"/>
      <c r="K58" s="42" t="str">
        <f t="shared" si="1"/>
        <v xml:space="preserve"> </v>
      </c>
      <c r="L58" s="43" t="str">
        <f t="shared" si="2"/>
        <v xml:space="preserve"> </v>
      </c>
      <c r="M58" s="226" t="str">
        <f t="shared" si="3"/>
        <v xml:space="preserve"> </v>
      </c>
    </row>
    <row r="59" spans="1:13" ht="64" customHeight="1" x14ac:dyDescent="0.2">
      <c r="A59" s="236" t="str">
        <f t="shared" ca="1" si="0"/>
        <v xml:space="preserve"> </v>
      </c>
      <c r="B59" s="39" t="str">
        <f t="shared" si="4"/>
        <v xml:space="preserve"> </v>
      </c>
      <c r="C59" s="47"/>
      <c r="D59" s="49"/>
      <c r="E59" s="46"/>
      <c r="F59" s="46"/>
      <c r="G59" s="41"/>
      <c r="H59" s="41"/>
      <c r="I59" s="41"/>
      <c r="J59" s="40"/>
      <c r="K59" s="42" t="str">
        <f t="shared" si="1"/>
        <v xml:space="preserve"> </v>
      </c>
      <c r="L59" s="43" t="str">
        <f t="shared" si="2"/>
        <v xml:space="preserve"> </v>
      </c>
      <c r="M59" s="226" t="str">
        <f t="shared" si="3"/>
        <v xml:space="preserve"> </v>
      </c>
    </row>
    <row r="60" spans="1:13" ht="64" customHeight="1" x14ac:dyDescent="0.2">
      <c r="A60" s="236" t="str">
        <f t="shared" ca="1" si="0"/>
        <v xml:space="preserve"> </v>
      </c>
      <c r="B60" s="39" t="str">
        <f t="shared" si="4"/>
        <v xml:space="preserve"> </v>
      </c>
      <c r="C60" s="47"/>
      <c r="D60" s="49"/>
      <c r="E60" s="46"/>
      <c r="F60" s="46"/>
      <c r="G60" s="41"/>
      <c r="H60" s="41"/>
      <c r="I60" s="41"/>
      <c r="J60" s="40"/>
      <c r="K60" s="42" t="str">
        <f t="shared" si="1"/>
        <v xml:space="preserve"> </v>
      </c>
      <c r="L60" s="43" t="str">
        <f t="shared" si="2"/>
        <v xml:space="preserve"> </v>
      </c>
      <c r="M60" s="226" t="str">
        <f t="shared" si="3"/>
        <v xml:space="preserve"> </v>
      </c>
    </row>
    <row r="61" spans="1:13" ht="64" customHeight="1" x14ac:dyDescent="0.2">
      <c r="A61" s="236" t="str">
        <f t="shared" ca="1" si="0"/>
        <v xml:space="preserve"> </v>
      </c>
      <c r="B61" s="39" t="str">
        <f t="shared" si="4"/>
        <v xml:space="preserve"> </v>
      </c>
      <c r="C61" s="47"/>
      <c r="D61" s="49"/>
      <c r="E61" s="46"/>
      <c r="F61" s="46"/>
      <c r="G61" s="41"/>
      <c r="H61" s="41"/>
      <c r="I61" s="41"/>
      <c r="J61" s="40"/>
      <c r="K61" s="42" t="str">
        <f t="shared" si="1"/>
        <v xml:space="preserve"> </v>
      </c>
      <c r="L61" s="43" t="str">
        <f t="shared" si="2"/>
        <v xml:space="preserve"> </v>
      </c>
      <c r="M61" s="226" t="str">
        <f t="shared" si="3"/>
        <v xml:space="preserve"> </v>
      </c>
    </row>
    <row r="62" spans="1:13" ht="64" customHeight="1" x14ac:dyDescent="0.2">
      <c r="A62" s="236" t="str">
        <f t="shared" ca="1" si="0"/>
        <v xml:space="preserve"> </v>
      </c>
      <c r="B62" s="39" t="str">
        <f t="shared" si="4"/>
        <v xml:space="preserve"> </v>
      </c>
      <c r="C62" s="47"/>
      <c r="D62" s="49"/>
      <c r="E62" s="46"/>
      <c r="F62" s="46"/>
      <c r="G62" s="41"/>
      <c r="H62" s="41"/>
      <c r="I62" s="41"/>
      <c r="J62" s="40"/>
      <c r="K62" s="42" t="str">
        <f t="shared" si="1"/>
        <v xml:space="preserve"> </v>
      </c>
      <c r="L62" s="43" t="str">
        <f t="shared" si="2"/>
        <v xml:space="preserve"> </v>
      </c>
      <c r="M62" s="226" t="str">
        <f t="shared" si="3"/>
        <v xml:space="preserve"> </v>
      </c>
    </row>
    <row r="63" spans="1:13" ht="64" customHeight="1" x14ac:dyDescent="0.2">
      <c r="A63" s="236" t="str">
        <f t="shared" ca="1" si="0"/>
        <v xml:space="preserve"> </v>
      </c>
      <c r="B63" s="39" t="str">
        <f t="shared" si="4"/>
        <v xml:space="preserve"> </v>
      </c>
      <c r="C63" s="47"/>
      <c r="D63" s="49"/>
      <c r="E63" s="46"/>
      <c r="F63" s="46"/>
      <c r="G63" s="41"/>
      <c r="H63" s="41"/>
      <c r="I63" s="41"/>
      <c r="J63" s="40"/>
      <c r="K63" s="42" t="str">
        <f t="shared" si="1"/>
        <v xml:space="preserve"> </v>
      </c>
      <c r="L63" s="43" t="str">
        <f t="shared" si="2"/>
        <v xml:space="preserve"> </v>
      </c>
      <c r="M63" s="226" t="str">
        <f t="shared" si="3"/>
        <v xml:space="preserve"> </v>
      </c>
    </row>
    <row r="64" spans="1:13" ht="64" customHeight="1" x14ac:dyDescent="0.2">
      <c r="A64" s="236" t="str">
        <f t="shared" ca="1" si="0"/>
        <v xml:space="preserve"> </v>
      </c>
      <c r="B64" s="39" t="str">
        <f t="shared" si="4"/>
        <v xml:space="preserve"> </v>
      </c>
      <c r="C64" s="47"/>
      <c r="D64" s="49"/>
      <c r="E64" s="46"/>
      <c r="F64" s="46"/>
      <c r="G64" s="41"/>
      <c r="H64" s="41"/>
      <c r="I64" s="41"/>
      <c r="J64" s="40"/>
      <c r="K64" s="42" t="str">
        <f t="shared" si="1"/>
        <v xml:space="preserve"> </v>
      </c>
      <c r="L64" s="43" t="str">
        <f t="shared" si="2"/>
        <v xml:space="preserve"> </v>
      </c>
      <c r="M64" s="226" t="str">
        <f t="shared" si="3"/>
        <v xml:space="preserve"> </v>
      </c>
    </row>
    <row r="65" spans="1:13" ht="64" customHeight="1" x14ac:dyDescent="0.2">
      <c r="A65" s="236" t="str">
        <f t="shared" ca="1" si="0"/>
        <v xml:space="preserve"> </v>
      </c>
      <c r="B65" s="39" t="str">
        <f t="shared" si="4"/>
        <v xml:space="preserve"> </v>
      </c>
      <c r="C65" s="47"/>
      <c r="D65" s="49"/>
      <c r="E65" s="46"/>
      <c r="F65" s="46"/>
      <c r="G65" s="41"/>
      <c r="H65" s="41"/>
      <c r="I65" s="41"/>
      <c r="J65" s="40"/>
      <c r="K65" s="42" t="str">
        <f t="shared" si="1"/>
        <v xml:space="preserve"> </v>
      </c>
      <c r="L65" s="43" t="str">
        <f t="shared" si="2"/>
        <v xml:space="preserve"> </v>
      </c>
      <c r="M65" s="226" t="str">
        <f t="shared" si="3"/>
        <v xml:space="preserve"> </v>
      </c>
    </row>
    <row r="66" spans="1:13" ht="64" customHeight="1" x14ac:dyDescent="0.2">
      <c r="A66" s="236" t="str">
        <f t="shared" ca="1" si="0"/>
        <v xml:space="preserve"> </v>
      </c>
      <c r="B66" s="39" t="str">
        <f t="shared" si="4"/>
        <v xml:space="preserve"> </v>
      </c>
      <c r="C66" s="47"/>
      <c r="D66" s="49"/>
      <c r="E66" s="46"/>
      <c r="F66" s="46"/>
      <c r="G66" s="41"/>
      <c r="H66" s="41"/>
      <c r="I66" s="41"/>
      <c r="J66" s="40"/>
      <c r="K66" s="42" t="str">
        <f t="shared" si="1"/>
        <v xml:space="preserve"> </v>
      </c>
      <c r="L66" s="43" t="str">
        <f t="shared" si="2"/>
        <v xml:space="preserve"> </v>
      </c>
      <c r="M66" s="226" t="str">
        <f t="shared" si="3"/>
        <v xml:space="preserve"> </v>
      </c>
    </row>
    <row r="67" spans="1:13" ht="64" customHeight="1" x14ac:dyDescent="0.2">
      <c r="A67" s="236" t="str">
        <f t="shared" ca="1" si="0"/>
        <v xml:space="preserve"> </v>
      </c>
      <c r="B67" s="39" t="str">
        <f t="shared" si="4"/>
        <v xml:space="preserve"> </v>
      </c>
      <c r="C67" s="47"/>
      <c r="D67" s="49"/>
      <c r="E67" s="46"/>
      <c r="F67" s="46"/>
      <c r="G67" s="41"/>
      <c r="H67" s="41"/>
      <c r="I67" s="41"/>
      <c r="J67" s="40"/>
      <c r="K67" s="42" t="str">
        <f t="shared" si="1"/>
        <v xml:space="preserve"> </v>
      </c>
      <c r="L67" s="43" t="str">
        <f t="shared" si="2"/>
        <v xml:space="preserve"> </v>
      </c>
      <c r="M67" s="226" t="str">
        <f t="shared" si="3"/>
        <v xml:space="preserve"> </v>
      </c>
    </row>
    <row r="68" spans="1:13" ht="64" customHeight="1" x14ac:dyDescent="0.2">
      <c r="A68" s="236" t="str">
        <f t="shared" ca="1" si="0"/>
        <v xml:space="preserve"> </v>
      </c>
      <c r="B68" s="39" t="str">
        <f t="shared" si="4"/>
        <v xml:space="preserve"> </v>
      </c>
      <c r="C68" s="47"/>
      <c r="D68" s="49"/>
      <c r="E68" s="46"/>
      <c r="F68" s="46"/>
      <c r="G68" s="41"/>
      <c r="H68" s="41"/>
      <c r="I68" s="41"/>
      <c r="J68" s="40"/>
      <c r="K68" s="42" t="str">
        <f t="shared" si="1"/>
        <v xml:space="preserve"> </v>
      </c>
      <c r="L68" s="43" t="str">
        <f t="shared" si="2"/>
        <v xml:space="preserve"> </v>
      </c>
      <c r="M68" s="226" t="str">
        <f t="shared" si="3"/>
        <v xml:space="preserve"> </v>
      </c>
    </row>
    <row r="69" spans="1:13" ht="64" customHeight="1" x14ac:dyDescent="0.2">
      <c r="A69" s="236" t="str">
        <f t="shared" ca="1" si="0"/>
        <v xml:space="preserve"> </v>
      </c>
      <c r="B69" s="39" t="str">
        <f t="shared" si="4"/>
        <v xml:space="preserve"> </v>
      </c>
      <c r="C69" s="47"/>
      <c r="D69" s="49"/>
      <c r="E69" s="46"/>
      <c r="F69" s="46"/>
      <c r="G69" s="41"/>
      <c r="H69" s="41"/>
      <c r="I69" s="41"/>
      <c r="J69" s="40"/>
      <c r="K69" s="42" t="str">
        <f t="shared" si="1"/>
        <v xml:space="preserve"> </v>
      </c>
      <c r="L69" s="43" t="str">
        <f t="shared" si="2"/>
        <v xml:space="preserve"> </v>
      </c>
      <c r="M69" s="226" t="str">
        <f t="shared" si="3"/>
        <v xml:space="preserve"> </v>
      </c>
    </row>
    <row r="70" spans="1:13" ht="64" customHeight="1" x14ac:dyDescent="0.2">
      <c r="A70" s="236" t="str">
        <f t="shared" ca="1" si="0"/>
        <v xml:space="preserve"> </v>
      </c>
      <c r="B70" s="39" t="str">
        <f t="shared" si="4"/>
        <v xml:space="preserve"> </v>
      </c>
      <c r="C70" s="47"/>
      <c r="D70" s="49"/>
      <c r="E70" s="46"/>
      <c r="F70" s="46"/>
      <c r="G70" s="41"/>
      <c r="H70" s="41"/>
      <c r="I70" s="41"/>
      <c r="J70" s="40"/>
      <c r="K70" s="42" t="str">
        <f t="shared" si="1"/>
        <v xml:space="preserve"> </v>
      </c>
      <c r="L70" s="43" t="str">
        <f t="shared" si="2"/>
        <v xml:space="preserve"> </v>
      </c>
      <c r="M70" s="226" t="str">
        <f t="shared" si="3"/>
        <v xml:space="preserve"> </v>
      </c>
    </row>
    <row r="71" spans="1:13" ht="64" customHeight="1" x14ac:dyDescent="0.2">
      <c r="A71" s="236" t="str">
        <f t="shared" ca="1" si="0"/>
        <v xml:space="preserve"> </v>
      </c>
      <c r="B71" s="39" t="str">
        <f t="shared" si="4"/>
        <v xml:space="preserve"> </v>
      </c>
      <c r="C71" s="47"/>
      <c r="D71" s="49"/>
      <c r="E71" s="46"/>
      <c r="F71" s="46"/>
      <c r="G71" s="41"/>
      <c r="H71" s="41"/>
      <c r="I71" s="41"/>
      <c r="J71" s="40"/>
      <c r="K71" s="42" t="str">
        <f t="shared" si="1"/>
        <v xml:space="preserve"> </v>
      </c>
      <c r="L71" s="43" t="str">
        <f t="shared" si="2"/>
        <v xml:space="preserve"> </v>
      </c>
      <c r="M71" s="226" t="str">
        <f t="shared" si="3"/>
        <v xml:space="preserve"> </v>
      </c>
    </row>
    <row r="72" spans="1:13" ht="64" customHeight="1" x14ac:dyDescent="0.2">
      <c r="A72" s="236" t="str">
        <f t="shared" ca="1" si="0"/>
        <v xml:space="preserve"> </v>
      </c>
      <c r="B72" s="39" t="str">
        <f t="shared" si="4"/>
        <v xml:space="preserve"> </v>
      </c>
      <c r="C72" s="47"/>
      <c r="D72" s="49"/>
      <c r="E72" s="46"/>
      <c r="F72" s="46"/>
      <c r="G72" s="41"/>
      <c r="H72" s="41"/>
      <c r="I72" s="41"/>
      <c r="J72" s="40"/>
      <c r="K72" s="42" t="str">
        <f t="shared" si="1"/>
        <v xml:space="preserve"> </v>
      </c>
      <c r="L72" s="43" t="str">
        <f t="shared" si="2"/>
        <v xml:space="preserve"> </v>
      </c>
      <c r="M72" s="226" t="str">
        <f t="shared" si="3"/>
        <v xml:space="preserve"> </v>
      </c>
    </row>
    <row r="73" spans="1:13" ht="64" customHeight="1" x14ac:dyDescent="0.2">
      <c r="A73" s="236" t="str">
        <f t="shared" ca="1" si="0"/>
        <v xml:space="preserve"> </v>
      </c>
      <c r="B73" s="39" t="str">
        <f t="shared" si="4"/>
        <v xml:space="preserve"> </v>
      </c>
      <c r="C73" s="47"/>
      <c r="D73" s="49"/>
      <c r="E73" s="46"/>
      <c r="F73" s="46"/>
      <c r="G73" s="41"/>
      <c r="H73" s="41"/>
      <c r="I73" s="41"/>
      <c r="J73" s="40"/>
      <c r="K73" s="42" t="str">
        <f t="shared" si="1"/>
        <v xml:space="preserve"> </v>
      </c>
      <c r="L73" s="43" t="str">
        <f t="shared" si="2"/>
        <v xml:space="preserve"> </v>
      </c>
      <c r="M73" s="226" t="str">
        <f t="shared" si="3"/>
        <v xml:space="preserve"> </v>
      </c>
    </row>
    <row r="74" spans="1:13" ht="64" customHeight="1" x14ac:dyDescent="0.2">
      <c r="A74" s="236" t="str">
        <f t="shared" ref="A74:A121" ca="1" si="5">IF(AND(($C$3&gt;=H74),ISBLANK(I74),J74=5),"!!!",IF(AND(($C$3&gt;=H74),ISBLANK(I74),J74=4),"!!",IF(AND(($C$3&gt;=H74),ISBLANK(I74),J74=3),"!!",IF(AND(($C$3&gt;=H74),ISBLANK(I74),J74=2),"!",IF(AND(($C$3&gt;=H74),ISBLANK(I74),J74=1),"!"," ")))))</f>
        <v xml:space="preserve"> </v>
      </c>
      <c r="B74" s="39" t="str">
        <f t="shared" si="4"/>
        <v xml:space="preserve"> </v>
      </c>
      <c r="C74" s="47"/>
      <c r="D74" s="49"/>
      <c r="E74" s="46"/>
      <c r="F74" s="46"/>
      <c r="G74" s="41"/>
      <c r="H74" s="41"/>
      <c r="I74" s="41"/>
      <c r="J74" s="40"/>
      <c r="K74" s="42" t="str">
        <f t="shared" ref="K74:K121" si="6">IF(H74="TBD","Upcoming",IF(AND(NOT(ISBLANK(G74)),ISBLANK(I74)),"In-Progress", IF(NOT(ISBLANK(I74)),"Completed"," ")))</f>
        <v xml:space="preserve"> </v>
      </c>
      <c r="L74" s="43" t="str">
        <f t="shared" ref="L74:L121" si="7">IF(AND(ISBLANK(H74),ISBLANK(I74)), " ", IF(AND(ISBLANK(I74),NOT(ISBLANK(H74)),$C$3&gt;H74), $C$3-H74, IF(AND(NOT(ISBLANK(I74)),NOT(ISBLANK(H74)),I74&gt;H74),I74-H74, 0)))</f>
        <v xml:space="preserve"> </v>
      </c>
      <c r="M74" s="226" t="str">
        <f t="shared" ref="M74:M121" si="8">IF(K74="Completed",ROUNDUP(((H74-G74)/(I74-G74))*100,1)," ")</f>
        <v xml:space="preserve"> </v>
      </c>
    </row>
    <row r="75" spans="1:13" ht="64" customHeight="1" x14ac:dyDescent="0.2">
      <c r="A75" s="236" t="str">
        <f t="shared" ca="1" si="5"/>
        <v xml:space="preserve"> </v>
      </c>
      <c r="B75" s="39" t="str">
        <f t="shared" ref="B75:B121" si="9">IF(ISBLANK(C75)," ",1+B74)</f>
        <v xml:space="preserve"> </v>
      </c>
      <c r="C75" s="47"/>
      <c r="D75" s="49"/>
      <c r="E75" s="46"/>
      <c r="F75" s="46"/>
      <c r="G75" s="41"/>
      <c r="H75" s="41"/>
      <c r="I75" s="41"/>
      <c r="J75" s="40"/>
      <c r="K75" s="42" t="str">
        <f t="shared" si="6"/>
        <v xml:space="preserve"> </v>
      </c>
      <c r="L75" s="43" t="str">
        <f t="shared" si="7"/>
        <v xml:space="preserve"> </v>
      </c>
      <c r="M75" s="226" t="str">
        <f t="shared" si="8"/>
        <v xml:space="preserve"> </v>
      </c>
    </row>
    <row r="76" spans="1:13" ht="64" customHeight="1" x14ac:dyDescent="0.2">
      <c r="A76" s="236" t="str">
        <f t="shared" ca="1" si="5"/>
        <v xml:space="preserve"> </v>
      </c>
      <c r="B76" s="39" t="str">
        <f t="shared" si="9"/>
        <v xml:space="preserve"> </v>
      </c>
      <c r="C76" s="47"/>
      <c r="D76" s="49"/>
      <c r="E76" s="46"/>
      <c r="F76" s="46"/>
      <c r="G76" s="41"/>
      <c r="H76" s="41"/>
      <c r="I76" s="41"/>
      <c r="J76" s="40"/>
      <c r="K76" s="42" t="str">
        <f t="shared" si="6"/>
        <v xml:space="preserve"> </v>
      </c>
      <c r="L76" s="43" t="str">
        <f t="shared" si="7"/>
        <v xml:space="preserve"> </v>
      </c>
      <c r="M76" s="226" t="str">
        <f t="shared" si="8"/>
        <v xml:space="preserve"> </v>
      </c>
    </row>
    <row r="77" spans="1:13" ht="64" customHeight="1" x14ac:dyDescent="0.2">
      <c r="A77" s="236" t="str">
        <f t="shared" ca="1" si="5"/>
        <v xml:space="preserve"> </v>
      </c>
      <c r="B77" s="39" t="str">
        <f t="shared" si="9"/>
        <v xml:space="preserve"> </v>
      </c>
      <c r="C77" s="47"/>
      <c r="D77" s="49"/>
      <c r="E77" s="46"/>
      <c r="F77" s="46"/>
      <c r="G77" s="41"/>
      <c r="H77" s="41"/>
      <c r="I77" s="41"/>
      <c r="J77" s="40"/>
      <c r="K77" s="42" t="str">
        <f t="shared" si="6"/>
        <v xml:space="preserve"> </v>
      </c>
      <c r="L77" s="43" t="str">
        <f t="shared" si="7"/>
        <v xml:space="preserve"> </v>
      </c>
      <c r="M77" s="226" t="str">
        <f t="shared" si="8"/>
        <v xml:space="preserve"> </v>
      </c>
    </row>
    <row r="78" spans="1:13" ht="64" customHeight="1" x14ac:dyDescent="0.2">
      <c r="A78" s="236" t="str">
        <f t="shared" ca="1" si="5"/>
        <v xml:space="preserve"> </v>
      </c>
      <c r="B78" s="39" t="str">
        <f t="shared" si="9"/>
        <v xml:space="preserve"> </v>
      </c>
      <c r="C78" s="47"/>
      <c r="D78" s="49"/>
      <c r="E78" s="46"/>
      <c r="F78" s="46"/>
      <c r="G78" s="41"/>
      <c r="H78" s="41"/>
      <c r="I78" s="41"/>
      <c r="J78" s="40"/>
      <c r="K78" s="42" t="str">
        <f t="shared" si="6"/>
        <v xml:space="preserve"> </v>
      </c>
      <c r="L78" s="43" t="str">
        <f t="shared" si="7"/>
        <v xml:space="preserve"> </v>
      </c>
      <c r="M78" s="226" t="str">
        <f t="shared" si="8"/>
        <v xml:space="preserve"> </v>
      </c>
    </row>
    <row r="79" spans="1:13" ht="64" customHeight="1" x14ac:dyDescent="0.2">
      <c r="A79" s="236" t="str">
        <f t="shared" ca="1" si="5"/>
        <v xml:space="preserve"> </v>
      </c>
      <c r="B79" s="39" t="str">
        <f t="shared" si="9"/>
        <v xml:space="preserve"> </v>
      </c>
      <c r="C79" s="47"/>
      <c r="D79" s="49"/>
      <c r="E79" s="46"/>
      <c r="F79" s="46"/>
      <c r="G79" s="41"/>
      <c r="H79" s="41"/>
      <c r="I79" s="41"/>
      <c r="J79" s="40"/>
      <c r="K79" s="42" t="str">
        <f t="shared" si="6"/>
        <v xml:space="preserve"> </v>
      </c>
      <c r="L79" s="43" t="str">
        <f t="shared" si="7"/>
        <v xml:space="preserve"> </v>
      </c>
      <c r="M79" s="226" t="str">
        <f t="shared" si="8"/>
        <v xml:space="preserve"> </v>
      </c>
    </row>
    <row r="80" spans="1:13" ht="64" customHeight="1" x14ac:dyDescent="0.2">
      <c r="A80" s="236" t="str">
        <f t="shared" ca="1" si="5"/>
        <v xml:space="preserve"> </v>
      </c>
      <c r="B80" s="39" t="str">
        <f t="shared" si="9"/>
        <v xml:space="preserve"> </v>
      </c>
      <c r="C80" s="47"/>
      <c r="D80" s="49"/>
      <c r="E80" s="46"/>
      <c r="F80" s="46"/>
      <c r="G80" s="41"/>
      <c r="H80" s="41"/>
      <c r="I80" s="41"/>
      <c r="J80" s="40"/>
      <c r="K80" s="42" t="str">
        <f t="shared" si="6"/>
        <v xml:space="preserve"> </v>
      </c>
      <c r="L80" s="43" t="str">
        <f t="shared" si="7"/>
        <v xml:space="preserve"> </v>
      </c>
      <c r="M80" s="226" t="str">
        <f t="shared" si="8"/>
        <v xml:space="preserve"> </v>
      </c>
    </row>
    <row r="81" spans="1:13" ht="64" customHeight="1" x14ac:dyDescent="0.2">
      <c r="A81" s="236" t="str">
        <f t="shared" ca="1" si="5"/>
        <v xml:space="preserve"> </v>
      </c>
      <c r="B81" s="39" t="str">
        <f t="shared" si="9"/>
        <v xml:space="preserve"> </v>
      </c>
      <c r="C81" s="47"/>
      <c r="D81" s="49"/>
      <c r="E81" s="46"/>
      <c r="F81" s="46"/>
      <c r="G81" s="41"/>
      <c r="H81" s="41"/>
      <c r="I81" s="41"/>
      <c r="J81" s="40"/>
      <c r="K81" s="42" t="str">
        <f t="shared" si="6"/>
        <v xml:space="preserve"> </v>
      </c>
      <c r="L81" s="43" t="str">
        <f t="shared" si="7"/>
        <v xml:space="preserve"> </v>
      </c>
      <c r="M81" s="226" t="str">
        <f t="shared" si="8"/>
        <v xml:space="preserve"> </v>
      </c>
    </row>
    <row r="82" spans="1:13" ht="64" customHeight="1" x14ac:dyDescent="0.2">
      <c r="A82" s="236" t="str">
        <f t="shared" ca="1" si="5"/>
        <v xml:space="preserve"> </v>
      </c>
      <c r="B82" s="39" t="str">
        <f t="shared" si="9"/>
        <v xml:space="preserve"> </v>
      </c>
      <c r="C82" s="47"/>
      <c r="D82" s="49"/>
      <c r="E82" s="46"/>
      <c r="F82" s="46"/>
      <c r="G82" s="41"/>
      <c r="H82" s="41"/>
      <c r="I82" s="41"/>
      <c r="J82" s="40"/>
      <c r="K82" s="42" t="str">
        <f t="shared" si="6"/>
        <v xml:space="preserve"> </v>
      </c>
      <c r="L82" s="43" t="str">
        <f t="shared" si="7"/>
        <v xml:space="preserve"> </v>
      </c>
      <c r="M82" s="226" t="str">
        <f t="shared" si="8"/>
        <v xml:space="preserve"> </v>
      </c>
    </row>
    <row r="83" spans="1:13" ht="64" customHeight="1" x14ac:dyDescent="0.2">
      <c r="A83" s="236" t="str">
        <f t="shared" ca="1" si="5"/>
        <v xml:space="preserve"> </v>
      </c>
      <c r="B83" s="39" t="str">
        <f t="shared" si="9"/>
        <v xml:space="preserve"> </v>
      </c>
      <c r="C83" s="47"/>
      <c r="D83" s="49"/>
      <c r="E83" s="46"/>
      <c r="F83" s="46"/>
      <c r="G83" s="41"/>
      <c r="H83" s="41"/>
      <c r="I83" s="41"/>
      <c r="J83" s="40"/>
      <c r="K83" s="42" t="str">
        <f t="shared" si="6"/>
        <v xml:space="preserve"> </v>
      </c>
      <c r="L83" s="43" t="str">
        <f t="shared" si="7"/>
        <v xml:space="preserve"> </v>
      </c>
      <c r="M83" s="226" t="str">
        <f t="shared" si="8"/>
        <v xml:space="preserve"> </v>
      </c>
    </row>
    <row r="84" spans="1:13" ht="64" customHeight="1" x14ac:dyDescent="0.2">
      <c r="A84" s="236" t="str">
        <f t="shared" ca="1" si="5"/>
        <v xml:space="preserve"> </v>
      </c>
      <c r="B84" s="39" t="str">
        <f t="shared" si="9"/>
        <v xml:space="preserve"> </v>
      </c>
      <c r="C84" s="47"/>
      <c r="D84" s="49"/>
      <c r="E84" s="46"/>
      <c r="F84" s="46"/>
      <c r="G84" s="41"/>
      <c r="H84" s="41"/>
      <c r="I84" s="41"/>
      <c r="J84" s="40"/>
      <c r="K84" s="42" t="str">
        <f t="shared" si="6"/>
        <v xml:space="preserve"> </v>
      </c>
      <c r="L84" s="43" t="str">
        <f t="shared" si="7"/>
        <v xml:space="preserve"> </v>
      </c>
      <c r="M84" s="226" t="str">
        <f t="shared" si="8"/>
        <v xml:space="preserve"> </v>
      </c>
    </row>
    <row r="85" spans="1:13" ht="64" customHeight="1" x14ac:dyDescent="0.2">
      <c r="A85" s="236" t="str">
        <f t="shared" ca="1" si="5"/>
        <v xml:space="preserve"> </v>
      </c>
      <c r="B85" s="39" t="str">
        <f t="shared" si="9"/>
        <v xml:space="preserve"> </v>
      </c>
      <c r="C85" s="47"/>
      <c r="D85" s="49"/>
      <c r="E85" s="46"/>
      <c r="F85" s="46"/>
      <c r="G85" s="41"/>
      <c r="H85" s="41"/>
      <c r="I85" s="41"/>
      <c r="J85" s="40"/>
      <c r="K85" s="42" t="str">
        <f t="shared" si="6"/>
        <v xml:space="preserve"> </v>
      </c>
      <c r="L85" s="43" t="str">
        <f t="shared" si="7"/>
        <v xml:space="preserve"> </v>
      </c>
      <c r="M85" s="226" t="str">
        <f t="shared" si="8"/>
        <v xml:space="preserve"> </v>
      </c>
    </row>
    <row r="86" spans="1:13" ht="64" customHeight="1" x14ac:dyDescent="0.2">
      <c r="A86" s="236" t="str">
        <f t="shared" ca="1" si="5"/>
        <v xml:space="preserve"> </v>
      </c>
      <c r="B86" s="39" t="str">
        <f t="shared" si="9"/>
        <v xml:space="preserve"> </v>
      </c>
      <c r="C86" s="47"/>
      <c r="D86" s="49"/>
      <c r="E86" s="46"/>
      <c r="F86" s="46"/>
      <c r="G86" s="41"/>
      <c r="H86" s="41"/>
      <c r="I86" s="41"/>
      <c r="J86" s="40"/>
      <c r="K86" s="42" t="str">
        <f t="shared" si="6"/>
        <v xml:space="preserve"> </v>
      </c>
      <c r="L86" s="43" t="str">
        <f t="shared" si="7"/>
        <v xml:space="preserve"> </v>
      </c>
      <c r="M86" s="226" t="str">
        <f t="shared" si="8"/>
        <v xml:space="preserve"> </v>
      </c>
    </row>
    <row r="87" spans="1:13" ht="64" customHeight="1" x14ac:dyDescent="0.2">
      <c r="A87" s="236" t="str">
        <f t="shared" ca="1" si="5"/>
        <v xml:space="preserve"> </v>
      </c>
      <c r="B87" s="39" t="str">
        <f t="shared" si="9"/>
        <v xml:space="preserve"> </v>
      </c>
      <c r="C87" s="47"/>
      <c r="D87" s="49"/>
      <c r="E87" s="46"/>
      <c r="F87" s="46"/>
      <c r="G87" s="41"/>
      <c r="H87" s="41"/>
      <c r="I87" s="41"/>
      <c r="J87" s="40"/>
      <c r="K87" s="42" t="str">
        <f t="shared" si="6"/>
        <v xml:space="preserve"> </v>
      </c>
      <c r="L87" s="43" t="str">
        <f t="shared" si="7"/>
        <v xml:space="preserve"> </v>
      </c>
      <c r="M87" s="226" t="str">
        <f t="shared" si="8"/>
        <v xml:space="preserve"> </v>
      </c>
    </row>
    <row r="88" spans="1:13" ht="64" customHeight="1" x14ac:dyDescent="0.2">
      <c r="A88" s="236" t="str">
        <f t="shared" ca="1" si="5"/>
        <v xml:space="preserve"> </v>
      </c>
      <c r="B88" s="39" t="str">
        <f t="shared" si="9"/>
        <v xml:space="preserve"> </v>
      </c>
      <c r="C88" s="47"/>
      <c r="D88" s="49"/>
      <c r="E88" s="46"/>
      <c r="F88" s="46"/>
      <c r="G88" s="41"/>
      <c r="H88" s="41"/>
      <c r="I88" s="41"/>
      <c r="J88" s="40"/>
      <c r="K88" s="42" t="str">
        <f t="shared" si="6"/>
        <v xml:space="preserve"> </v>
      </c>
      <c r="L88" s="43" t="str">
        <f t="shared" si="7"/>
        <v xml:space="preserve"> </v>
      </c>
      <c r="M88" s="226" t="str">
        <f t="shared" si="8"/>
        <v xml:space="preserve"> </v>
      </c>
    </row>
    <row r="89" spans="1:13" ht="64" customHeight="1" x14ac:dyDescent="0.2">
      <c r="A89" s="236" t="str">
        <f t="shared" ca="1" si="5"/>
        <v xml:space="preserve"> </v>
      </c>
      <c r="B89" s="39" t="str">
        <f t="shared" si="9"/>
        <v xml:space="preserve"> </v>
      </c>
      <c r="C89" s="47"/>
      <c r="D89" s="49"/>
      <c r="E89" s="46"/>
      <c r="F89" s="46"/>
      <c r="G89" s="41"/>
      <c r="H89" s="41"/>
      <c r="I89" s="41"/>
      <c r="J89" s="40"/>
      <c r="K89" s="42" t="str">
        <f t="shared" si="6"/>
        <v xml:space="preserve"> </v>
      </c>
      <c r="L89" s="43" t="str">
        <f t="shared" si="7"/>
        <v xml:space="preserve"> </v>
      </c>
      <c r="M89" s="226" t="str">
        <f t="shared" si="8"/>
        <v xml:space="preserve"> </v>
      </c>
    </row>
    <row r="90" spans="1:13" ht="64" customHeight="1" x14ac:dyDescent="0.2">
      <c r="A90" s="236" t="str">
        <f t="shared" ca="1" si="5"/>
        <v xml:space="preserve"> </v>
      </c>
      <c r="B90" s="39" t="str">
        <f t="shared" si="9"/>
        <v xml:space="preserve"> </v>
      </c>
      <c r="C90" s="47"/>
      <c r="D90" s="49"/>
      <c r="E90" s="46"/>
      <c r="F90" s="46"/>
      <c r="G90" s="41"/>
      <c r="H90" s="41"/>
      <c r="I90" s="41"/>
      <c r="J90" s="40"/>
      <c r="K90" s="42" t="str">
        <f t="shared" si="6"/>
        <v xml:space="preserve"> </v>
      </c>
      <c r="L90" s="43" t="str">
        <f t="shared" si="7"/>
        <v xml:space="preserve"> </v>
      </c>
      <c r="M90" s="226" t="str">
        <f t="shared" si="8"/>
        <v xml:space="preserve"> </v>
      </c>
    </row>
    <row r="91" spans="1:13" ht="64" customHeight="1" x14ac:dyDescent="0.2">
      <c r="A91" s="236" t="str">
        <f t="shared" ca="1" si="5"/>
        <v xml:space="preserve"> </v>
      </c>
      <c r="B91" s="39" t="str">
        <f t="shared" si="9"/>
        <v xml:space="preserve"> </v>
      </c>
      <c r="C91" s="47"/>
      <c r="D91" s="49"/>
      <c r="E91" s="46"/>
      <c r="F91" s="46"/>
      <c r="G91" s="41"/>
      <c r="H91" s="41"/>
      <c r="I91" s="41"/>
      <c r="J91" s="40"/>
      <c r="K91" s="42" t="str">
        <f t="shared" si="6"/>
        <v xml:space="preserve"> </v>
      </c>
      <c r="L91" s="43" t="str">
        <f t="shared" si="7"/>
        <v xml:space="preserve"> </v>
      </c>
      <c r="M91" s="226" t="str">
        <f t="shared" si="8"/>
        <v xml:space="preserve"> </v>
      </c>
    </row>
    <row r="92" spans="1:13" ht="64" customHeight="1" x14ac:dyDescent="0.2">
      <c r="A92" s="236" t="str">
        <f t="shared" ca="1" si="5"/>
        <v xml:space="preserve"> </v>
      </c>
      <c r="B92" s="39" t="str">
        <f t="shared" si="9"/>
        <v xml:space="preserve"> </v>
      </c>
      <c r="C92" s="47"/>
      <c r="D92" s="49"/>
      <c r="E92" s="46"/>
      <c r="F92" s="46"/>
      <c r="G92" s="41"/>
      <c r="H92" s="41"/>
      <c r="I92" s="41"/>
      <c r="J92" s="40"/>
      <c r="K92" s="42" t="str">
        <f t="shared" si="6"/>
        <v xml:space="preserve"> </v>
      </c>
      <c r="L92" s="43" t="str">
        <f t="shared" si="7"/>
        <v xml:space="preserve"> </v>
      </c>
      <c r="M92" s="226" t="str">
        <f t="shared" si="8"/>
        <v xml:space="preserve"> </v>
      </c>
    </row>
    <row r="93" spans="1:13" ht="64" customHeight="1" x14ac:dyDescent="0.2">
      <c r="A93" s="236" t="str">
        <f t="shared" ca="1" si="5"/>
        <v xml:space="preserve"> </v>
      </c>
      <c r="B93" s="39" t="str">
        <f t="shared" si="9"/>
        <v xml:space="preserve"> </v>
      </c>
      <c r="C93" s="47"/>
      <c r="D93" s="49"/>
      <c r="E93" s="46"/>
      <c r="F93" s="46"/>
      <c r="G93" s="41"/>
      <c r="H93" s="41"/>
      <c r="I93" s="41"/>
      <c r="J93" s="40"/>
      <c r="K93" s="42" t="str">
        <f t="shared" si="6"/>
        <v xml:space="preserve"> </v>
      </c>
      <c r="L93" s="43" t="str">
        <f t="shared" si="7"/>
        <v xml:space="preserve"> </v>
      </c>
      <c r="M93" s="226" t="str">
        <f t="shared" si="8"/>
        <v xml:space="preserve"> </v>
      </c>
    </row>
    <row r="94" spans="1:13" ht="64" customHeight="1" x14ac:dyDescent="0.2">
      <c r="A94" s="236" t="str">
        <f t="shared" ca="1" si="5"/>
        <v xml:space="preserve"> </v>
      </c>
      <c r="B94" s="39" t="str">
        <f t="shared" si="9"/>
        <v xml:space="preserve"> </v>
      </c>
      <c r="C94" s="47"/>
      <c r="D94" s="49"/>
      <c r="E94" s="46"/>
      <c r="F94" s="46"/>
      <c r="G94" s="41"/>
      <c r="H94" s="41"/>
      <c r="I94" s="41"/>
      <c r="J94" s="40"/>
      <c r="K94" s="42" t="str">
        <f t="shared" si="6"/>
        <v xml:space="preserve"> </v>
      </c>
      <c r="L94" s="43" t="str">
        <f t="shared" si="7"/>
        <v xml:space="preserve"> </v>
      </c>
      <c r="M94" s="226" t="str">
        <f t="shared" si="8"/>
        <v xml:space="preserve"> </v>
      </c>
    </row>
    <row r="95" spans="1:13" ht="64" customHeight="1" x14ac:dyDescent="0.2">
      <c r="A95" s="236" t="str">
        <f t="shared" ca="1" si="5"/>
        <v xml:space="preserve"> </v>
      </c>
      <c r="B95" s="39" t="str">
        <f t="shared" si="9"/>
        <v xml:space="preserve"> </v>
      </c>
      <c r="C95" s="47"/>
      <c r="D95" s="49"/>
      <c r="E95" s="46"/>
      <c r="F95" s="46"/>
      <c r="G95" s="41"/>
      <c r="H95" s="41"/>
      <c r="I95" s="41"/>
      <c r="J95" s="40"/>
      <c r="K95" s="42" t="str">
        <f t="shared" si="6"/>
        <v xml:space="preserve"> </v>
      </c>
      <c r="L95" s="43" t="str">
        <f t="shared" si="7"/>
        <v xml:space="preserve"> </v>
      </c>
      <c r="M95" s="226" t="str">
        <f t="shared" si="8"/>
        <v xml:space="preserve"> </v>
      </c>
    </row>
    <row r="96" spans="1:13" ht="64" customHeight="1" x14ac:dyDescent="0.2">
      <c r="A96" s="236" t="str">
        <f t="shared" ca="1" si="5"/>
        <v xml:space="preserve"> </v>
      </c>
      <c r="B96" s="39" t="str">
        <f t="shared" si="9"/>
        <v xml:space="preserve"> </v>
      </c>
      <c r="C96" s="47"/>
      <c r="D96" s="49"/>
      <c r="E96" s="46"/>
      <c r="F96" s="46"/>
      <c r="G96" s="41"/>
      <c r="H96" s="41"/>
      <c r="I96" s="41"/>
      <c r="J96" s="40"/>
      <c r="K96" s="42" t="str">
        <f t="shared" si="6"/>
        <v xml:space="preserve"> </v>
      </c>
      <c r="L96" s="43" t="str">
        <f t="shared" si="7"/>
        <v xml:space="preserve"> </v>
      </c>
      <c r="M96" s="226" t="str">
        <f t="shared" si="8"/>
        <v xml:space="preserve"> </v>
      </c>
    </row>
    <row r="97" spans="1:13" ht="64" customHeight="1" x14ac:dyDescent="0.2">
      <c r="A97" s="236" t="str">
        <f t="shared" ca="1" si="5"/>
        <v xml:space="preserve"> </v>
      </c>
      <c r="B97" s="39" t="str">
        <f t="shared" si="9"/>
        <v xml:space="preserve"> </v>
      </c>
      <c r="C97" s="47"/>
      <c r="D97" s="49"/>
      <c r="E97" s="46"/>
      <c r="F97" s="46"/>
      <c r="G97" s="41"/>
      <c r="H97" s="41"/>
      <c r="I97" s="41"/>
      <c r="J97" s="40"/>
      <c r="K97" s="42" t="str">
        <f t="shared" si="6"/>
        <v xml:space="preserve"> </v>
      </c>
      <c r="L97" s="43" t="str">
        <f t="shared" si="7"/>
        <v xml:space="preserve"> </v>
      </c>
      <c r="M97" s="226" t="str">
        <f t="shared" si="8"/>
        <v xml:space="preserve"> </v>
      </c>
    </row>
    <row r="98" spans="1:13" ht="64" customHeight="1" x14ac:dyDescent="0.2">
      <c r="A98" s="236" t="str">
        <f t="shared" ca="1" si="5"/>
        <v xml:space="preserve"> </v>
      </c>
      <c r="B98" s="39" t="str">
        <f t="shared" si="9"/>
        <v xml:space="preserve"> </v>
      </c>
      <c r="C98" s="47"/>
      <c r="D98" s="49"/>
      <c r="E98" s="46"/>
      <c r="F98" s="46"/>
      <c r="G98" s="41"/>
      <c r="H98" s="41"/>
      <c r="I98" s="41"/>
      <c r="J98" s="40"/>
      <c r="K98" s="42" t="str">
        <f t="shared" si="6"/>
        <v xml:space="preserve"> </v>
      </c>
      <c r="L98" s="43" t="str">
        <f t="shared" si="7"/>
        <v xml:space="preserve"> </v>
      </c>
      <c r="M98" s="226" t="str">
        <f t="shared" si="8"/>
        <v xml:space="preserve"> </v>
      </c>
    </row>
    <row r="99" spans="1:13" ht="64" customHeight="1" x14ac:dyDescent="0.2">
      <c r="A99" s="236" t="str">
        <f t="shared" ca="1" si="5"/>
        <v xml:space="preserve"> </v>
      </c>
      <c r="B99" s="39" t="str">
        <f t="shared" si="9"/>
        <v xml:space="preserve"> </v>
      </c>
      <c r="C99" s="47"/>
      <c r="D99" s="49"/>
      <c r="E99" s="46"/>
      <c r="F99" s="46"/>
      <c r="G99" s="41"/>
      <c r="H99" s="41"/>
      <c r="I99" s="41"/>
      <c r="J99" s="40"/>
      <c r="K99" s="42" t="str">
        <f t="shared" si="6"/>
        <v xml:space="preserve"> </v>
      </c>
      <c r="L99" s="43" t="str">
        <f t="shared" si="7"/>
        <v xml:space="preserve"> </v>
      </c>
      <c r="M99" s="226" t="str">
        <f t="shared" si="8"/>
        <v xml:space="preserve"> </v>
      </c>
    </row>
    <row r="100" spans="1:13" ht="64" customHeight="1" x14ac:dyDescent="0.2">
      <c r="A100" s="236" t="str">
        <f t="shared" ca="1" si="5"/>
        <v xml:space="preserve"> </v>
      </c>
      <c r="B100" s="39" t="str">
        <f t="shared" si="9"/>
        <v xml:space="preserve"> </v>
      </c>
      <c r="C100" s="47"/>
      <c r="D100" s="49"/>
      <c r="E100" s="46"/>
      <c r="F100" s="46"/>
      <c r="G100" s="41"/>
      <c r="H100" s="41"/>
      <c r="I100" s="41"/>
      <c r="J100" s="40"/>
      <c r="K100" s="42" t="str">
        <f t="shared" si="6"/>
        <v xml:space="preserve"> </v>
      </c>
      <c r="L100" s="43" t="str">
        <f t="shared" si="7"/>
        <v xml:space="preserve"> </v>
      </c>
      <c r="M100" s="226" t="str">
        <f t="shared" si="8"/>
        <v xml:space="preserve"> </v>
      </c>
    </row>
    <row r="101" spans="1:13" ht="64" customHeight="1" x14ac:dyDescent="0.2">
      <c r="A101" s="236" t="str">
        <f t="shared" ca="1" si="5"/>
        <v xml:space="preserve"> </v>
      </c>
      <c r="B101" s="39" t="str">
        <f t="shared" si="9"/>
        <v xml:space="preserve"> </v>
      </c>
      <c r="C101" s="47"/>
      <c r="D101" s="49"/>
      <c r="E101" s="46"/>
      <c r="F101" s="46"/>
      <c r="G101" s="41"/>
      <c r="H101" s="41"/>
      <c r="I101" s="41"/>
      <c r="J101" s="40"/>
      <c r="K101" s="42" t="str">
        <f t="shared" si="6"/>
        <v xml:space="preserve"> </v>
      </c>
      <c r="L101" s="43" t="str">
        <f t="shared" si="7"/>
        <v xml:space="preserve"> </v>
      </c>
      <c r="M101" s="226" t="str">
        <f t="shared" si="8"/>
        <v xml:space="preserve"> </v>
      </c>
    </row>
    <row r="102" spans="1:13" ht="64" customHeight="1" x14ac:dyDescent="0.2">
      <c r="A102" s="236" t="str">
        <f t="shared" ca="1" si="5"/>
        <v xml:space="preserve"> </v>
      </c>
      <c r="B102" s="39" t="str">
        <f t="shared" si="9"/>
        <v xml:space="preserve"> </v>
      </c>
      <c r="C102" s="47"/>
      <c r="D102" s="49"/>
      <c r="E102" s="46"/>
      <c r="F102" s="46"/>
      <c r="G102" s="41"/>
      <c r="H102" s="41"/>
      <c r="I102" s="41"/>
      <c r="J102" s="40"/>
      <c r="K102" s="42" t="str">
        <f t="shared" si="6"/>
        <v xml:space="preserve"> </v>
      </c>
      <c r="L102" s="43" t="str">
        <f t="shared" si="7"/>
        <v xml:space="preserve"> </v>
      </c>
      <c r="M102" s="226" t="str">
        <f t="shared" si="8"/>
        <v xml:space="preserve"> </v>
      </c>
    </row>
    <row r="103" spans="1:13" ht="64" customHeight="1" x14ac:dyDescent="0.2">
      <c r="A103" s="236" t="str">
        <f t="shared" ca="1" si="5"/>
        <v xml:space="preserve"> </v>
      </c>
      <c r="B103" s="39" t="str">
        <f t="shared" si="9"/>
        <v xml:space="preserve"> </v>
      </c>
      <c r="C103" s="47"/>
      <c r="D103" s="49"/>
      <c r="E103" s="46"/>
      <c r="F103" s="46"/>
      <c r="G103" s="41"/>
      <c r="H103" s="41"/>
      <c r="I103" s="41"/>
      <c r="J103" s="40"/>
      <c r="K103" s="42" t="str">
        <f t="shared" si="6"/>
        <v xml:space="preserve"> </v>
      </c>
      <c r="L103" s="43" t="str">
        <f t="shared" si="7"/>
        <v xml:space="preserve"> </v>
      </c>
      <c r="M103" s="226" t="str">
        <f t="shared" si="8"/>
        <v xml:space="preserve"> </v>
      </c>
    </row>
    <row r="104" spans="1:13" ht="64" customHeight="1" x14ac:dyDescent="0.2">
      <c r="A104" s="236" t="str">
        <f t="shared" ca="1" si="5"/>
        <v xml:space="preserve"> </v>
      </c>
      <c r="B104" s="39" t="str">
        <f t="shared" si="9"/>
        <v xml:space="preserve"> </v>
      </c>
      <c r="C104" s="47"/>
      <c r="D104" s="49"/>
      <c r="E104" s="46"/>
      <c r="F104" s="46"/>
      <c r="G104" s="41"/>
      <c r="H104" s="41"/>
      <c r="I104" s="41"/>
      <c r="J104" s="40"/>
      <c r="K104" s="42" t="str">
        <f t="shared" si="6"/>
        <v xml:space="preserve"> </v>
      </c>
      <c r="L104" s="43" t="str">
        <f t="shared" si="7"/>
        <v xml:space="preserve"> </v>
      </c>
      <c r="M104" s="226" t="str">
        <f t="shared" si="8"/>
        <v xml:space="preserve"> </v>
      </c>
    </row>
    <row r="105" spans="1:13" ht="64" customHeight="1" x14ac:dyDescent="0.2">
      <c r="A105" s="236" t="str">
        <f t="shared" ca="1" si="5"/>
        <v xml:space="preserve"> </v>
      </c>
      <c r="B105" s="39" t="str">
        <f t="shared" si="9"/>
        <v xml:space="preserve"> </v>
      </c>
      <c r="C105" s="47"/>
      <c r="D105" s="49"/>
      <c r="E105" s="46"/>
      <c r="F105" s="46"/>
      <c r="G105" s="41"/>
      <c r="H105" s="41"/>
      <c r="I105" s="41"/>
      <c r="J105" s="40"/>
      <c r="K105" s="42" t="str">
        <f t="shared" si="6"/>
        <v xml:space="preserve"> </v>
      </c>
      <c r="L105" s="43" t="str">
        <f t="shared" si="7"/>
        <v xml:space="preserve"> </v>
      </c>
      <c r="M105" s="226" t="str">
        <f t="shared" si="8"/>
        <v xml:space="preserve"> </v>
      </c>
    </row>
    <row r="106" spans="1:13" ht="64" customHeight="1" x14ac:dyDescent="0.2">
      <c r="A106" s="236" t="str">
        <f t="shared" ca="1" si="5"/>
        <v xml:space="preserve"> </v>
      </c>
      <c r="B106" s="39" t="str">
        <f t="shared" si="9"/>
        <v xml:space="preserve"> </v>
      </c>
      <c r="C106" s="47"/>
      <c r="D106" s="49"/>
      <c r="E106" s="46"/>
      <c r="F106" s="46"/>
      <c r="G106" s="41"/>
      <c r="H106" s="41"/>
      <c r="I106" s="41"/>
      <c r="J106" s="40"/>
      <c r="K106" s="42" t="str">
        <f t="shared" si="6"/>
        <v xml:space="preserve"> </v>
      </c>
      <c r="L106" s="43" t="str">
        <f t="shared" si="7"/>
        <v xml:space="preserve"> </v>
      </c>
      <c r="M106" s="226" t="str">
        <f t="shared" si="8"/>
        <v xml:space="preserve"> </v>
      </c>
    </row>
    <row r="107" spans="1:13" ht="64" customHeight="1" x14ac:dyDescent="0.2">
      <c r="A107" s="236" t="str">
        <f t="shared" ca="1" si="5"/>
        <v xml:space="preserve"> </v>
      </c>
      <c r="B107" s="39" t="str">
        <f t="shared" si="9"/>
        <v xml:space="preserve"> </v>
      </c>
      <c r="C107" s="47"/>
      <c r="D107" s="49"/>
      <c r="E107" s="46"/>
      <c r="F107" s="46"/>
      <c r="G107" s="41"/>
      <c r="H107" s="41"/>
      <c r="I107" s="41"/>
      <c r="J107" s="40"/>
      <c r="K107" s="42" t="str">
        <f t="shared" si="6"/>
        <v xml:space="preserve"> </v>
      </c>
      <c r="L107" s="43" t="str">
        <f t="shared" si="7"/>
        <v xml:space="preserve"> </v>
      </c>
      <c r="M107" s="226" t="str">
        <f t="shared" si="8"/>
        <v xml:space="preserve"> </v>
      </c>
    </row>
    <row r="108" spans="1:13" ht="64" customHeight="1" x14ac:dyDescent="0.2">
      <c r="A108" s="236" t="str">
        <f t="shared" ca="1" si="5"/>
        <v xml:space="preserve"> </v>
      </c>
      <c r="B108" s="39" t="str">
        <f t="shared" si="9"/>
        <v xml:space="preserve"> </v>
      </c>
      <c r="C108" s="47"/>
      <c r="D108" s="49"/>
      <c r="E108" s="46"/>
      <c r="F108" s="46"/>
      <c r="G108" s="41"/>
      <c r="H108" s="41"/>
      <c r="I108" s="41"/>
      <c r="J108" s="40"/>
      <c r="K108" s="42" t="str">
        <f t="shared" si="6"/>
        <v xml:space="preserve"> </v>
      </c>
      <c r="L108" s="43" t="str">
        <f t="shared" si="7"/>
        <v xml:space="preserve"> </v>
      </c>
      <c r="M108" s="226" t="str">
        <f t="shared" si="8"/>
        <v xml:space="preserve"> </v>
      </c>
    </row>
    <row r="109" spans="1:13" ht="64" customHeight="1" x14ac:dyDescent="0.2">
      <c r="A109" s="236" t="str">
        <f t="shared" ca="1" si="5"/>
        <v xml:space="preserve"> </v>
      </c>
      <c r="B109" s="39" t="str">
        <f t="shared" si="9"/>
        <v xml:space="preserve"> </v>
      </c>
      <c r="C109" s="47"/>
      <c r="D109" s="49"/>
      <c r="E109" s="46"/>
      <c r="F109" s="46"/>
      <c r="G109" s="41"/>
      <c r="H109" s="41"/>
      <c r="I109" s="41"/>
      <c r="J109" s="40"/>
      <c r="K109" s="42" t="str">
        <f t="shared" si="6"/>
        <v xml:space="preserve"> </v>
      </c>
      <c r="L109" s="43" t="str">
        <f t="shared" si="7"/>
        <v xml:space="preserve"> </v>
      </c>
      <c r="M109" s="226" t="str">
        <f t="shared" si="8"/>
        <v xml:space="preserve"> </v>
      </c>
    </row>
    <row r="110" spans="1:13" ht="64" customHeight="1" x14ac:dyDescent="0.2">
      <c r="A110" s="236" t="str">
        <f t="shared" ca="1" si="5"/>
        <v xml:space="preserve"> </v>
      </c>
      <c r="B110" s="39" t="str">
        <f t="shared" si="9"/>
        <v xml:space="preserve"> </v>
      </c>
      <c r="C110" s="47"/>
      <c r="D110" s="49"/>
      <c r="E110" s="46"/>
      <c r="F110" s="46"/>
      <c r="G110" s="41"/>
      <c r="H110" s="41"/>
      <c r="I110" s="41"/>
      <c r="J110" s="40"/>
      <c r="K110" s="42" t="str">
        <f t="shared" si="6"/>
        <v xml:space="preserve"> </v>
      </c>
      <c r="L110" s="43" t="str">
        <f t="shared" si="7"/>
        <v xml:space="preserve"> </v>
      </c>
      <c r="M110" s="226" t="str">
        <f t="shared" si="8"/>
        <v xml:space="preserve"> </v>
      </c>
    </row>
    <row r="111" spans="1:13" ht="64" customHeight="1" x14ac:dyDescent="0.2">
      <c r="A111" s="236" t="str">
        <f t="shared" ca="1" si="5"/>
        <v xml:space="preserve"> </v>
      </c>
      <c r="B111" s="39" t="str">
        <f t="shared" si="9"/>
        <v xml:space="preserve"> </v>
      </c>
      <c r="C111" s="47"/>
      <c r="D111" s="49"/>
      <c r="E111" s="46"/>
      <c r="F111" s="46"/>
      <c r="G111" s="41"/>
      <c r="H111" s="41"/>
      <c r="I111" s="41"/>
      <c r="J111" s="40"/>
      <c r="K111" s="42" t="str">
        <f t="shared" si="6"/>
        <v xml:space="preserve"> </v>
      </c>
      <c r="L111" s="43" t="str">
        <f t="shared" si="7"/>
        <v xml:space="preserve"> </v>
      </c>
      <c r="M111" s="226" t="str">
        <f t="shared" si="8"/>
        <v xml:space="preserve"> </v>
      </c>
    </row>
    <row r="112" spans="1:13" ht="64" customHeight="1" x14ac:dyDescent="0.2">
      <c r="A112" s="236" t="str">
        <f t="shared" ca="1" si="5"/>
        <v xml:space="preserve"> </v>
      </c>
      <c r="B112" s="39" t="str">
        <f t="shared" si="9"/>
        <v xml:space="preserve"> </v>
      </c>
      <c r="C112" s="47"/>
      <c r="D112" s="49"/>
      <c r="E112" s="46"/>
      <c r="F112" s="46"/>
      <c r="G112" s="41"/>
      <c r="H112" s="41"/>
      <c r="I112" s="41"/>
      <c r="J112" s="40"/>
      <c r="K112" s="42" t="str">
        <f t="shared" si="6"/>
        <v xml:space="preserve"> </v>
      </c>
      <c r="L112" s="43" t="str">
        <f t="shared" si="7"/>
        <v xml:space="preserve"> </v>
      </c>
      <c r="M112" s="226" t="str">
        <f t="shared" si="8"/>
        <v xml:space="preserve"> </v>
      </c>
    </row>
    <row r="113" spans="1:13" ht="64" customHeight="1" x14ac:dyDescent="0.2">
      <c r="A113" s="236" t="str">
        <f t="shared" ca="1" si="5"/>
        <v xml:space="preserve"> </v>
      </c>
      <c r="B113" s="39" t="str">
        <f t="shared" si="9"/>
        <v xml:space="preserve"> </v>
      </c>
      <c r="C113" s="47"/>
      <c r="D113" s="49"/>
      <c r="E113" s="46"/>
      <c r="F113" s="46"/>
      <c r="G113" s="41"/>
      <c r="H113" s="41"/>
      <c r="I113" s="41"/>
      <c r="J113" s="40"/>
      <c r="K113" s="42" t="str">
        <f t="shared" si="6"/>
        <v xml:space="preserve"> </v>
      </c>
      <c r="L113" s="43" t="str">
        <f t="shared" si="7"/>
        <v xml:space="preserve"> </v>
      </c>
      <c r="M113" s="226" t="str">
        <f t="shared" si="8"/>
        <v xml:space="preserve"> </v>
      </c>
    </row>
    <row r="114" spans="1:13" ht="64" customHeight="1" x14ac:dyDescent="0.2">
      <c r="A114" s="236" t="str">
        <f t="shared" ca="1" si="5"/>
        <v xml:space="preserve"> </v>
      </c>
      <c r="B114" s="39" t="str">
        <f t="shared" si="9"/>
        <v xml:space="preserve"> </v>
      </c>
      <c r="C114" s="47"/>
      <c r="D114" s="49"/>
      <c r="E114" s="46"/>
      <c r="F114" s="46"/>
      <c r="G114" s="41"/>
      <c r="H114" s="41"/>
      <c r="I114" s="41"/>
      <c r="J114" s="40"/>
      <c r="K114" s="42" t="str">
        <f t="shared" si="6"/>
        <v xml:space="preserve"> </v>
      </c>
      <c r="L114" s="43" t="str">
        <f t="shared" si="7"/>
        <v xml:space="preserve"> </v>
      </c>
      <c r="M114" s="226" t="str">
        <f t="shared" si="8"/>
        <v xml:space="preserve"> </v>
      </c>
    </row>
    <row r="115" spans="1:13" ht="64" customHeight="1" x14ac:dyDescent="0.2">
      <c r="A115" s="236" t="str">
        <f t="shared" ca="1" si="5"/>
        <v xml:space="preserve"> </v>
      </c>
      <c r="B115" s="39" t="str">
        <f t="shared" si="9"/>
        <v xml:space="preserve"> </v>
      </c>
      <c r="C115" s="47"/>
      <c r="D115" s="49"/>
      <c r="E115" s="46"/>
      <c r="F115" s="46"/>
      <c r="G115" s="41"/>
      <c r="H115" s="41"/>
      <c r="I115" s="41"/>
      <c r="J115" s="40"/>
      <c r="K115" s="42" t="str">
        <f t="shared" si="6"/>
        <v xml:space="preserve"> </v>
      </c>
      <c r="L115" s="43" t="str">
        <f t="shared" si="7"/>
        <v xml:space="preserve"> </v>
      </c>
      <c r="M115" s="226" t="str">
        <f t="shared" si="8"/>
        <v xml:space="preserve"> </v>
      </c>
    </row>
    <row r="116" spans="1:13" ht="64" customHeight="1" x14ac:dyDescent="0.2">
      <c r="A116" s="236" t="str">
        <f t="shared" ca="1" si="5"/>
        <v xml:space="preserve"> </v>
      </c>
      <c r="B116" s="39" t="str">
        <f t="shared" si="9"/>
        <v xml:space="preserve"> </v>
      </c>
      <c r="C116" s="47"/>
      <c r="D116" s="49"/>
      <c r="E116" s="46"/>
      <c r="F116" s="46"/>
      <c r="G116" s="41"/>
      <c r="H116" s="41"/>
      <c r="I116" s="41"/>
      <c r="J116" s="40"/>
      <c r="K116" s="42" t="str">
        <f t="shared" si="6"/>
        <v xml:space="preserve"> </v>
      </c>
      <c r="L116" s="43" t="str">
        <f t="shared" si="7"/>
        <v xml:space="preserve"> </v>
      </c>
      <c r="M116" s="226" t="str">
        <f t="shared" si="8"/>
        <v xml:space="preserve"> </v>
      </c>
    </row>
    <row r="117" spans="1:13" ht="64" customHeight="1" x14ac:dyDescent="0.2">
      <c r="A117" s="236" t="str">
        <f t="shared" ca="1" si="5"/>
        <v xml:space="preserve"> </v>
      </c>
      <c r="B117" s="39" t="str">
        <f t="shared" si="9"/>
        <v xml:space="preserve"> </v>
      </c>
      <c r="C117" s="47"/>
      <c r="D117" s="49"/>
      <c r="E117" s="46"/>
      <c r="F117" s="46"/>
      <c r="G117" s="41"/>
      <c r="H117" s="41"/>
      <c r="I117" s="41"/>
      <c r="J117" s="40"/>
      <c r="K117" s="42" t="str">
        <f t="shared" si="6"/>
        <v xml:space="preserve"> </v>
      </c>
      <c r="L117" s="43" t="str">
        <f t="shared" si="7"/>
        <v xml:space="preserve"> </v>
      </c>
      <c r="M117" s="226" t="str">
        <f t="shared" si="8"/>
        <v xml:space="preserve"> </v>
      </c>
    </row>
    <row r="118" spans="1:13" ht="64" customHeight="1" x14ac:dyDescent="0.2">
      <c r="A118" s="236" t="str">
        <f t="shared" ca="1" si="5"/>
        <v xml:space="preserve"> </v>
      </c>
      <c r="B118" s="39" t="str">
        <f t="shared" si="9"/>
        <v xml:space="preserve"> </v>
      </c>
      <c r="C118" s="47"/>
      <c r="D118" s="49"/>
      <c r="E118" s="46"/>
      <c r="F118" s="46"/>
      <c r="G118" s="41"/>
      <c r="H118" s="41"/>
      <c r="I118" s="41"/>
      <c r="J118" s="40"/>
      <c r="K118" s="42" t="str">
        <f t="shared" si="6"/>
        <v xml:space="preserve"> </v>
      </c>
      <c r="L118" s="43" t="str">
        <f t="shared" si="7"/>
        <v xml:space="preserve"> </v>
      </c>
      <c r="M118" s="226" t="str">
        <f t="shared" si="8"/>
        <v xml:space="preserve"> </v>
      </c>
    </row>
    <row r="119" spans="1:13" ht="64" customHeight="1" x14ac:dyDescent="0.2">
      <c r="A119" s="236" t="str">
        <f t="shared" ca="1" si="5"/>
        <v xml:space="preserve"> </v>
      </c>
      <c r="B119" s="39" t="str">
        <f t="shared" si="9"/>
        <v xml:space="preserve"> </v>
      </c>
      <c r="C119" s="47"/>
      <c r="D119" s="49"/>
      <c r="E119" s="46"/>
      <c r="F119" s="46"/>
      <c r="G119" s="41"/>
      <c r="H119" s="41"/>
      <c r="I119" s="41"/>
      <c r="J119" s="40"/>
      <c r="K119" s="42" t="str">
        <f t="shared" si="6"/>
        <v xml:space="preserve"> </v>
      </c>
      <c r="L119" s="43" t="str">
        <f t="shared" si="7"/>
        <v xml:space="preserve"> </v>
      </c>
      <c r="M119" s="226" t="str">
        <f t="shared" si="8"/>
        <v xml:space="preserve"> </v>
      </c>
    </row>
    <row r="120" spans="1:13" ht="64" customHeight="1" x14ac:dyDescent="0.2">
      <c r="A120" s="236" t="str">
        <f t="shared" ca="1" si="5"/>
        <v xml:space="preserve"> </v>
      </c>
      <c r="B120" s="39" t="str">
        <f t="shared" si="9"/>
        <v xml:space="preserve"> </v>
      </c>
      <c r="C120" s="47"/>
      <c r="D120" s="49"/>
      <c r="E120" s="46"/>
      <c r="F120" s="46"/>
      <c r="G120" s="41"/>
      <c r="H120" s="41"/>
      <c r="I120" s="41"/>
      <c r="J120" s="40"/>
      <c r="K120" s="42" t="str">
        <f t="shared" si="6"/>
        <v xml:space="preserve"> </v>
      </c>
      <c r="L120" s="43" t="str">
        <f t="shared" si="7"/>
        <v xml:space="preserve"> </v>
      </c>
      <c r="M120" s="226" t="str">
        <f t="shared" si="8"/>
        <v xml:space="preserve"> </v>
      </c>
    </row>
    <row r="121" spans="1:13" ht="64" customHeight="1" x14ac:dyDescent="0.2">
      <c r="A121" s="236" t="str">
        <f t="shared" ca="1" si="5"/>
        <v xml:space="preserve"> </v>
      </c>
      <c r="B121" s="39" t="str">
        <f t="shared" si="9"/>
        <v xml:space="preserve"> </v>
      </c>
      <c r="C121" s="47"/>
      <c r="D121" s="49"/>
      <c r="E121" s="46"/>
      <c r="F121" s="46"/>
      <c r="G121" s="41"/>
      <c r="H121" s="41"/>
      <c r="I121" s="41"/>
      <c r="J121" s="40"/>
      <c r="K121" s="42" t="str">
        <f t="shared" si="6"/>
        <v xml:space="preserve"> </v>
      </c>
      <c r="L121" s="43" t="str">
        <f t="shared" si="7"/>
        <v xml:space="preserve"> </v>
      </c>
      <c r="M121" s="226" t="str">
        <f t="shared" si="8"/>
        <v xml:space="preserve"> </v>
      </c>
    </row>
    <row r="122" spans="1:13" ht="32" customHeight="1" x14ac:dyDescent="0.2">
      <c r="A122" s="6" t="str">
        <f ca="1">IF(AND(($C$3&gt;=H122),L122=5),"!!!",IF(AND(($C$3&gt;=H122),L122=4),"!!",IF(AND(($C$3&gt;=H122),L122=3),"!!",IF(AND(($C$3&gt;=H122),L122=2),"!",IF(AND(($C$3&gt;=H122),L122=1),"!"," ")))))</f>
        <v xml:space="preserve"> </v>
      </c>
      <c r="B122" s="2" t="str">
        <f t="shared" ref="B122:B123" si="10">IF(ISBLANK(C122), " ", 1+B121)</f>
        <v xml:space="preserve"> </v>
      </c>
    </row>
    <row r="123" spans="1:13" ht="32" customHeight="1" x14ac:dyDescent="0.2">
      <c r="A123" s="6" t="str">
        <f ca="1">IF(AND(($C$3&gt;=H123),L123=5),"!!!",IF(AND(($C$3&gt;=H123),L123=4),"!!",IF(AND(($C$3&gt;=H123),L123=3),"!!",IF(AND(($C$3&gt;=H123),L123=2),"!",IF(AND(($C$3&gt;=H123),L123=1),"!"," ")))))</f>
        <v xml:space="preserve"> </v>
      </c>
      <c r="B123" s="2" t="str">
        <f t="shared" si="10"/>
        <v xml:space="preserve"> </v>
      </c>
    </row>
  </sheetData>
  <sheetProtection algorithmName="SHA-512" hashValue="u8gAobmiRy2Ufeqs+XmgBkFRd1cInf41nFNg09BFVJtJrsUMOX5xjWYB4Kcg+0SGS5bbIlJ+C0A+1AREbwzQ3w==" saltValue="41ccJ35bkfwjxpsaPvh4Ug==" spinCount="100000" sheet="1" formatCells="0" formatColumns="0" formatRows="0" selectLockedCells="1" sort="0" autoFilter="0" pivotTables="0"/>
  <mergeCells count="23">
    <mergeCell ref="A1:A8"/>
    <mergeCell ref="G4:G5"/>
    <mergeCell ref="B7:B8"/>
    <mergeCell ref="C7:C8"/>
    <mergeCell ref="E7:E8"/>
    <mergeCell ref="M7:M8"/>
    <mergeCell ref="G7:I7"/>
    <mergeCell ref="J7:J8"/>
    <mergeCell ref="L7:L8"/>
    <mergeCell ref="C1:K2"/>
    <mergeCell ref="L1:M2"/>
    <mergeCell ref="B1:B2"/>
    <mergeCell ref="K3:L3"/>
    <mergeCell ref="I3:J3"/>
    <mergeCell ref="G3:H3"/>
    <mergeCell ref="D3:F3"/>
    <mergeCell ref="D7:D8"/>
    <mergeCell ref="K4:L5"/>
    <mergeCell ref="B6:L6"/>
    <mergeCell ref="M4:M6"/>
    <mergeCell ref="K7:K8"/>
    <mergeCell ref="F7:F8"/>
    <mergeCell ref="B4:F5"/>
  </mergeCells>
  <conditionalFormatting sqref="A122:A123">
    <cfRule type="cellIs" dxfId="20" priority="28" operator="greaterThanOrEqual">
      <formula>$C$3</formula>
    </cfRule>
    <cfRule type="cellIs" dxfId="19" priority="29" operator="between">
      <formula>$H$10</formula>
      <formula>"TODAY"</formula>
    </cfRule>
  </conditionalFormatting>
  <conditionalFormatting sqref="K9:K121">
    <cfRule type="containsText" dxfId="18" priority="15" operator="containsText" text="In-Progress">
      <formula>NOT(ISERROR(SEARCH("In-Progress",K9)))</formula>
    </cfRule>
    <cfRule type="containsText" dxfId="17" priority="16" operator="containsText" text="On-Schedule">
      <formula>NOT(ISERROR(SEARCH("On-Schedule",K9)))</formula>
    </cfRule>
  </conditionalFormatting>
  <conditionalFormatting sqref="L9:L121">
    <cfRule type="colorScale" priority="9">
      <colorScale>
        <cfvo type="num" val="2"/>
        <cfvo type="num" val="5"/>
        <cfvo type="num" val="8"/>
        <color theme="5" tint="0.79998168889431442"/>
        <color theme="5" tint="0.39997558519241921"/>
        <color theme="5" tint="-0.249977111117893"/>
      </colorScale>
    </cfRule>
  </conditionalFormatting>
  <conditionalFormatting sqref="K9:K121">
    <cfRule type="containsText" dxfId="16" priority="8" operator="containsText" text="Upcoming">
      <formula>NOT(ISERROR(SEARCH("Upcoming",K9)))</formula>
    </cfRule>
  </conditionalFormatting>
  <conditionalFormatting sqref="D9:D121">
    <cfRule type="containsText" dxfId="15" priority="5" operator="containsText" text="Web App">
      <formula>NOT(ISERROR(SEARCH("Web App",D9)))</formula>
    </cfRule>
    <cfRule type="containsText" dxfId="14" priority="6" operator="containsText" text="CBA">
      <formula>NOT(ISERROR(SEARCH("CBA",D9)))</formula>
    </cfRule>
    <cfRule type="containsText" dxfId="13" priority="7" operator="containsText" text="Food Justice">
      <formula>NOT(ISERROR(SEARCH("Food Justice",D9)))</formula>
    </cfRule>
  </conditionalFormatting>
  <conditionalFormatting sqref="K9:K121">
    <cfRule type="containsText" dxfId="12" priority="4" operator="containsText" text="Completed">
      <formula>NOT(ISERROR(SEARCH("Completed",K9)))</formula>
    </cfRule>
  </conditionalFormatting>
  <conditionalFormatting sqref="B1:B2">
    <cfRule type="containsText" dxfId="1" priority="3" operator="containsText" text="R">
      <formula>NOT(ISERROR(SEARCH("R",B1)))</formula>
    </cfRule>
    <cfRule type="containsText" dxfId="2" priority="2" operator="containsText" text="M">
      <formula>NOT(ISERROR(SEARCH("M",B1)))</formula>
    </cfRule>
    <cfRule type="containsText" dxfId="0" priority="1" operator="containsText" text="S">
      <formula>NOT(ISERROR(SEARCH("S",B1)))</formula>
    </cfRule>
  </conditionalFormatting>
  <dataValidations count="3">
    <dataValidation operator="greaterThan" allowBlank="1" showInputMessage="1" showErrorMessage="1" sqref="L9:L121" xr:uid="{6DA75FB9-D20B-9948-B47C-AEC3F43ADF82}"/>
    <dataValidation type="whole" allowBlank="1" showInputMessage="1" showErrorMessage="1" errorTitle="Input Error" error="Enter criticality within the range [1:5], 1 being the least critical and 5 the most critical." sqref="J9:J121" xr:uid="{60A98A42-08D5-0043-AD56-382E6135A901}">
      <formula1>1</formula1>
      <formula2>5</formula2>
    </dataValidation>
    <dataValidation type="date" operator="greaterThan" allowBlank="1" showInputMessage="1" showErrorMessage="1" errorTitle="Input Error" error="Input format of date should be either [mm-dd-yyyy] OR [dd-mmm-yyyy]. _x000a_Make sure that the date entered lies within the Fall 2021 semester." sqref="I9:I121 G9:G121" xr:uid="{1CBF3419-8A70-F244-8F37-E91157254FDE}">
      <formula1>44440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C008-1BD7-BC4C-8EE1-0A3C993FF9FC}">
  <dimension ref="A1:W168"/>
  <sheetViews>
    <sheetView workbookViewId="0">
      <selection activeCell="K53" sqref="K53"/>
    </sheetView>
  </sheetViews>
  <sheetFormatPr baseColWidth="10" defaultRowHeight="16" x14ac:dyDescent="0.2"/>
  <sheetData>
    <row r="1" spans="1:23" x14ac:dyDescent="0.2">
      <c r="A1" s="228"/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</row>
    <row r="2" spans="1:23" ht="28" customHeight="1" x14ac:dyDescent="0.2">
      <c r="A2" s="228"/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</row>
    <row r="3" spans="1:23" x14ac:dyDescent="0.2">
      <c r="A3" s="228"/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</row>
    <row r="4" spans="1:23" x14ac:dyDescent="0.2">
      <c r="A4" s="228"/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</row>
    <row r="5" spans="1:23" x14ac:dyDescent="0.2">
      <c r="A5" s="228"/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</row>
    <row r="6" spans="1:23" x14ac:dyDescent="0.2">
      <c r="A6" s="228"/>
      <c r="B6" s="228"/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</row>
    <row r="7" spans="1:23" x14ac:dyDescent="0.2">
      <c r="A7" s="228"/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</row>
    <row r="8" spans="1:23" x14ac:dyDescent="0.2">
      <c r="A8" s="228"/>
      <c r="B8" s="228"/>
      <c r="C8" s="228"/>
      <c r="D8" s="228"/>
      <c r="E8" s="228"/>
      <c r="F8" s="228"/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</row>
    <row r="9" spans="1:23" x14ac:dyDescent="0.2">
      <c r="A9" s="228"/>
      <c r="B9" s="228"/>
      <c r="C9" s="228"/>
      <c r="D9" s="228"/>
      <c r="E9" s="228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</row>
    <row r="10" spans="1:23" x14ac:dyDescent="0.2">
      <c r="A10" s="228"/>
      <c r="B10" s="228"/>
      <c r="C10" s="228"/>
      <c r="D10" s="228"/>
      <c r="E10" s="228"/>
      <c r="F10" s="228"/>
      <c r="G10" s="228"/>
      <c r="H10" s="228"/>
      <c r="I10" s="228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  <c r="W10" s="228"/>
    </row>
    <row r="11" spans="1:23" x14ac:dyDescent="0.2">
      <c r="A11" s="228"/>
      <c r="B11" s="228"/>
      <c r="C11" s="228"/>
      <c r="D11" s="228"/>
      <c r="E11" s="228"/>
      <c r="F11" s="228"/>
      <c r="G11" s="228"/>
      <c r="H11" s="228"/>
      <c r="I11" s="228"/>
      <c r="J11" s="228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</row>
    <row r="12" spans="1:23" x14ac:dyDescent="0.2">
      <c r="A12" s="228"/>
      <c r="B12" s="228"/>
      <c r="C12" s="228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8"/>
      <c r="U12" s="228"/>
      <c r="V12" s="228"/>
      <c r="W12" s="228"/>
    </row>
    <row r="13" spans="1:23" x14ac:dyDescent="0.2">
      <c r="A13" s="228"/>
      <c r="B13" s="228"/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</row>
    <row r="14" spans="1:23" x14ac:dyDescent="0.2">
      <c r="A14" s="228"/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</row>
    <row r="15" spans="1:23" x14ac:dyDescent="0.2">
      <c r="A15" s="228"/>
      <c r="B15" s="228"/>
      <c r="C15" s="228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</row>
    <row r="16" spans="1:23" x14ac:dyDescent="0.2">
      <c r="A16" s="228"/>
      <c r="B16" s="228"/>
      <c r="C16" s="228"/>
      <c r="D16" s="228"/>
      <c r="E16" s="228"/>
      <c r="F16" s="228"/>
      <c r="G16" s="228"/>
      <c r="H16" s="228"/>
      <c r="I16" s="228"/>
      <c r="J16" s="228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8"/>
    </row>
    <row r="17" spans="1:23" x14ac:dyDescent="0.2">
      <c r="A17" s="228"/>
      <c r="B17" s="228"/>
      <c r="C17" s="228"/>
      <c r="D17" s="228"/>
      <c r="E17" s="228"/>
      <c r="F17" s="228"/>
      <c r="G17" s="228"/>
      <c r="H17" s="228"/>
      <c r="I17" s="228"/>
      <c r="J17" s="228"/>
      <c r="K17" s="228"/>
      <c r="L17" s="228"/>
      <c r="M17" s="228"/>
      <c r="N17" s="228"/>
      <c r="O17" s="228"/>
      <c r="P17" s="228"/>
      <c r="Q17" s="228"/>
      <c r="R17" s="228"/>
      <c r="S17" s="228"/>
      <c r="T17" s="228"/>
      <c r="U17" s="228"/>
      <c r="V17" s="228"/>
      <c r="W17" s="228"/>
    </row>
    <row r="18" spans="1:23" x14ac:dyDescent="0.2">
      <c r="A18" s="228"/>
      <c r="B18" s="228"/>
      <c r="C18" s="228"/>
      <c r="D18" s="228"/>
      <c r="E18" s="228"/>
      <c r="F18" s="228"/>
      <c r="G18" s="228"/>
      <c r="H18" s="228"/>
      <c r="I18" s="228"/>
      <c r="J18" s="228"/>
      <c r="K18" s="228"/>
      <c r="L18" s="228"/>
      <c r="M18" s="228"/>
      <c r="N18" s="228"/>
      <c r="O18" s="228"/>
      <c r="P18" s="228"/>
      <c r="Q18" s="228"/>
      <c r="R18" s="228"/>
      <c r="S18" s="228"/>
      <c r="T18" s="228"/>
      <c r="U18" s="228"/>
      <c r="V18" s="228"/>
      <c r="W18" s="228"/>
    </row>
    <row r="19" spans="1:23" x14ac:dyDescent="0.2">
      <c r="A19" s="228"/>
      <c r="B19" s="228"/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8"/>
    </row>
    <row r="20" spans="1:23" x14ac:dyDescent="0.2">
      <c r="A20" s="228"/>
      <c r="B20" s="228"/>
      <c r="C20" s="228"/>
      <c r="D20" s="228"/>
      <c r="E20" s="228"/>
      <c r="F20" s="228"/>
      <c r="G20" s="228"/>
      <c r="H20" s="228"/>
      <c r="I20" s="228"/>
      <c r="J20" s="228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8"/>
    </row>
    <row r="21" spans="1:23" x14ac:dyDescent="0.2">
      <c r="A21" s="228"/>
      <c r="B21" s="228"/>
      <c r="C21" s="228"/>
      <c r="D21" s="228"/>
      <c r="E21" s="228"/>
      <c r="F21" s="228"/>
      <c r="G21" s="228"/>
      <c r="H21" s="228"/>
      <c r="I21" s="228"/>
      <c r="J21" s="228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</row>
    <row r="22" spans="1:23" x14ac:dyDescent="0.2">
      <c r="A22" s="228"/>
      <c r="B22" s="228"/>
      <c r="C22" s="228"/>
      <c r="D22" s="228"/>
      <c r="E22" s="228"/>
      <c r="F22" s="228"/>
      <c r="G22" s="228"/>
      <c r="H22" s="228"/>
      <c r="I22" s="228"/>
      <c r="J22" s="228"/>
      <c r="K22" s="228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  <c r="W22" s="228"/>
    </row>
    <row r="23" spans="1:23" x14ac:dyDescent="0.2">
      <c r="A23" s="228"/>
      <c r="B23" s="228"/>
      <c r="C23" s="228"/>
      <c r="D23" s="228"/>
      <c r="E23" s="228"/>
      <c r="F23" s="228"/>
      <c r="G23" s="228"/>
      <c r="H23" s="228"/>
      <c r="I23" s="228"/>
      <c r="J23" s="228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</row>
    <row r="24" spans="1:23" x14ac:dyDescent="0.2">
      <c r="A24" s="228"/>
      <c r="B24" s="228"/>
      <c r="C24" s="228"/>
      <c r="D24" s="228"/>
      <c r="E24" s="228"/>
      <c r="F24" s="228"/>
      <c r="G24" s="228"/>
      <c r="H24" s="228"/>
      <c r="I24" s="228"/>
      <c r="J24" s="228"/>
      <c r="K24" s="228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  <c r="W24" s="228"/>
    </row>
    <row r="25" spans="1:23" x14ac:dyDescent="0.2">
      <c r="A25" s="228"/>
      <c r="B25" s="228"/>
      <c r="C25" s="228"/>
      <c r="D25" s="228"/>
      <c r="E25" s="228"/>
      <c r="F25" s="228"/>
      <c r="G25" s="228"/>
      <c r="H25" s="228"/>
      <c r="I25" s="228"/>
      <c r="J25" s="228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</row>
    <row r="26" spans="1:23" x14ac:dyDescent="0.2">
      <c r="A26" s="228"/>
      <c r="B26" s="228"/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</row>
    <row r="27" spans="1:23" x14ac:dyDescent="0.2">
      <c r="A27" s="228"/>
      <c r="B27" s="228"/>
      <c r="C27" s="228"/>
      <c r="D27" s="228"/>
      <c r="E27" s="228"/>
      <c r="F27" s="228"/>
      <c r="G27" s="228"/>
      <c r="H27" s="228"/>
      <c r="I27" s="228"/>
      <c r="J27" s="228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</row>
    <row r="28" spans="1:23" x14ac:dyDescent="0.2">
      <c r="A28" s="228"/>
      <c r="B28" s="228"/>
      <c r="C28" s="228"/>
      <c r="D28" s="228"/>
      <c r="E28" s="228"/>
      <c r="F28" s="228"/>
      <c r="G28" s="228"/>
      <c r="H28" s="228"/>
      <c r="I28" s="228"/>
      <c r="J28" s="228"/>
      <c r="K28" s="228"/>
      <c r="L28" s="228"/>
      <c r="M28" s="228"/>
      <c r="N28" s="228"/>
      <c r="O28" s="228"/>
      <c r="P28" s="228"/>
      <c r="Q28" s="228"/>
      <c r="R28" s="228"/>
      <c r="S28" s="228"/>
      <c r="T28" s="228"/>
      <c r="U28" s="228"/>
      <c r="V28" s="228"/>
      <c r="W28" s="228"/>
    </row>
    <row r="29" spans="1:23" x14ac:dyDescent="0.2">
      <c r="A29" s="228"/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</row>
    <row r="30" spans="1:23" x14ac:dyDescent="0.2">
      <c r="A30" s="228"/>
      <c r="B30" s="228"/>
      <c r="C30" s="228"/>
      <c r="D30" s="228"/>
      <c r="E30" s="228"/>
      <c r="F30" s="228"/>
      <c r="G30" s="228"/>
      <c r="H30" s="228"/>
      <c r="I30" s="228"/>
      <c r="J30" s="228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</row>
    <row r="31" spans="1:23" x14ac:dyDescent="0.2">
      <c r="A31" s="228"/>
      <c r="B31" s="228"/>
      <c r="C31" s="228"/>
      <c r="D31" s="228"/>
      <c r="E31" s="228"/>
      <c r="F31" s="228"/>
      <c r="G31" s="228"/>
      <c r="H31" s="228"/>
      <c r="I31" s="228"/>
      <c r="J31" s="228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</row>
    <row r="32" spans="1:23" x14ac:dyDescent="0.2">
      <c r="A32" s="228"/>
      <c r="B32" s="228"/>
      <c r="C32" s="228"/>
      <c r="D32" s="228"/>
      <c r="E32" s="228"/>
      <c r="F32" s="228"/>
      <c r="G32" s="228"/>
      <c r="H32" s="228"/>
      <c r="I32" s="228"/>
      <c r="J32" s="228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</row>
    <row r="33" spans="1:23" x14ac:dyDescent="0.2">
      <c r="A33" s="228"/>
      <c r="B33" s="228"/>
      <c r="C33" s="228"/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8"/>
      <c r="W33" s="228"/>
    </row>
    <row r="34" spans="1:23" x14ac:dyDescent="0.2">
      <c r="A34" s="228"/>
      <c r="B34" s="228"/>
      <c r="C34" s="228"/>
      <c r="D34" s="228"/>
      <c r="E34" s="228"/>
      <c r="F34" s="228"/>
      <c r="G34" s="228"/>
      <c r="H34" s="228"/>
      <c r="I34" s="228"/>
      <c r="J34" s="228"/>
      <c r="K34" s="228"/>
      <c r="L34" s="228"/>
      <c r="M34" s="228"/>
      <c r="N34" s="228"/>
      <c r="O34" s="228"/>
      <c r="P34" s="228"/>
      <c r="Q34" s="228"/>
      <c r="R34" s="228"/>
      <c r="S34" s="228"/>
      <c r="T34" s="228"/>
      <c r="U34" s="228"/>
      <c r="V34" s="228"/>
      <c r="W34" s="228"/>
    </row>
    <row r="35" spans="1:23" x14ac:dyDescent="0.2">
      <c r="A35" s="228"/>
      <c r="B35" s="228"/>
      <c r="C35" s="228"/>
      <c r="D35" s="228"/>
      <c r="E35" s="228"/>
      <c r="F35" s="228"/>
      <c r="G35" s="228"/>
      <c r="H35" s="228"/>
      <c r="I35" s="228"/>
      <c r="J35" s="228"/>
      <c r="K35" s="228"/>
      <c r="L35" s="228"/>
      <c r="M35" s="228"/>
      <c r="N35" s="228"/>
      <c r="O35" s="228"/>
      <c r="P35" s="228"/>
      <c r="Q35" s="228"/>
      <c r="R35" s="228"/>
      <c r="S35" s="228"/>
      <c r="T35" s="228"/>
      <c r="U35" s="228"/>
      <c r="V35" s="228"/>
      <c r="W35" s="228"/>
    </row>
    <row r="36" spans="1:23" x14ac:dyDescent="0.2">
      <c r="A36" s="228"/>
      <c r="B36" s="228"/>
      <c r="C36" s="228"/>
      <c r="D36" s="228"/>
      <c r="E36" s="228"/>
      <c r="F36" s="228"/>
      <c r="G36" s="228"/>
      <c r="H36" s="228"/>
      <c r="I36" s="228"/>
      <c r="J36" s="228"/>
      <c r="K36" s="228"/>
      <c r="L36" s="228"/>
      <c r="M36" s="228"/>
      <c r="N36" s="228"/>
      <c r="O36" s="228"/>
      <c r="P36" s="228"/>
      <c r="Q36" s="228"/>
      <c r="R36" s="228"/>
      <c r="S36" s="228"/>
      <c r="T36" s="228"/>
      <c r="U36" s="228"/>
      <c r="V36" s="228"/>
      <c r="W36" s="228"/>
    </row>
    <row r="52" spans="2:11" x14ac:dyDescent="0.2">
      <c r="B52" s="229"/>
      <c r="C52" s="227" t="s">
        <v>72</v>
      </c>
      <c r="D52" s="227"/>
      <c r="E52" s="231"/>
      <c r="F52" s="227" t="s">
        <v>73</v>
      </c>
      <c r="G52" s="227"/>
      <c r="I52" s="227" t="s">
        <v>74</v>
      </c>
      <c r="J52" s="227"/>
      <c r="K52" s="244" t="s">
        <v>75</v>
      </c>
    </row>
    <row r="53" spans="2:11" x14ac:dyDescent="0.2">
      <c r="B53" s="230" t="str">
        <f>IF('ACI-TASKS'!B9=" "," ",'ACI-TASKS'!B9)</f>
        <v xml:space="preserve"> </v>
      </c>
      <c r="C53" s="228" t="str">
        <f>IF('ACI-TASKS'!M9=" "," ",'ACI-TASKS'!M9)</f>
        <v xml:space="preserve"> </v>
      </c>
      <c r="D53" s="228"/>
      <c r="E53" s="231"/>
      <c r="F53" s="228" t="str">
        <f>'ACI-TASKS'!K9</f>
        <v xml:space="preserve"> </v>
      </c>
      <c r="G53" s="228"/>
      <c r="I53" s="234" t="s">
        <v>63</v>
      </c>
      <c r="J53" s="234">
        <f>COUNTIF(F53:F165,"In-Progress")</f>
        <v>0</v>
      </c>
      <c r="K53" s="234" t="e">
        <f>J53/($J$53+$J$54+$J$55)</f>
        <v>#DIV/0!</v>
      </c>
    </row>
    <row r="54" spans="2:11" x14ac:dyDescent="0.2">
      <c r="B54" s="230" t="str">
        <f>IF('ACI-TASKS'!B10=" "," ",'ACI-TASKS'!B10)</f>
        <v xml:space="preserve"> </v>
      </c>
      <c r="C54" s="228" t="str">
        <f>IF('ACI-TASKS'!M10=" "," ",'ACI-TASKS'!M10)</f>
        <v xml:space="preserve"> </v>
      </c>
      <c r="D54" s="228"/>
      <c r="E54" s="231"/>
      <c r="F54" s="228" t="str">
        <f>'ACI-TASKS'!K10</f>
        <v xml:space="preserve"> </v>
      </c>
      <c r="G54" s="228"/>
      <c r="I54" s="234" t="s">
        <v>71</v>
      </c>
      <c r="J54" s="234">
        <f>COUNTIF(F53:F165,"Completed")</f>
        <v>0</v>
      </c>
      <c r="K54" s="234" t="e">
        <f t="shared" ref="K54:K55" si="0">J54/($J$53+$J$54+$J$55)</f>
        <v>#DIV/0!</v>
      </c>
    </row>
    <row r="55" spans="2:11" x14ac:dyDescent="0.2">
      <c r="B55" s="230" t="str">
        <f>IF('ACI-TASKS'!B11=" "," ",'ACI-TASKS'!B11)</f>
        <v xml:space="preserve"> </v>
      </c>
      <c r="C55" s="228" t="str">
        <f>IF('ACI-TASKS'!M11=" "," ",'ACI-TASKS'!M11)</f>
        <v xml:space="preserve"> </v>
      </c>
      <c r="D55" s="228"/>
      <c r="E55" s="231"/>
      <c r="F55" s="228" t="str">
        <f>'ACI-TASKS'!K11</f>
        <v xml:space="preserve"> </v>
      </c>
      <c r="G55" s="228"/>
      <c r="I55" s="234" t="s">
        <v>66</v>
      </c>
      <c r="J55" s="234">
        <f>COUNTIF(F53:F165,"Upcoming")</f>
        <v>0</v>
      </c>
      <c r="K55" s="234" t="e">
        <f t="shared" si="0"/>
        <v>#DIV/0!</v>
      </c>
    </row>
    <row r="56" spans="2:11" x14ac:dyDescent="0.2">
      <c r="B56" s="230" t="str">
        <f>IF('ACI-TASKS'!B12=" "," ",'ACI-TASKS'!B12)</f>
        <v xml:space="preserve"> </v>
      </c>
      <c r="C56" s="228" t="str">
        <f>IF('ACI-TASKS'!M12=" "," ",'ACI-TASKS'!M12)</f>
        <v xml:space="preserve"> </v>
      </c>
      <c r="D56" s="228"/>
      <c r="E56" s="231"/>
      <c r="F56" s="228" t="str">
        <f>'ACI-TASKS'!K12</f>
        <v xml:space="preserve"> </v>
      </c>
      <c r="G56" s="228"/>
    </row>
    <row r="57" spans="2:11" x14ac:dyDescent="0.2">
      <c r="B57" s="230" t="str">
        <f>IF('ACI-TASKS'!B13=" "," ",'ACI-TASKS'!B13)</f>
        <v xml:space="preserve"> </v>
      </c>
      <c r="C57" s="228" t="str">
        <f>IF('ACI-TASKS'!M13=" "," ",'ACI-TASKS'!M13)</f>
        <v xml:space="preserve"> </v>
      </c>
      <c r="D57" s="228"/>
      <c r="E57" s="231"/>
      <c r="F57" s="228" t="str">
        <f>'ACI-TASKS'!K13</f>
        <v xml:space="preserve"> </v>
      </c>
      <c r="G57" s="228"/>
    </row>
    <row r="58" spans="2:11" x14ac:dyDescent="0.2">
      <c r="B58" s="230" t="str">
        <f>IF('ACI-TASKS'!B14=" "," ",'ACI-TASKS'!B14)</f>
        <v xml:space="preserve"> </v>
      </c>
      <c r="C58" s="228" t="str">
        <f>IF('ACI-TASKS'!M14=" "," ",'ACI-TASKS'!M14)</f>
        <v xml:space="preserve"> </v>
      </c>
      <c r="D58" s="228"/>
      <c r="E58" s="231"/>
      <c r="F58" s="228" t="str">
        <f>'ACI-TASKS'!K14</f>
        <v xml:space="preserve"> </v>
      </c>
      <c r="G58" s="228"/>
    </row>
    <row r="59" spans="2:11" x14ac:dyDescent="0.2">
      <c r="B59" s="230" t="str">
        <f>IF('ACI-TASKS'!B15=" "," ",'ACI-TASKS'!B15)</f>
        <v xml:space="preserve"> </v>
      </c>
      <c r="C59" s="228" t="str">
        <f>IF('ACI-TASKS'!M15=" "," ",'ACI-TASKS'!M15)</f>
        <v xml:space="preserve"> </v>
      </c>
      <c r="D59" s="228"/>
      <c r="E59" s="231"/>
      <c r="F59" s="228" t="str">
        <f>'ACI-TASKS'!K15</f>
        <v xml:space="preserve"> </v>
      </c>
      <c r="G59" s="228"/>
    </row>
    <row r="60" spans="2:11" x14ac:dyDescent="0.2">
      <c r="B60" s="230" t="str">
        <f>IF('ACI-TASKS'!B16=" "," ",'ACI-TASKS'!B16)</f>
        <v xml:space="preserve"> </v>
      </c>
      <c r="C60" s="228" t="str">
        <f>IF('ACI-TASKS'!M16=" "," ",'ACI-TASKS'!M16)</f>
        <v xml:space="preserve"> </v>
      </c>
      <c r="D60" s="228"/>
      <c r="E60" s="231"/>
      <c r="F60" s="228" t="str">
        <f>'ACI-TASKS'!K16</f>
        <v xml:space="preserve"> </v>
      </c>
      <c r="G60" s="228"/>
    </row>
    <row r="61" spans="2:11" x14ac:dyDescent="0.2">
      <c r="B61" s="230" t="str">
        <f>IF('ACI-TASKS'!B17=" "," ",'ACI-TASKS'!B17)</f>
        <v xml:space="preserve"> </v>
      </c>
      <c r="C61" s="228" t="str">
        <f>IF('ACI-TASKS'!M17=" "," ",'ACI-TASKS'!M17)</f>
        <v xml:space="preserve"> </v>
      </c>
      <c r="D61" s="228"/>
      <c r="E61" s="231"/>
      <c r="F61" s="228" t="str">
        <f>'ACI-TASKS'!K17</f>
        <v xml:space="preserve"> </v>
      </c>
      <c r="G61" s="228"/>
    </row>
    <row r="62" spans="2:11" x14ac:dyDescent="0.2">
      <c r="B62" s="230" t="str">
        <f>IF('ACI-TASKS'!B18=" "," ",'ACI-TASKS'!B18)</f>
        <v xml:space="preserve"> </v>
      </c>
      <c r="C62" s="228" t="str">
        <f>IF('ACI-TASKS'!M18=" "," ",'ACI-TASKS'!M18)</f>
        <v xml:space="preserve"> </v>
      </c>
      <c r="D62" s="228"/>
      <c r="E62" s="231"/>
      <c r="F62" s="228" t="str">
        <f>'ACI-TASKS'!K18</f>
        <v xml:space="preserve"> </v>
      </c>
      <c r="G62" s="228"/>
    </row>
    <row r="63" spans="2:11" x14ac:dyDescent="0.2">
      <c r="B63" s="230" t="str">
        <f>IF('ACI-TASKS'!B19=" "," ",'ACI-TASKS'!B19)</f>
        <v xml:space="preserve"> </v>
      </c>
      <c r="C63" s="228" t="str">
        <f>IF('ACI-TASKS'!M19=" "," ",'ACI-TASKS'!M19)</f>
        <v xml:space="preserve"> </v>
      </c>
      <c r="D63" s="228"/>
      <c r="E63" s="231"/>
      <c r="F63" s="228" t="str">
        <f>'ACI-TASKS'!K19</f>
        <v xml:space="preserve"> </v>
      </c>
      <c r="G63" s="228"/>
    </row>
    <row r="64" spans="2:11" x14ac:dyDescent="0.2">
      <c r="B64" s="230" t="str">
        <f>IF('ACI-TASKS'!B20=" "," ",'ACI-TASKS'!B20)</f>
        <v xml:space="preserve"> </v>
      </c>
      <c r="C64" s="228" t="str">
        <f>IF('ACI-TASKS'!M20=" "," ",'ACI-TASKS'!M20)</f>
        <v xml:space="preserve"> </v>
      </c>
      <c r="D64" s="228"/>
      <c r="E64" s="231"/>
      <c r="F64" s="228" t="str">
        <f>'ACI-TASKS'!K20</f>
        <v xml:space="preserve"> </v>
      </c>
      <c r="G64" s="228"/>
    </row>
    <row r="65" spans="2:7" x14ac:dyDescent="0.2">
      <c r="B65" s="230" t="str">
        <f>IF('ACI-TASKS'!B21=" "," ",'ACI-TASKS'!B21)</f>
        <v xml:space="preserve"> </v>
      </c>
      <c r="C65" s="228" t="str">
        <f>IF('ACI-TASKS'!M21=" "," ",'ACI-TASKS'!M21)</f>
        <v xml:space="preserve"> </v>
      </c>
      <c r="D65" s="228"/>
      <c r="E65" s="231"/>
      <c r="F65" s="228" t="str">
        <f>'ACI-TASKS'!K21</f>
        <v xml:space="preserve"> </v>
      </c>
      <c r="G65" s="228"/>
    </row>
    <row r="66" spans="2:7" x14ac:dyDescent="0.2">
      <c r="B66" s="230" t="str">
        <f>IF('ACI-TASKS'!B22=" "," ",'ACI-TASKS'!B22)</f>
        <v xml:space="preserve"> </v>
      </c>
      <c r="C66" s="228" t="str">
        <f>IF('ACI-TASKS'!M22=" "," ",'ACI-TASKS'!M22)</f>
        <v xml:space="preserve"> </v>
      </c>
      <c r="D66" s="228"/>
      <c r="E66" s="231"/>
      <c r="F66" s="228" t="str">
        <f>'ACI-TASKS'!K22</f>
        <v xml:space="preserve"> </v>
      </c>
      <c r="G66" s="228"/>
    </row>
    <row r="67" spans="2:7" x14ac:dyDescent="0.2">
      <c r="B67" s="230" t="str">
        <f>IF('ACI-TASKS'!B23=" "," ",'ACI-TASKS'!B23)</f>
        <v xml:space="preserve"> </v>
      </c>
      <c r="C67" s="228" t="str">
        <f>IF('ACI-TASKS'!M23=" "," ",'ACI-TASKS'!M23)</f>
        <v xml:space="preserve"> </v>
      </c>
      <c r="D67" s="228"/>
      <c r="E67" s="231"/>
      <c r="F67" s="228" t="str">
        <f>'ACI-TASKS'!K23</f>
        <v xml:space="preserve"> </v>
      </c>
      <c r="G67" s="228"/>
    </row>
    <row r="68" spans="2:7" x14ac:dyDescent="0.2">
      <c r="B68" s="230" t="str">
        <f>IF('ACI-TASKS'!B24=" "," ",'ACI-TASKS'!B24)</f>
        <v xml:space="preserve"> </v>
      </c>
      <c r="C68" s="228" t="str">
        <f>IF('ACI-TASKS'!M24=" "," ",'ACI-TASKS'!M24)</f>
        <v xml:space="preserve"> </v>
      </c>
      <c r="D68" s="228"/>
      <c r="E68" s="231"/>
      <c r="F68" s="228" t="str">
        <f>'ACI-TASKS'!K24</f>
        <v xml:space="preserve"> </v>
      </c>
      <c r="G68" s="228"/>
    </row>
    <row r="69" spans="2:7" x14ac:dyDescent="0.2">
      <c r="B69" s="230" t="str">
        <f>IF('ACI-TASKS'!B25=" "," ",'ACI-TASKS'!B25)</f>
        <v xml:space="preserve"> </v>
      </c>
      <c r="C69" s="228" t="str">
        <f>IF('ACI-TASKS'!M25=" "," ",'ACI-TASKS'!M25)</f>
        <v xml:space="preserve"> </v>
      </c>
      <c r="D69" s="228"/>
      <c r="E69" s="231"/>
      <c r="F69" s="228" t="str">
        <f>'ACI-TASKS'!K25</f>
        <v xml:space="preserve"> </v>
      </c>
      <c r="G69" s="228"/>
    </row>
    <row r="70" spans="2:7" x14ac:dyDescent="0.2">
      <c r="B70" s="230" t="str">
        <f>IF('ACI-TASKS'!B26=" "," ",'ACI-TASKS'!B26)</f>
        <v xml:space="preserve"> </v>
      </c>
      <c r="C70" s="228" t="str">
        <f>IF('ACI-TASKS'!M26=" "," ",'ACI-TASKS'!M26)</f>
        <v xml:space="preserve"> </v>
      </c>
      <c r="D70" s="228"/>
      <c r="E70" s="231"/>
      <c r="F70" s="228" t="str">
        <f>'ACI-TASKS'!K26</f>
        <v xml:space="preserve"> </v>
      </c>
      <c r="G70" s="228"/>
    </row>
    <row r="71" spans="2:7" x14ac:dyDescent="0.2">
      <c r="B71" s="230" t="str">
        <f>IF('ACI-TASKS'!B27=" "," ",'ACI-TASKS'!B27)</f>
        <v xml:space="preserve"> </v>
      </c>
      <c r="C71" s="228" t="str">
        <f>IF('ACI-TASKS'!M27=" "," ",'ACI-TASKS'!M27)</f>
        <v xml:space="preserve"> </v>
      </c>
      <c r="D71" s="228"/>
      <c r="E71" s="231"/>
      <c r="F71" s="228" t="str">
        <f>'ACI-TASKS'!K27</f>
        <v xml:space="preserve"> </v>
      </c>
      <c r="G71" s="228"/>
    </row>
    <row r="72" spans="2:7" x14ac:dyDescent="0.2">
      <c r="B72" s="230" t="str">
        <f>IF('ACI-TASKS'!B28=" "," ",'ACI-TASKS'!B28)</f>
        <v xml:space="preserve"> </v>
      </c>
      <c r="C72" s="228" t="str">
        <f>IF('ACI-TASKS'!M28=" "," ",'ACI-TASKS'!M28)</f>
        <v xml:space="preserve"> </v>
      </c>
      <c r="D72" s="228"/>
      <c r="E72" s="231"/>
      <c r="F72" s="228" t="str">
        <f>'ACI-TASKS'!K28</f>
        <v xml:space="preserve"> </v>
      </c>
      <c r="G72" s="228"/>
    </row>
    <row r="73" spans="2:7" x14ac:dyDescent="0.2">
      <c r="B73" s="230" t="str">
        <f>IF('ACI-TASKS'!B29=" "," ",'ACI-TASKS'!B29)</f>
        <v xml:space="preserve"> </v>
      </c>
      <c r="C73" s="228" t="str">
        <f>IF('ACI-TASKS'!M29=" "," ",'ACI-TASKS'!M29)</f>
        <v xml:space="preserve"> </v>
      </c>
      <c r="D73" s="228"/>
      <c r="E73" s="231"/>
      <c r="F73" s="228" t="str">
        <f>'ACI-TASKS'!K29</f>
        <v xml:space="preserve"> </v>
      </c>
      <c r="G73" s="228"/>
    </row>
    <row r="74" spans="2:7" x14ac:dyDescent="0.2">
      <c r="B74" s="230" t="str">
        <f>IF('ACI-TASKS'!B30=" "," ",'ACI-TASKS'!B30)</f>
        <v xml:space="preserve"> </v>
      </c>
      <c r="C74" s="228" t="str">
        <f>IF('ACI-TASKS'!M30=" "," ",'ACI-TASKS'!M30)</f>
        <v xml:space="preserve"> </v>
      </c>
      <c r="D74" s="228"/>
      <c r="E74" s="231"/>
      <c r="F74" s="228" t="str">
        <f>'ACI-TASKS'!K30</f>
        <v xml:space="preserve"> </v>
      </c>
      <c r="G74" s="228"/>
    </row>
    <row r="75" spans="2:7" x14ac:dyDescent="0.2">
      <c r="B75" s="230" t="str">
        <f>IF('ACI-TASKS'!B31=" "," ",'ACI-TASKS'!B31)</f>
        <v xml:space="preserve"> </v>
      </c>
      <c r="C75" s="228" t="str">
        <f>IF('ACI-TASKS'!M31=" "," ",'ACI-TASKS'!M31)</f>
        <v xml:space="preserve"> </v>
      </c>
      <c r="D75" s="228"/>
      <c r="E75" s="231"/>
      <c r="F75" s="228" t="str">
        <f>'ACI-TASKS'!K31</f>
        <v xml:space="preserve"> </v>
      </c>
      <c r="G75" s="228"/>
    </row>
    <row r="76" spans="2:7" x14ac:dyDescent="0.2">
      <c r="B76" s="230" t="str">
        <f>IF('ACI-TASKS'!B32=" "," ",'ACI-TASKS'!B32)</f>
        <v xml:space="preserve"> </v>
      </c>
      <c r="C76" s="228" t="str">
        <f>IF('ACI-TASKS'!M32=" "," ",'ACI-TASKS'!M32)</f>
        <v xml:space="preserve"> </v>
      </c>
      <c r="D76" s="228"/>
      <c r="E76" s="231"/>
      <c r="F76" s="228" t="str">
        <f>'ACI-TASKS'!K32</f>
        <v xml:space="preserve"> </v>
      </c>
      <c r="G76" s="228"/>
    </row>
    <row r="77" spans="2:7" x14ac:dyDescent="0.2">
      <c r="B77" s="230" t="str">
        <f>IF('ACI-TASKS'!B33=" "," ",'ACI-TASKS'!B33)</f>
        <v xml:space="preserve"> </v>
      </c>
      <c r="C77" s="228" t="str">
        <f>IF('ACI-TASKS'!M33=" "," ",'ACI-TASKS'!M33)</f>
        <v xml:space="preserve"> </v>
      </c>
      <c r="D77" s="228"/>
      <c r="E77" s="231"/>
      <c r="F77" s="228" t="str">
        <f>'ACI-TASKS'!K33</f>
        <v xml:space="preserve"> </v>
      </c>
      <c r="G77" s="228"/>
    </row>
    <row r="78" spans="2:7" x14ac:dyDescent="0.2">
      <c r="B78" s="230" t="str">
        <f>IF('ACI-TASKS'!B34=" "," ",'ACI-TASKS'!B34)</f>
        <v xml:space="preserve"> </v>
      </c>
      <c r="C78" s="228" t="str">
        <f>IF('ACI-TASKS'!M34=" "," ",'ACI-TASKS'!M34)</f>
        <v xml:space="preserve"> </v>
      </c>
      <c r="D78" s="228"/>
      <c r="E78" s="231"/>
      <c r="F78" s="228" t="str">
        <f>'ACI-TASKS'!K34</f>
        <v xml:space="preserve"> </v>
      </c>
      <c r="G78" s="228"/>
    </row>
    <row r="79" spans="2:7" x14ac:dyDescent="0.2">
      <c r="B79" s="230" t="str">
        <f>IF('ACI-TASKS'!B35=" "," ",'ACI-TASKS'!B35)</f>
        <v xml:space="preserve"> </v>
      </c>
      <c r="C79" s="228" t="str">
        <f>IF('ACI-TASKS'!M35=" "," ",'ACI-TASKS'!M35)</f>
        <v xml:space="preserve"> </v>
      </c>
      <c r="D79" s="228"/>
      <c r="E79" s="231"/>
      <c r="F79" s="228" t="str">
        <f>'ACI-TASKS'!K35</f>
        <v xml:space="preserve"> </v>
      </c>
      <c r="G79" s="228"/>
    </row>
    <row r="80" spans="2:7" x14ac:dyDescent="0.2">
      <c r="B80" s="230" t="str">
        <f>IF('ACI-TASKS'!B36=" "," ",'ACI-TASKS'!B36)</f>
        <v xml:space="preserve"> </v>
      </c>
      <c r="C80" s="228" t="str">
        <f>IF('ACI-TASKS'!M36=" "," ",'ACI-TASKS'!M36)</f>
        <v xml:space="preserve"> </v>
      </c>
      <c r="D80" s="228"/>
      <c r="E80" s="231"/>
      <c r="F80" s="228" t="str">
        <f>'ACI-TASKS'!K36</f>
        <v xml:space="preserve"> </v>
      </c>
      <c r="G80" s="228"/>
    </row>
    <row r="81" spans="2:7" x14ac:dyDescent="0.2">
      <c r="B81" s="230" t="str">
        <f>IF('ACI-TASKS'!B37=" "," ",'ACI-TASKS'!B37)</f>
        <v xml:space="preserve"> </v>
      </c>
      <c r="C81" s="228" t="str">
        <f>IF('ACI-TASKS'!M37=" "," ",'ACI-TASKS'!M37)</f>
        <v xml:space="preserve"> </v>
      </c>
      <c r="D81" s="228"/>
      <c r="E81" s="231"/>
      <c r="F81" s="228" t="str">
        <f>'ACI-TASKS'!K37</f>
        <v xml:space="preserve"> </v>
      </c>
      <c r="G81" s="228"/>
    </row>
    <row r="82" spans="2:7" x14ac:dyDescent="0.2">
      <c r="B82" s="230" t="str">
        <f>IF('ACI-TASKS'!B38=" "," ",'ACI-TASKS'!B38)</f>
        <v xml:space="preserve"> </v>
      </c>
      <c r="C82" s="228" t="str">
        <f>IF('ACI-TASKS'!M38=" "," ",'ACI-TASKS'!M38)</f>
        <v xml:space="preserve"> </v>
      </c>
      <c r="D82" s="228"/>
      <c r="E82" s="231"/>
      <c r="F82" s="228" t="str">
        <f>'ACI-TASKS'!K38</f>
        <v xml:space="preserve"> </v>
      </c>
      <c r="G82" s="228"/>
    </row>
    <row r="83" spans="2:7" x14ac:dyDescent="0.2">
      <c r="B83" s="230" t="str">
        <f>IF('ACI-TASKS'!B39=" "," ",'ACI-TASKS'!B39)</f>
        <v xml:space="preserve"> </v>
      </c>
      <c r="C83" s="228" t="str">
        <f>IF('ACI-TASKS'!M39=" "," ",'ACI-TASKS'!M39)</f>
        <v xml:space="preserve"> </v>
      </c>
      <c r="D83" s="228"/>
      <c r="E83" s="231"/>
      <c r="F83" s="228" t="str">
        <f>'ACI-TASKS'!K39</f>
        <v xml:space="preserve"> </v>
      </c>
      <c r="G83" s="228"/>
    </row>
    <row r="84" spans="2:7" x14ac:dyDescent="0.2">
      <c r="B84" s="230" t="str">
        <f>IF('ACI-TASKS'!B40=" "," ",'ACI-TASKS'!B40)</f>
        <v xml:space="preserve"> </v>
      </c>
      <c r="C84" s="228" t="str">
        <f>IF('ACI-TASKS'!M40=" "," ",'ACI-TASKS'!M40)</f>
        <v xml:space="preserve"> </v>
      </c>
      <c r="D84" s="228"/>
      <c r="E84" s="231"/>
      <c r="F84" s="228" t="str">
        <f>'ACI-TASKS'!K40</f>
        <v xml:space="preserve"> </v>
      </c>
      <c r="G84" s="228"/>
    </row>
    <row r="85" spans="2:7" x14ac:dyDescent="0.2">
      <c r="B85" s="230" t="str">
        <f>IF('ACI-TASKS'!B41=" "," ",'ACI-TASKS'!B41)</f>
        <v xml:space="preserve"> </v>
      </c>
      <c r="C85" s="228" t="str">
        <f>IF('ACI-TASKS'!M41=" "," ",'ACI-TASKS'!M41)</f>
        <v xml:space="preserve"> </v>
      </c>
      <c r="D85" s="228"/>
      <c r="E85" s="231"/>
      <c r="F85" s="228" t="str">
        <f>'ACI-TASKS'!K41</f>
        <v xml:space="preserve"> </v>
      </c>
      <c r="G85" s="228"/>
    </row>
    <row r="86" spans="2:7" x14ac:dyDescent="0.2">
      <c r="B86" s="230" t="str">
        <f>IF('ACI-TASKS'!B42=" "," ",'ACI-TASKS'!B42)</f>
        <v xml:space="preserve"> </v>
      </c>
      <c r="C86" s="228" t="str">
        <f>IF('ACI-TASKS'!M42=" "," ",'ACI-TASKS'!M42)</f>
        <v xml:space="preserve"> </v>
      </c>
      <c r="D86" s="228"/>
      <c r="E86" s="231"/>
      <c r="F86" s="228" t="str">
        <f>'ACI-TASKS'!K42</f>
        <v xml:space="preserve"> </v>
      </c>
      <c r="G86" s="228"/>
    </row>
    <row r="87" spans="2:7" x14ac:dyDescent="0.2">
      <c r="B87" s="230" t="str">
        <f>IF('ACI-TASKS'!B43=" "," ",'ACI-TASKS'!B43)</f>
        <v xml:space="preserve"> </v>
      </c>
      <c r="C87" s="228" t="str">
        <f>IF('ACI-TASKS'!M43=" "," ",'ACI-TASKS'!M43)</f>
        <v xml:space="preserve"> </v>
      </c>
      <c r="D87" s="228"/>
      <c r="E87" s="231"/>
      <c r="F87" s="228" t="str">
        <f>'ACI-TASKS'!K43</f>
        <v xml:space="preserve"> </v>
      </c>
      <c r="G87" s="228"/>
    </row>
    <row r="88" spans="2:7" x14ac:dyDescent="0.2">
      <c r="B88" s="230" t="str">
        <f>IF('ACI-TASKS'!B44=" "," ",'ACI-TASKS'!B44)</f>
        <v xml:space="preserve"> </v>
      </c>
      <c r="C88" s="228" t="str">
        <f>IF('ACI-TASKS'!M44=" "," ",'ACI-TASKS'!M44)</f>
        <v xml:space="preserve"> </v>
      </c>
      <c r="D88" s="228"/>
      <c r="E88" s="231"/>
      <c r="F88" s="228" t="str">
        <f>'ACI-TASKS'!K44</f>
        <v xml:space="preserve"> </v>
      </c>
      <c r="G88" s="228"/>
    </row>
    <row r="89" spans="2:7" x14ac:dyDescent="0.2">
      <c r="B89" s="230" t="str">
        <f>IF('ACI-TASKS'!B45=" "," ",'ACI-TASKS'!B45)</f>
        <v xml:space="preserve"> </v>
      </c>
      <c r="C89" s="228" t="str">
        <f>IF('ACI-TASKS'!M45=" "," ",'ACI-TASKS'!M45)</f>
        <v xml:space="preserve"> </v>
      </c>
      <c r="D89" s="228"/>
      <c r="E89" s="231"/>
      <c r="F89" s="228" t="str">
        <f>'ACI-TASKS'!K45</f>
        <v xml:space="preserve"> </v>
      </c>
      <c r="G89" s="228"/>
    </row>
    <row r="90" spans="2:7" x14ac:dyDescent="0.2">
      <c r="B90" s="230" t="str">
        <f>IF('ACI-TASKS'!B46=" "," ",'ACI-TASKS'!B46)</f>
        <v xml:space="preserve"> </v>
      </c>
      <c r="C90" s="228" t="str">
        <f>IF('ACI-TASKS'!M46=" "," ",'ACI-TASKS'!M46)</f>
        <v xml:space="preserve"> </v>
      </c>
      <c r="D90" s="228"/>
      <c r="E90" s="231"/>
      <c r="F90" s="228" t="str">
        <f>'ACI-TASKS'!K46</f>
        <v xml:space="preserve"> </v>
      </c>
      <c r="G90" s="228"/>
    </row>
    <row r="91" spans="2:7" x14ac:dyDescent="0.2">
      <c r="B91" s="230" t="str">
        <f>IF('ACI-TASKS'!B47=" "," ",'ACI-TASKS'!B47)</f>
        <v xml:space="preserve"> </v>
      </c>
      <c r="C91" s="228" t="str">
        <f>IF('ACI-TASKS'!M47=" "," ",'ACI-TASKS'!M47)</f>
        <v xml:space="preserve"> </v>
      </c>
      <c r="D91" s="228"/>
      <c r="E91" s="231"/>
      <c r="F91" s="228" t="str">
        <f>'ACI-TASKS'!K47</f>
        <v xml:space="preserve"> </v>
      </c>
      <c r="G91" s="228"/>
    </row>
    <row r="92" spans="2:7" x14ac:dyDescent="0.2">
      <c r="B92" s="230" t="str">
        <f>IF('ACI-TASKS'!B48=" "," ",'ACI-TASKS'!B48)</f>
        <v xml:space="preserve"> </v>
      </c>
      <c r="C92" s="228" t="str">
        <f>IF('ACI-TASKS'!M48=" "," ",'ACI-TASKS'!M48)</f>
        <v xml:space="preserve"> </v>
      </c>
      <c r="D92" s="228"/>
      <c r="E92" s="231"/>
      <c r="F92" s="228" t="str">
        <f>'ACI-TASKS'!K48</f>
        <v xml:space="preserve"> </v>
      </c>
      <c r="G92" s="228"/>
    </row>
    <row r="93" spans="2:7" x14ac:dyDescent="0.2">
      <c r="B93" s="230" t="str">
        <f>IF('ACI-TASKS'!B49=" "," ",'ACI-TASKS'!B49)</f>
        <v xml:space="preserve"> </v>
      </c>
      <c r="C93" s="228" t="str">
        <f>IF('ACI-TASKS'!M49=" "," ",'ACI-TASKS'!M49)</f>
        <v xml:space="preserve"> </v>
      </c>
      <c r="D93" s="228"/>
      <c r="E93" s="231"/>
      <c r="F93" s="228" t="str">
        <f>'ACI-TASKS'!K49</f>
        <v xml:space="preserve"> </v>
      </c>
      <c r="G93" s="228"/>
    </row>
    <row r="94" spans="2:7" x14ac:dyDescent="0.2">
      <c r="B94" s="230" t="str">
        <f>IF('ACI-TASKS'!B50=" "," ",'ACI-TASKS'!B50)</f>
        <v xml:space="preserve"> </v>
      </c>
      <c r="C94" s="228" t="str">
        <f>IF('ACI-TASKS'!M50=" "," ",'ACI-TASKS'!M50)</f>
        <v xml:space="preserve"> </v>
      </c>
      <c r="D94" s="228"/>
      <c r="E94" s="231"/>
      <c r="F94" s="228" t="str">
        <f>'ACI-TASKS'!K50</f>
        <v xml:space="preserve"> </v>
      </c>
      <c r="G94" s="228"/>
    </row>
    <row r="95" spans="2:7" x14ac:dyDescent="0.2">
      <c r="B95" s="230" t="str">
        <f>IF('ACI-TASKS'!B51=" "," ",'ACI-TASKS'!B51)</f>
        <v xml:space="preserve"> </v>
      </c>
      <c r="C95" s="228" t="str">
        <f>IF('ACI-TASKS'!M51=" "," ",'ACI-TASKS'!M51)</f>
        <v xml:space="preserve"> </v>
      </c>
      <c r="D95" s="228"/>
      <c r="E95" s="231"/>
      <c r="F95" s="228" t="str">
        <f>'ACI-TASKS'!K51</f>
        <v xml:space="preserve"> </v>
      </c>
      <c r="G95" s="228"/>
    </row>
    <row r="96" spans="2:7" x14ac:dyDescent="0.2">
      <c r="B96" s="230" t="str">
        <f>IF('ACI-TASKS'!B52=" "," ",'ACI-TASKS'!B52)</f>
        <v xml:space="preserve"> </v>
      </c>
      <c r="C96" s="228" t="str">
        <f>IF('ACI-TASKS'!M52=" "," ",'ACI-TASKS'!M52)</f>
        <v xml:space="preserve"> </v>
      </c>
      <c r="D96" s="228"/>
      <c r="E96" s="231"/>
      <c r="F96" s="228" t="str">
        <f>'ACI-TASKS'!K52</f>
        <v xml:space="preserve"> </v>
      </c>
      <c r="G96" s="228"/>
    </row>
    <row r="97" spans="2:7" x14ac:dyDescent="0.2">
      <c r="B97" s="230" t="str">
        <f>IF('ACI-TASKS'!B53=" "," ",'ACI-TASKS'!B53)</f>
        <v xml:space="preserve"> </v>
      </c>
      <c r="C97" s="228" t="str">
        <f>IF('ACI-TASKS'!M53=" "," ",'ACI-TASKS'!M53)</f>
        <v xml:space="preserve"> </v>
      </c>
      <c r="D97" s="228"/>
      <c r="E97" s="231"/>
      <c r="F97" s="228" t="str">
        <f>'ACI-TASKS'!K53</f>
        <v xml:space="preserve"> </v>
      </c>
      <c r="G97" s="228"/>
    </row>
    <row r="98" spans="2:7" x14ac:dyDescent="0.2">
      <c r="B98" s="230" t="str">
        <f>IF('ACI-TASKS'!B54=" "," ",'ACI-TASKS'!B54)</f>
        <v xml:space="preserve"> </v>
      </c>
      <c r="C98" s="228" t="str">
        <f>IF('ACI-TASKS'!M54=" "," ",'ACI-TASKS'!M54)</f>
        <v xml:space="preserve"> </v>
      </c>
      <c r="D98" s="228"/>
      <c r="E98" s="231"/>
      <c r="F98" s="228" t="str">
        <f>'ACI-TASKS'!K54</f>
        <v xml:space="preserve"> </v>
      </c>
      <c r="G98" s="228"/>
    </row>
    <row r="99" spans="2:7" x14ac:dyDescent="0.2">
      <c r="B99" s="230" t="str">
        <f>IF('ACI-TASKS'!B55=" "," ",'ACI-TASKS'!B55)</f>
        <v xml:space="preserve"> </v>
      </c>
      <c r="C99" s="228" t="str">
        <f>IF('ACI-TASKS'!M55=" "," ",'ACI-TASKS'!M55)</f>
        <v xml:space="preserve"> </v>
      </c>
      <c r="D99" s="228"/>
      <c r="E99" s="231"/>
      <c r="F99" s="228" t="str">
        <f>'ACI-TASKS'!K55</f>
        <v xml:space="preserve"> </v>
      </c>
      <c r="G99" s="228"/>
    </row>
    <row r="100" spans="2:7" x14ac:dyDescent="0.2">
      <c r="B100" s="230" t="str">
        <f>IF('ACI-TASKS'!B56=" "," ",'ACI-TASKS'!B56)</f>
        <v xml:space="preserve"> </v>
      </c>
      <c r="C100" s="228" t="str">
        <f>IF('ACI-TASKS'!M56=" "," ",'ACI-TASKS'!M56)</f>
        <v xml:space="preserve"> </v>
      </c>
      <c r="D100" s="228"/>
      <c r="E100" s="231"/>
      <c r="F100" s="228" t="str">
        <f>'ACI-TASKS'!K56</f>
        <v xml:space="preserve"> </v>
      </c>
      <c r="G100" s="228"/>
    </row>
    <row r="101" spans="2:7" x14ac:dyDescent="0.2">
      <c r="B101" s="230" t="str">
        <f>IF('ACI-TASKS'!B57=" "," ",'ACI-TASKS'!B57)</f>
        <v xml:space="preserve"> </v>
      </c>
      <c r="C101" s="228" t="str">
        <f>IF('ACI-TASKS'!M57=" "," ",'ACI-TASKS'!M57)</f>
        <v xml:space="preserve"> </v>
      </c>
      <c r="D101" s="228"/>
      <c r="E101" s="231"/>
      <c r="F101" s="228" t="str">
        <f>'ACI-TASKS'!K57</f>
        <v xml:space="preserve"> </v>
      </c>
      <c r="G101" s="228"/>
    </row>
    <row r="102" spans="2:7" x14ac:dyDescent="0.2">
      <c r="B102" s="230" t="str">
        <f>IF('ACI-TASKS'!B58=" "," ",'ACI-TASKS'!B58)</f>
        <v xml:space="preserve"> </v>
      </c>
      <c r="C102" s="228" t="str">
        <f>IF('ACI-TASKS'!M58=" "," ",'ACI-TASKS'!M58)</f>
        <v xml:space="preserve"> </v>
      </c>
      <c r="D102" s="228"/>
      <c r="E102" s="231"/>
      <c r="F102" s="228" t="str">
        <f>'ACI-TASKS'!K58</f>
        <v xml:space="preserve"> </v>
      </c>
      <c r="G102" s="228"/>
    </row>
    <row r="103" spans="2:7" x14ac:dyDescent="0.2">
      <c r="B103" s="230" t="str">
        <f>IF('ACI-TASKS'!B59=" "," ",'ACI-TASKS'!B59)</f>
        <v xml:space="preserve"> </v>
      </c>
      <c r="C103" s="228" t="str">
        <f>IF('ACI-TASKS'!M59=" "," ",'ACI-TASKS'!M59)</f>
        <v xml:space="preserve"> </v>
      </c>
      <c r="D103" s="228"/>
      <c r="E103" s="231"/>
      <c r="F103" s="228" t="str">
        <f>'ACI-TASKS'!K59</f>
        <v xml:space="preserve"> </v>
      </c>
      <c r="G103" s="228"/>
    </row>
    <row r="104" spans="2:7" x14ac:dyDescent="0.2">
      <c r="B104" s="230" t="str">
        <f>IF('ACI-TASKS'!B60=" "," ",'ACI-TASKS'!B60)</f>
        <v xml:space="preserve"> </v>
      </c>
      <c r="C104" s="228" t="str">
        <f>IF('ACI-TASKS'!M60=" "," ",'ACI-TASKS'!M60)</f>
        <v xml:space="preserve"> </v>
      </c>
      <c r="D104" s="228"/>
      <c r="E104" s="231"/>
      <c r="F104" s="228" t="str">
        <f>'ACI-TASKS'!K60</f>
        <v xml:space="preserve"> </v>
      </c>
      <c r="G104" s="228"/>
    </row>
    <row r="105" spans="2:7" x14ac:dyDescent="0.2">
      <c r="B105" s="230" t="str">
        <f>IF('ACI-TASKS'!B61=" "," ",'ACI-TASKS'!B61)</f>
        <v xml:space="preserve"> </v>
      </c>
      <c r="C105" s="228" t="str">
        <f>IF('ACI-TASKS'!M61=" "," ",'ACI-TASKS'!M61)</f>
        <v xml:space="preserve"> </v>
      </c>
      <c r="D105" s="228"/>
      <c r="E105" s="231"/>
      <c r="F105" s="228" t="str">
        <f>'ACI-TASKS'!K61</f>
        <v xml:space="preserve"> </v>
      </c>
      <c r="G105" s="228"/>
    </row>
    <row r="106" spans="2:7" x14ac:dyDescent="0.2">
      <c r="B106" s="230" t="str">
        <f>IF('ACI-TASKS'!B62=" "," ",'ACI-TASKS'!B62)</f>
        <v xml:space="preserve"> </v>
      </c>
      <c r="C106" s="228" t="str">
        <f>IF('ACI-TASKS'!M62=" "," ",'ACI-TASKS'!M62)</f>
        <v xml:space="preserve"> </v>
      </c>
      <c r="D106" s="228"/>
      <c r="E106" s="231"/>
      <c r="F106" s="228" t="str">
        <f>'ACI-TASKS'!K62</f>
        <v xml:space="preserve"> </v>
      </c>
      <c r="G106" s="228"/>
    </row>
    <row r="107" spans="2:7" x14ac:dyDescent="0.2">
      <c r="B107" s="230" t="str">
        <f>IF('ACI-TASKS'!B63=" "," ",'ACI-TASKS'!B63)</f>
        <v xml:space="preserve"> </v>
      </c>
      <c r="C107" s="228" t="str">
        <f>IF('ACI-TASKS'!M63=" "," ",'ACI-TASKS'!M63)</f>
        <v xml:space="preserve"> </v>
      </c>
      <c r="D107" s="228"/>
      <c r="E107" s="231"/>
      <c r="F107" s="228" t="str">
        <f>'ACI-TASKS'!K63</f>
        <v xml:space="preserve"> </v>
      </c>
      <c r="G107" s="228"/>
    </row>
    <row r="108" spans="2:7" x14ac:dyDescent="0.2">
      <c r="B108" s="230" t="str">
        <f>IF('ACI-TASKS'!B64=" "," ",'ACI-TASKS'!B64)</f>
        <v xml:space="preserve"> </v>
      </c>
      <c r="C108" s="228" t="str">
        <f>IF('ACI-TASKS'!M64=" "," ",'ACI-TASKS'!M64)</f>
        <v xml:space="preserve"> </v>
      </c>
      <c r="D108" s="228"/>
      <c r="E108" s="231"/>
      <c r="F108" s="228" t="str">
        <f>'ACI-TASKS'!K64</f>
        <v xml:space="preserve"> </v>
      </c>
      <c r="G108" s="228"/>
    </row>
    <row r="109" spans="2:7" x14ac:dyDescent="0.2">
      <c r="B109" s="230" t="str">
        <f>IF('ACI-TASKS'!B65=" "," ",'ACI-TASKS'!B65)</f>
        <v xml:space="preserve"> </v>
      </c>
      <c r="C109" s="228" t="str">
        <f>IF('ACI-TASKS'!M65=" "," ",'ACI-TASKS'!M65)</f>
        <v xml:space="preserve"> </v>
      </c>
      <c r="D109" s="228"/>
      <c r="E109" s="231"/>
      <c r="F109" s="228" t="str">
        <f>'ACI-TASKS'!K65</f>
        <v xml:space="preserve"> </v>
      </c>
      <c r="G109" s="228"/>
    </row>
    <row r="110" spans="2:7" x14ac:dyDescent="0.2">
      <c r="B110" s="230" t="str">
        <f>IF('ACI-TASKS'!B66=" "," ",'ACI-TASKS'!B66)</f>
        <v xml:space="preserve"> </v>
      </c>
      <c r="C110" s="228" t="str">
        <f>IF('ACI-TASKS'!M66=" "," ",'ACI-TASKS'!M66)</f>
        <v xml:space="preserve"> </v>
      </c>
      <c r="D110" s="228"/>
      <c r="E110" s="231"/>
      <c r="F110" s="228" t="str">
        <f>'ACI-TASKS'!K66</f>
        <v xml:space="preserve"> </v>
      </c>
      <c r="G110" s="228"/>
    </row>
    <row r="111" spans="2:7" x14ac:dyDescent="0.2">
      <c r="B111" s="230" t="str">
        <f>IF('ACI-TASKS'!B67=" "," ",'ACI-TASKS'!B67)</f>
        <v xml:space="preserve"> </v>
      </c>
      <c r="C111" s="228" t="str">
        <f>IF('ACI-TASKS'!M67=" "," ",'ACI-TASKS'!M67)</f>
        <v xml:space="preserve"> </v>
      </c>
      <c r="D111" s="228"/>
      <c r="E111" s="231"/>
      <c r="F111" s="228" t="str">
        <f>'ACI-TASKS'!K67</f>
        <v xml:space="preserve"> </v>
      </c>
      <c r="G111" s="228"/>
    </row>
    <row r="112" spans="2:7" x14ac:dyDescent="0.2">
      <c r="B112" s="230" t="str">
        <f>IF('ACI-TASKS'!B68=" "," ",'ACI-TASKS'!B68)</f>
        <v xml:space="preserve"> </v>
      </c>
      <c r="C112" s="228" t="str">
        <f>IF('ACI-TASKS'!M68=" "," ",'ACI-TASKS'!M68)</f>
        <v xml:space="preserve"> </v>
      </c>
      <c r="D112" s="228"/>
      <c r="E112" s="231"/>
      <c r="F112" s="228" t="str">
        <f>'ACI-TASKS'!K68</f>
        <v xml:space="preserve"> </v>
      </c>
      <c r="G112" s="228"/>
    </row>
    <row r="113" spans="2:7" x14ac:dyDescent="0.2">
      <c r="B113" s="230" t="str">
        <f>IF('ACI-TASKS'!B69=" "," ",'ACI-TASKS'!B69)</f>
        <v xml:space="preserve"> </v>
      </c>
      <c r="C113" s="228" t="str">
        <f>IF('ACI-TASKS'!M69=" "," ",'ACI-TASKS'!M69)</f>
        <v xml:space="preserve"> </v>
      </c>
      <c r="D113" s="228"/>
      <c r="E113" s="231"/>
      <c r="F113" s="228" t="str">
        <f>'ACI-TASKS'!K69</f>
        <v xml:space="preserve"> </v>
      </c>
      <c r="G113" s="228"/>
    </row>
    <row r="114" spans="2:7" x14ac:dyDescent="0.2">
      <c r="B114" s="230" t="str">
        <f>IF('ACI-TASKS'!B70=" "," ",'ACI-TASKS'!B70)</f>
        <v xml:space="preserve"> </v>
      </c>
      <c r="C114" s="228" t="str">
        <f>IF('ACI-TASKS'!M70=" "," ",'ACI-TASKS'!M70)</f>
        <v xml:space="preserve"> </v>
      </c>
      <c r="D114" s="228"/>
      <c r="E114" s="231"/>
      <c r="F114" s="228" t="str">
        <f>'ACI-TASKS'!K70</f>
        <v xml:space="preserve"> </v>
      </c>
      <c r="G114" s="228"/>
    </row>
    <row r="115" spans="2:7" x14ac:dyDescent="0.2">
      <c r="B115" s="230" t="str">
        <f>IF('ACI-TASKS'!B71=" "," ",'ACI-TASKS'!B71)</f>
        <v xml:space="preserve"> </v>
      </c>
      <c r="C115" s="228" t="str">
        <f>IF('ACI-TASKS'!M71=" "," ",'ACI-TASKS'!M71)</f>
        <v xml:space="preserve"> </v>
      </c>
      <c r="D115" s="228"/>
      <c r="E115" s="231"/>
      <c r="F115" s="228" t="str">
        <f>'ACI-TASKS'!K71</f>
        <v xml:space="preserve"> </v>
      </c>
      <c r="G115" s="228"/>
    </row>
    <row r="116" spans="2:7" x14ac:dyDescent="0.2">
      <c r="B116" s="230" t="str">
        <f>IF('ACI-TASKS'!B72=" "," ",'ACI-TASKS'!B72)</f>
        <v xml:space="preserve"> </v>
      </c>
      <c r="C116" s="228" t="str">
        <f>IF('ACI-TASKS'!M72=" "," ",'ACI-TASKS'!M72)</f>
        <v xml:space="preserve"> </v>
      </c>
      <c r="D116" s="228"/>
      <c r="E116" s="231"/>
      <c r="F116" s="228" t="str">
        <f>'ACI-TASKS'!K72</f>
        <v xml:space="preserve"> </v>
      </c>
      <c r="G116" s="228"/>
    </row>
    <row r="117" spans="2:7" x14ac:dyDescent="0.2">
      <c r="B117" s="230" t="str">
        <f>IF('ACI-TASKS'!B73=" "," ",'ACI-TASKS'!B73)</f>
        <v xml:space="preserve"> </v>
      </c>
      <c r="C117" s="228" t="str">
        <f>IF('ACI-TASKS'!M73=" "," ",'ACI-TASKS'!M73)</f>
        <v xml:space="preserve"> </v>
      </c>
      <c r="D117" s="228"/>
      <c r="E117" s="231"/>
      <c r="F117" s="228" t="str">
        <f>'ACI-TASKS'!K73</f>
        <v xml:space="preserve"> </v>
      </c>
      <c r="G117" s="228"/>
    </row>
    <row r="118" spans="2:7" x14ac:dyDescent="0.2">
      <c r="B118" s="230" t="str">
        <f>IF('ACI-TASKS'!B74=" "," ",'ACI-TASKS'!B74)</f>
        <v xml:space="preserve"> </v>
      </c>
      <c r="C118" s="228" t="str">
        <f>IF('ACI-TASKS'!M74=" "," ",'ACI-TASKS'!M74)</f>
        <v xml:space="preserve"> </v>
      </c>
      <c r="D118" s="228"/>
      <c r="E118" s="231"/>
      <c r="F118" s="228" t="str">
        <f>'ACI-TASKS'!K74</f>
        <v xml:space="preserve"> </v>
      </c>
      <c r="G118" s="228"/>
    </row>
    <row r="119" spans="2:7" x14ac:dyDescent="0.2">
      <c r="B119" s="230" t="str">
        <f>IF('ACI-TASKS'!B75=" "," ",'ACI-TASKS'!B75)</f>
        <v xml:space="preserve"> </v>
      </c>
      <c r="C119" s="228" t="str">
        <f>IF('ACI-TASKS'!M75=" "," ",'ACI-TASKS'!M75)</f>
        <v xml:space="preserve"> </v>
      </c>
      <c r="D119" s="228"/>
      <c r="E119" s="231"/>
      <c r="F119" s="228" t="str">
        <f>'ACI-TASKS'!K75</f>
        <v xml:space="preserve"> </v>
      </c>
      <c r="G119" s="228"/>
    </row>
    <row r="120" spans="2:7" x14ac:dyDescent="0.2">
      <c r="B120" s="230" t="str">
        <f>IF('ACI-TASKS'!B76=" "," ",'ACI-TASKS'!B76)</f>
        <v xml:space="preserve"> </v>
      </c>
      <c r="C120" s="228" t="str">
        <f>IF('ACI-TASKS'!M76=" "," ",'ACI-TASKS'!M76)</f>
        <v xml:space="preserve"> </v>
      </c>
      <c r="D120" s="228"/>
      <c r="E120" s="231"/>
      <c r="F120" s="228" t="str">
        <f>'ACI-TASKS'!K76</f>
        <v xml:space="preserve"> </v>
      </c>
      <c r="G120" s="228"/>
    </row>
    <row r="121" spans="2:7" x14ac:dyDescent="0.2">
      <c r="B121" s="230" t="str">
        <f>IF('ACI-TASKS'!B77=" "," ",'ACI-TASKS'!B77)</f>
        <v xml:space="preserve"> </v>
      </c>
      <c r="C121" s="228" t="str">
        <f>IF('ACI-TASKS'!M77=" "," ",'ACI-TASKS'!M77)</f>
        <v xml:space="preserve"> </v>
      </c>
      <c r="D121" s="228"/>
      <c r="E121" s="231"/>
      <c r="F121" s="228" t="str">
        <f>'ACI-TASKS'!K77</f>
        <v xml:space="preserve"> </v>
      </c>
      <c r="G121" s="228"/>
    </row>
    <row r="122" spans="2:7" x14ac:dyDescent="0.2">
      <c r="B122" s="230" t="str">
        <f>IF('ACI-TASKS'!B78=" "," ",'ACI-TASKS'!B78)</f>
        <v xml:space="preserve"> </v>
      </c>
      <c r="C122" s="228" t="str">
        <f>IF('ACI-TASKS'!M78=" "," ",'ACI-TASKS'!M78)</f>
        <v xml:space="preserve"> </v>
      </c>
      <c r="D122" s="228"/>
      <c r="E122" s="231"/>
      <c r="F122" s="228" t="str">
        <f>'ACI-TASKS'!K78</f>
        <v xml:space="preserve"> </v>
      </c>
      <c r="G122" s="228"/>
    </row>
    <row r="123" spans="2:7" x14ac:dyDescent="0.2">
      <c r="B123" s="230" t="str">
        <f>IF('ACI-TASKS'!B79=" "," ",'ACI-TASKS'!B79)</f>
        <v xml:space="preserve"> </v>
      </c>
      <c r="C123" s="228" t="str">
        <f>IF('ACI-TASKS'!M79=" "," ",'ACI-TASKS'!M79)</f>
        <v xml:space="preserve"> </v>
      </c>
      <c r="D123" s="228"/>
      <c r="E123" s="231"/>
      <c r="F123" s="228" t="str">
        <f>'ACI-TASKS'!K79</f>
        <v xml:space="preserve"> </v>
      </c>
      <c r="G123" s="228"/>
    </row>
    <row r="124" spans="2:7" x14ac:dyDescent="0.2">
      <c r="B124" s="230" t="str">
        <f>IF('ACI-TASKS'!B80=" "," ",'ACI-TASKS'!B80)</f>
        <v xml:space="preserve"> </v>
      </c>
      <c r="C124" s="228" t="str">
        <f>IF('ACI-TASKS'!M80=" "," ",'ACI-TASKS'!M80)</f>
        <v xml:space="preserve"> </v>
      </c>
      <c r="D124" s="228"/>
      <c r="E124" s="231"/>
      <c r="F124" s="228" t="str">
        <f>'ACI-TASKS'!K80</f>
        <v xml:space="preserve"> </v>
      </c>
      <c r="G124" s="228"/>
    </row>
    <row r="125" spans="2:7" x14ac:dyDescent="0.2">
      <c r="B125" s="230" t="str">
        <f>IF('ACI-TASKS'!B81=" "," ",'ACI-TASKS'!B81)</f>
        <v xml:space="preserve"> </v>
      </c>
      <c r="C125" s="228" t="str">
        <f>IF('ACI-TASKS'!M81=" "," ",'ACI-TASKS'!M81)</f>
        <v xml:space="preserve"> </v>
      </c>
      <c r="D125" s="228"/>
      <c r="E125" s="231"/>
      <c r="F125" s="228" t="str">
        <f>'ACI-TASKS'!K81</f>
        <v xml:space="preserve"> </v>
      </c>
      <c r="G125" s="228"/>
    </row>
    <row r="126" spans="2:7" x14ac:dyDescent="0.2">
      <c r="B126" s="230" t="str">
        <f>IF('ACI-TASKS'!B82=" "," ",'ACI-TASKS'!B82)</f>
        <v xml:space="preserve"> </v>
      </c>
      <c r="C126" s="228" t="str">
        <f>IF('ACI-TASKS'!M82=" "," ",'ACI-TASKS'!M82)</f>
        <v xml:space="preserve"> </v>
      </c>
      <c r="D126" s="228"/>
      <c r="E126" s="231"/>
      <c r="F126" s="228" t="str">
        <f>'ACI-TASKS'!K82</f>
        <v xml:space="preserve"> </v>
      </c>
      <c r="G126" s="228"/>
    </row>
    <row r="127" spans="2:7" x14ac:dyDescent="0.2">
      <c r="B127" s="230" t="str">
        <f>IF('ACI-TASKS'!B83=" "," ",'ACI-TASKS'!B83)</f>
        <v xml:space="preserve"> </v>
      </c>
      <c r="C127" s="228" t="str">
        <f>IF('ACI-TASKS'!M83=" "," ",'ACI-TASKS'!M83)</f>
        <v xml:space="preserve"> </v>
      </c>
      <c r="D127" s="228"/>
      <c r="E127" s="231"/>
      <c r="F127" s="228" t="str">
        <f>'ACI-TASKS'!K83</f>
        <v xml:space="preserve"> </v>
      </c>
      <c r="G127" s="228"/>
    </row>
    <row r="128" spans="2:7" x14ac:dyDescent="0.2">
      <c r="B128" s="230" t="str">
        <f>IF('ACI-TASKS'!B84=" "," ",'ACI-TASKS'!B84)</f>
        <v xml:space="preserve"> </v>
      </c>
      <c r="C128" s="228" t="str">
        <f>IF('ACI-TASKS'!M84=" "," ",'ACI-TASKS'!M84)</f>
        <v xml:space="preserve"> </v>
      </c>
      <c r="D128" s="228"/>
      <c r="E128" s="231"/>
      <c r="F128" s="228" t="str">
        <f>'ACI-TASKS'!K84</f>
        <v xml:space="preserve"> </v>
      </c>
      <c r="G128" s="228"/>
    </row>
    <row r="129" spans="2:7" x14ac:dyDescent="0.2">
      <c r="B129" s="230" t="str">
        <f>IF('ACI-TASKS'!B85=" "," ",'ACI-TASKS'!B85)</f>
        <v xml:space="preserve"> </v>
      </c>
      <c r="C129" s="228" t="str">
        <f>IF('ACI-TASKS'!M85=" "," ",'ACI-TASKS'!M85)</f>
        <v xml:space="preserve"> </v>
      </c>
      <c r="D129" s="228"/>
      <c r="E129" s="231"/>
      <c r="F129" s="228" t="str">
        <f>'ACI-TASKS'!K85</f>
        <v xml:space="preserve"> </v>
      </c>
      <c r="G129" s="228"/>
    </row>
    <row r="130" spans="2:7" x14ac:dyDescent="0.2">
      <c r="B130" s="230" t="str">
        <f>IF('ACI-TASKS'!B86=" "," ",'ACI-TASKS'!B86)</f>
        <v xml:space="preserve"> </v>
      </c>
      <c r="C130" s="228" t="str">
        <f>IF('ACI-TASKS'!M86=" "," ",'ACI-TASKS'!M86)</f>
        <v xml:space="preserve"> </v>
      </c>
      <c r="D130" s="228"/>
      <c r="E130" s="231"/>
      <c r="F130" s="228" t="str">
        <f>'ACI-TASKS'!K86</f>
        <v xml:space="preserve"> </v>
      </c>
      <c r="G130" s="228"/>
    </row>
    <row r="131" spans="2:7" x14ac:dyDescent="0.2">
      <c r="B131" s="230" t="str">
        <f>IF('ACI-TASKS'!B87=" "," ",'ACI-TASKS'!B87)</f>
        <v xml:space="preserve"> </v>
      </c>
      <c r="C131" s="228" t="str">
        <f>IF('ACI-TASKS'!M87=" "," ",'ACI-TASKS'!M87)</f>
        <v xml:space="preserve"> </v>
      </c>
      <c r="D131" s="228"/>
      <c r="E131" s="231"/>
      <c r="F131" s="228" t="str">
        <f>'ACI-TASKS'!K87</f>
        <v xml:space="preserve"> </v>
      </c>
      <c r="G131" s="228"/>
    </row>
    <row r="132" spans="2:7" x14ac:dyDescent="0.2">
      <c r="B132" s="230" t="str">
        <f>IF('ACI-TASKS'!B88=" "," ",'ACI-TASKS'!B88)</f>
        <v xml:space="preserve"> </v>
      </c>
      <c r="C132" s="228" t="str">
        <f>IF('ACI-TASKS'!M88=" "," ",'ACI-TASKS'!M88)</f>
        <v xml:space="preserve"> </v>
      </c>
      <c r="D132" s="228"/>
      <c r="E132" s="231"/>
      <c r="F132" s="228" t="str">
        <f>'ACI-TASKS'!K88</f>
        <v xml:space="preserve"> </v>
      </c>
      <c r="G132" s="228"/>
    </row>
    <row r="133" spans="2:7" x14ac:dyDescent="0.2">
      <c r="B133" s="230" t="str">
        <f>IF('ACI-TASKS'!B89=" "," ",'ACI-TASKS'!B89)</f>
        <v xml:space="preserve"> </v>
      </c>
      <c r="C133" s="228" t="str">
        <f>IF('ACI-TASKS'!M89=" "," ",'ACI-TASKS'!M89)</f>
        <v xml:space="preserve"> </v>
      </c>
      <c r="D133" s="228"/>
      <c r="E133" s="231"/>
      <c r="F133" s="228" t="str">
        <f>'ACI-TASKS'!K89</f>
        <v xml:space="preserve"> </v>
      </c>
      <c r="G133" s="228"/>
    </row>
    <row r="134" spans="2:7" x14ac:dyDescent="0.2">
      <c r="B134" s="230" t="str">
        <f>IF('ACI-TASKS'!B90=" "," ",'ACI-TASKS'!B90)</f>
        <v xml:space="preserve"> </v>
      </c>
      <c r="C134" s="228" t="str">
        <f>IF('ACI-TASKS'!M90=" "," ",'ACI-TASKS'!M90)</f>
        <v xml:space="preserve"> </v>
      </c>
      <c r="D134" s="228"/>
      <c r="E134" s="231"/>
      <c r="F134" s="228" t="str">
        <f>'ACI-TASKS'!K90</f>
        <v xml:space="preserve"> </v>
      </c>
      <c r="G134" s="228"/>
    </row>
    <row r="135" spans="2:7" x14ac:dyDescent="0.2">
      <c r="B135" s="230" t="str">
        <f>IF('ACI-TASKS'!B91=" "," ",'ACI-TASKS'!B91)</f>
        <v xml:space="preserve"> </v>
      </c>
      <c r="C135" s="228" t="str">
        <f>IF('ACI-TASKS'!M91=" "," ",'ACI-TASKS'!M91)</f>
        <v xml:space="preserve"> </v>
      </c>
      <c r="D135" s="228"/>
      <c r="E135" s="231"/>
      <c r="F135" s="228" t="str">
        <f>'ACI-TASKS'!K91</f>
        <v xml:space="preserve"> </v>
      </c>
      <c r="G135" s="228"/>
    </row>
    <row r="136" spans="2:7" x14ac:dyDescent="0.2">
      <c r="B136" s="230" t="str">
        <f>IF('ACI-TASKS'!B92=" "," ",'ACI-TASKS'!B92)</f>
        <v xml:space="preserve"> </v>
      </c>
      <c r="C136" s="228" t="str">
        <f>IF('ACI-TASKS'!M92=" "," ",'ACI-TASKS'!M92)</f>
        <v xml:space="preserve"> </v>
      </c>
      <c r="D136" s="228"/>
      <c r="E136" s="231"/>
      <c r="F136" s="228" t="str">
        <f>'ACI-TASKS'!K92</f>
        <v xml:space="preserve"> </v>
      </c>
      <c r="G136" s="228"/>
    </row>
    <row r="137" spans="2:7" x14ac:dyDescent="0.2">
      <c r="B137" s="230" t="str">
        <f>IF('ACI-TASKS'!B93=" "," ",'ACI-TASKS'!B93)</f>
        <v xml:space="preserve"> </v>
      </c>
      <c r="C137" s="228" t="str">
        <f>IF('ACI-TASKS'!M93=" "," ",'ACI-TASKS'!M93)</f>
        <v xml:space="preserve"> </v>
      </c>
      <c r="D137" s="228"/>
      <c r="E137" s="231"/>
      <c r="F137" s="228" t="str">
        <f>'ACI-TASKS'!K93</f>
        <v xml:space="preserve"> </v>
      </c>
      <c r="G137" s="228"/>
    </row>
    <row r="138" spans="2:7" x14ac:dyDescent="0.2">
      <c r="B138" s="230" t="str">
        <f>IF('ACI-TASKS'!B94=" "," ",'ACI-TASKS'!B94)</f>
        <v xml:space="preserve"> </v>
      </c>
      <c r="C138" s="228" t="str">
        <f>IF('ACI-TASKS'!M94=" "," ",'ACI-TASKS'!M94)</f>
        <v xml:space="preserve"> </v>
      </c>
      <c r="D138" s="228"/>
      <c r="E138" s="231"/>
      <c r="F138" s="228" t="str">
        <f>'ACI-TASKS'!K94</f>
        <v xml:space="preserve"> </v>
      </c>
      <c r="G138" s="228"/>
    </row>
    <row r="139" spans="2:7" x14ac:dyDescent="0.2">
      <c r="B139" s="230" t="str">
        <f>IF('ACI-TASKS'!B95=" "," ",'ACI-TASKS'!B95)</f>
        <v xml:space="preserve"> </v>
      </c>
      <c r="C139" s="228" t="str">
        <f>IF('ACI-TASKS'!M95=" "," ",'ACI-TASKS'!M95)</f>
        <v xml:space="preserve"> </v>
      </c>
      <c r="D139" s="228"/>
      <c r="E139" s="231"/>
      <c r="F139" s="228" t="str">
        <f>'ACI-TASKS'!K95</f>
        <v xml:space="preserve"> </v>
      </c>
      <c r="G139" s="228"/>
    </row>
    <row r="140" spans="2:7" x14ac:dyDescent="0.2">
      <c r="B140" s="230" t="str">
        <f>IF('ACI-TASKS'!B96=" "," ",'ACI-TASKS'!B96)</f>
        <v xml:space="preserve"> </v>
      </c>
      <c r="C140" s="228" t="str">
        <f>IF('ACI-TASKS'!M96=" "," ",'ACI-TASKS'!M96)</f>
        <v xml:space="preserve"> </v>
      </c>
      <c r="D140" s="228"/>
      <c r="E140" s="231"/>
      <c r="F140" s="228" t="str">
        <f>'ACI-TASKS'!K96</f>
        <v xml:space="preserve"> </v>
      </c>
      <c r="G140" s="228"/>
    </row>
    <row r="141" spans="2:7" x14ac:dyDescent="0.2">
      <c r="B141" s="230" t="str">
        <f>IF('ACI-TASKS'!B97=" "," ",'ACI-TASKS'!B97)</f>
        <v xml:space="preserve"> </v>
      </c>
      <c r="C141" s="228" t="str">
        <f>IF('ACI-TASKS'!M97=" "," ",'ACI-TASKS'!M97)</f>
        <v xml:space="preserve"> </v>
      </c>
      <c r="D141" s="228"/>
      <c r="E141" s="231"/>
      <c r="F141" s="228" t="str">
        <f>'ACI-TASKS'!K97</f>
        <v xml:space="preserve"> </v>
      </c>
      <c r="G141" s="228"/>
    </row>
    <row r="142" spans="2:7" x14ac:dyDescent="0.2">
      <c r="B142" s="230" t="str">
        <f>IF('ACI-TASKS'!B98=" "," ",'ACI-TASKS'!B98)</f>
        <v xml:space="preserve"> </v>
      </c>
      <c r="C142" s="228" t="str">
        <f>IF('ACI-TASKS'!M98=" "," ",'ACI-TASKS'!M98)</f>
        <v xml:space="preserve"> </v>
      </c>
      <c r="D142" s="228"/>
      <c r="E142" s="231"/>
      <c r="F142" s="228" t="str">
        <f>'ACI-TASKS'!K98</f>
        <v xml:space="preserve"> </v>
      </c>
      <c r="G142" s="228"/>
    </row>
    <row r="143" spans="2:7" x14ac:dyDescent="0.2">
      <c r="B143" s="230" t="str">
        <f>IF('ACI-TASKS'!B99=" "," ",'ACI-TASKS'!B99)</f>
        <v xml:space="preserve"> </v>
      </c>
      <c r="C143" s="228" t="str">
        <f>IF('ACI-TASKS'!M99=" "," ",'ACI-TASKS'!M99)</f>
        <v xml:space="preserve"> </v>
      </c>
      <c r="D143" s="228"/>
      <c r="E143" s="231"/>
      <c r="F143" s="228" t="str">
        <f>'ACI-TASKS'!K99</f>
        <v xml:space="preserve"> </v>
      </c>
      <c r="G143" s="228"/>
    </row>
    <row r="144" spans="2:7" x14ac:dyDescent="0.2">
      <c r="B144" s="230" t="str">
        <f>IF('ACI-TASKS'!B100=" "," ",'ACI-TASKS'!B100)</f>
        <v xml:space="preserve"> </v>
      </c>
      <c r="C144" s="228" t="str">
        <f>IF('ACI-TASKS'!M100=" "," ",'ACI-TASKS'!M100)</f>
        <v xml:space="preserve"> </v>
      </c>
      <c r="D144" s="228"/>
      <c r="E144" s="231"/>
      <c r="F144" s="228" t="str">
        <f>'ACI-TASKS'!K100</f>
        <v xml:space="preserve"> </v>
      </c>
      <c r="G144" s="228"/>
    </row>
    <row r="145" spans="2:7" x14ac:dyDescent="0.2">
      <c r="B145" s="230" t="str">
        <f>IF('ACI-TASKS'!B101=" "," ",'ACI-TASKS'!B101)</f>
        <v xml:space="preserve"> </v>
      </c>
      <c r="C145" s="228" t="str">
        <f>IF('ACI-TASKS'!M101=" "," ",'ACI-TASKS'!M101)</f>
        <v xml:space="preserve"> </v>
      </c>
      <c r="D145" s="228"/>
      <c r="E145" s="231"/>
      <c r="F145" s="228" t="str">
        <f>'ACI-TASKS'!K101</f>
        <v xml:space="preserve"> </v>
      </c>
      <c r="G145" s="228"/>
    </row>
    <row r="146" spans="2:7" x14ac:dyDescent="0.2">
      <c r="B146" s="230" t="str">
        <f>IF('ACI-TASKS'!B102=" "," ",'ACI-TASKS'!B102)</f>
        <v xml:space="preserve"> </v>
      </c>
      <c r="C146" s="228" t="str">
        <f>IF('ACI-TASKS'!M102=" "," ",'ACI-TASKS'!M102)</f>
        <v xml:space="preserve"> </v>
      </c>
      <c r="D146" s="228"/>
      <c r="E146" s="231"/>
      <c r="F146" s="228" t="str">
        <f>'ACI-TASKS'!K102</f>
        <v xml:space="preserve"> </v>
      </c>
      <c r="G146" s="228"/>
    </row>
    <row r="147" spans="2:7" x14ac:dyDescent="0.2">
      <c r="B147" s="230" t="str">
        <f>IF('ACI-TASKS'!B103=" "," ",'ACI-TASKS'!B103)</f>
        <v xml:space="preserve"> </v>
      </c>
      <c r="C147" s="228" t="str">
        <f>IF('ACI-TASKS'!M103=" "," ",'ACI-TASKS'!M103)</f>
        <v xml:space="preserve"> </v>
      </c>
      <c r="D147" s="228"/>
      <c r="E147" s="231"/>
      <c r="F147" s="228" t="str">
        <f>'ACI-TASKS'!K103</f>
        <v xml:space="preserve"> </v>
      </c>
      <c r="G147" s="228"/>
    </row>
    <row r="148" spans="2:7" x14ac:dyDescent="0.2">
      <c r="B148" s="230" t="str">
        <f>IF('ACI-TASKS'!B104=" "," ",'ACI-TASKS'!B104)</f>
        <v xml:space="preserve"> </v>
      </c>
      <c r="C148" s="228" t="str">
        <f>IF('ACI-TASKS'!M104=" "," ",'ACI-TASKS'!M104)</f>
        <v xml:space="preserve"> </v>
      </c>
      <c r="D148" s="228"/>
      <c r="E148" s="231"/>
      <c r="F148" s="228" t="str">
        <f>'ACI-TASKS'!K104</f>
        <v xml:space="preserve"> </v>
      </c>
      <c r="G148" s="228"/>
    </row>
    <row r="149" spans="2:7" x14ac:dyDescent="0.2">
      <c r="B149" s="230" t="str">
        <f>IF('ACI-TASKS'!B105=" "," ",'ACI-TASKS'!B105)</f>
        <v xml:space="preserve"> </v>
      </c>
      <c r="C149" s="228" t="str">
        <f>IF('ACI-TASKS'!M105=" "," ",'ACI-TASKS'!M105)</f>
        <v xml:space="preserve"> </v>
      </c>
      <c r="D149" s="228"/>
      <c r="E149" s="231"/>
      <c r="F149" s="228" t="str">
        <f>'ACI-TASKS'!K105</f>
        <v xml:space="preserve"> </v>
      </c>
      <c r="G149" s="228"/>
    </row>
    <row r="150" spans="2:7" x14ac:dyDescent="0.2">
      <c r="B150" s="230" t="str">
        <f>IF('ACI-TASKS'!B106=" "," ",'ACI-TASKS'!B106)</f>
        <v xml:space="preserve"> </v>
      </c>
      <c r="C150" s="228" t="str">
        <f>IF('ACI-TASKS'!M106=" "," ",'ACI-TASKS'!M106)</f>
        <v xml:space="preserve"> </v>
      </c>
      <c r="D150" s="228"/>
      <c r="E150" s="231"/>
      <c r="F150" s="228" t="str">
        <f>'ACI-TASKS'!K106</f>
        <v xml:space="preserve"> </v>
      </c>
      <c r="G150" s="228"/>
    </row>
    <row r="151" spans="2:7" x14ac:dyDescent="0.2">
      <c r="B151" s="230" t="str">
        <f>IF('ACI-TASKS'!B107=" "," ",'ACI-TASKS'!B107)</f>
        <v xml:space="preserve"> </v>
      </c>
      <c r="C151" s="228" t="str">
        <f>IF('ACI-TASKS'!M107=" "," ",'ACI-TASKS'!M107)</f>
        <v xml:space="preserve"> </v>
      </c>
      <c r="D151" s="228"/>
      <c r="E151" s="231"/>
      <c r="F151" s="228" t="str">
        <f>'ACI-TASKS'!K107</f>
        <v xml:space="preserve"> </v>
      </c>
      <c r="G151" s="228"/>
    </row>
    <row r="152" spans="2:7" x14ac:dyDescent="0.2">
      <c r="B152" s="230" t="str">
        <f>IF('ACI-TASKS'!B108=" "," ",'ACI-TASKS'!B108)</f>
        <v xml:space="preserve"> </v>
      </c>
      <c r="C152" s="228" t="str">
        <f>IF('ACI-TASKS'!M108=" "," ",'ACI-TASKS'!M108)</f>
        <v xml:space="preserve"> </v>
      </c>
      <c r="D152" s="228"/>
      <c r="E152" s="231"/>
      <c r="F152" s="228" t="str">
        <f>'ACI-TASKS'!K108</f>
        <v xml:space="preserve"> </v>
      </c>
      <c r="G152" s="228"/>
    </row>
    <row r="153" spans="2:7" x14ac:dyDescent="0.2">
      <c r="B153" s="230" t="str">
        <f>IF('ACI-TASKS'!B109=" "," ",'ACI-TASKS'!B109)</f>
        <v xml:space="preserve"> </v>
      </c>
      <c r="C153" s="228" t="str">
        <f>IF('ACI-TASKS'!M109=" "," ",'ACI-TASKS'!M109)</f>
        <v xml:space="preserve"> </v>
      </c>
      <c r="D153" s="228"/>
      <c r="E153" s="231"/>
      <c r="F153" s="228" t="str">
        <f>'ACI-TASKS'!K109</f>
        <v xml:space="preserve"> </v>
      </c>
      <c r="G153" s="228"/>
    </row>
    <row r="154" spans="2:7" x14ac:dyDescent="0.2">
      <c r="B154" s="230" t="str">
        <f>IF('ACI-TASKS'!B110=" "," ",'ACI-TASKS'!B110)</f>
        <v xml:space="preserve"> </v>
      </c>
      <c r="C154" s="228" t="str">
        <f>IF('ACI-TASKS'!M110=" "," ",'ACI-TASKS'!M110)</f>
        <v xml:space="preserve"> </v>
      </c>
      <c r="D154" s="228"/>
      <c r="E154" s="231"/>
      <c r="F154" s="228" t="str">
        <f>'ACI-TASKS'!K110</f>
        <v xml:space="preserve"> </v>
      </c>
      <c r="G154" s="228"/>
    </row>
    <row r="155" spans="2:7" x14ac:dyDescent="0.2">
      <c r="B155" s="230" t="str">
        <f>IF('ACI-TASKS'!B111=" "," ",'ACI-TASKS'!B111)</f>
        <v xml:space="preserve"> </v>
      </c>
      <c r="C155" s="228" t="str">
        <f>IF('ACI-TASKS'!M111=" "," ",'ACI-TASKS'!M111)</f>
        <v xml:space="preserve"> </v>
      </c>
      <c r="D155" s="228"/>
      <c r="E155" s="231"/>
      <c r="F155" s="228" t="str">
        <f>'ACI-TASKS'!K111</f>
        <v xml:space="preserve"> </v>
      </c>
      <c r="G155" s="228"/>
    </row>
    <row r="156" spans="2:7" x14ac:dyDescent="0.2">
      <c r="B156" s="230" t="str">
        <f>IF('ACI-TASKS'!B112=" "," ",'ACI-TASKS'!B112)</f>
        <v xml:space="preserve"> </v>
      </c>
      <c r="C156" s="228" t="str">
        <f>IF('ACI-TASKS'!M112=" "," ",'ACI-TASKS'!M112)</f>
        <v xml:space="preserve"> </v>
      </c>
      <c r="D156" s="228"/>
      <c r="E156" s="231"/>
      <c r="F156" s="228" t="str">
        <f>'ACI-TASKS'!K112</f>
        <v xml:space="preserve"> </v>
      </c>
      <c r="G156" s="228"/>
    </row>
    <row r="157" spans="2:7" x14ac:dyDescent="0.2">
      <c r="B157" s="230" t="str">
        <f>IF('ACI-TASKS'!B113=" "," ",'ACI-TASKS'!B113)</f>
        <v xml:space="preserve"> </v>
      </c>
      <c r="C157" s="228" t="str">
        <f>IF('ACI-TASKS'!M113=" "," ",'ACI-TASKS'!M113)</f>
        <v xml:space="preserve"> </v>
      </c>
      <c r="D157" s="228"/>
      <c r="E157" s="231"/>
      <c r="F157" s="228" t="str">
        <f>'ACI-TASKS'!K113</f>
        <v xml:space="preserve"> </v>
      </c>
      <c r="G157" s="228"/>
    </row>
    <row r="158" spans="2:7" x14ac:dyDescent="0.2">
      <c r="B158" s="230" t="str">
        <f>IF('ACI-TASKS'!B114=" "," ",'ACI-TASKS'!B114)</f>
        <v xml:space="preserve"> </v>
      </c>
      <c r="C158" s="228" t="str">
        <f>IF('ACI-TASKS'!M114=" "," ",'ACI-TASKS'!M114)</f>
        <v xml:space="preserve"> </v>
      </c>
      <c r="D158" s="228"/>
      <c r="E158" s="231"/>
      <c r="F158" s="228" t="str">
        <f>'ACI-TASKS'!K114</f>
        <v xml:space="preserve"> </v>
      </c>
      <c r="G158" s="228"/>
    </row>
    <row r="159" spans="2:7" x14ac:dyDescent="0.2">
      <c r="B159" s="230" t="str">
        <f>IF('ACI-TASKS'!B115=" "," ",'ACI-TASKS'!B115)</f>
        <v xml:space="preserve"> </v>
      </c>
      <c r="C159" s="228" t="str">
        <f>IF('ACI-TASKS'!M115=" "," ",'ACI-TASKS'!M115)</f>
        <v xml:space="preserve"> </v>
      </c>
      <c r="D159" s="228"/>
      <c r="E159" s="231"/>
      <c r="F159" s="228" t="str">
        <f>'ACI-TASKS'!K115</f>
        <v xml:space="preserve"> </v>
      </c>
      <c r="G159" s="228"/>
    </row>
    <row r="160" spans="2:7" x14ac:dyDescent="0.2">
      <c r="B160" s="230" t="str">
        <f>IF('ACI-TASKS'!B116=" "," ",'ACI-TASKS'!B116)</f>
        <v xml:space="preserve"> </v>
      </c>
      <c r="C160" s="228" t="str">
        <f>IF('ACI-TASKS'!M116=" "," ",'ACI-TASKS'!M116)</f>
        <v xml:space="preserve"> </v>
      </c>
      <c r="D160" s="228"/>
      <c r="E160" s="231"/>
      <c r="F160" s="228" t="str">
        <f>'ACI-TASKS'!K116</f>
        <v xml:space="preserve"> </v>
      </c>
      <c r="G160" s="228"/>
    </row>
    <row r="161" spans="2:7" x14ac:dyDescent="0.2">
      <c r="B161" s="230" t="str">
        <f>IF('ACI-TASKS'!B117=" "," ",'ACI-TASKS'!B117)</f>
        <v xml:space="preserve"> </v>
      </c>
      <c r="C161" s="228" t="str">
        <f>IF('ACI-TASKS'!M117=" "," ",'ACI-TASKS'!M117)</f>
        <v xml:space="preserve"> </v>
      </c>
      <c r="D161" s="228"/>
      <c r="E161" s="231"/>
      <c r="F161" s="228" t="str">
        <f>'ACI-TASKS'!K117</f>
        <v xml:space="preserve"> </v>
      </c>
      <c r="G161" s="228"/>
    </row>
    <row r="162" spans="2:7" x14ac:dyDescent="0.2">
      <c r="B162" s="230" t="str">
        <f>IF('ACI-TASKS'!B118=" "," ",'ACI-TASKS'!B118)</f>
        <v xml:space="preserve"> </v>
      </c>
      <c r="C162" s="228" t="str">
        <f>IF('ACI-TASKS'!M118=" "," ",'ACI-TASKS'!M118)</f>
        <v xml:space="preserve"> </v>
      </c>
      <c r="D162" s="228"/>
      <c r="E162" s="231"/>
      <c r="F162" s="228" t="str">
        <f>'ACI-TASKS'!K118</f>
        <v xml:space="preserve"> </v>
      </c>
      <c r="G162" s="228"/>
    </row>
    <row r="163" spans="2:7" x14ac:dyDescent="0.2">
      <c r="B163" s="230" t="str">
        <f>IF('ACI-TASKS'!B119=" "," ",'ACI-TASKS'!B119)</f>
        <v xml:space="preserve"> </v>
      </c>
      <c r="C163" s="228" t="str">
        <f>IF('ACI-TASKS'!M119=" "," ",'ACI-TASKS'!M119)</f>
        <v xml:space="preserve"> </v>
      </c>
      <c r="D163" s="228"/>
      <c r="E163" s="231"/>
      <c r="F163" s="228" t="str">
        <f>'ACI-TASKS'!K119</f>
        <v xml:space="preserve"> </v>
      </c>
      <c r="G163" s="228"/>
    </row>
    <row r="164" spans="2:7" x14ac:dyDescent="0.2">
      <c r="B164" s="230" t="str">
        <f>IF('ACI-TASKS'!B120=" "," ",'ACI-TASKS'!B120)</f>
        <v xml:space="preserve"> </v>
      </c>
      <c r="C164" s="228" t="str">
        <f>IF('ACI-TASKS'!M120=" "," ",'ACI-TASKS'!M120)</f>
        <v xml:space="preserve"> </v>
      </c>
      <c r="D164" s="228"/>
      <c r="E164" s="231"/>
      <c r="F164" s="228" t="str">
        <f>'ACI-TASKS'!K120</f>
        <v xml:space="preserve"> </v>
      </c>
      <c r="G164" s="228"/>
    </row>
    <row r="165" spans="2:7" x14ac:dyDescent="0.2">
      <c r="B165" s="230" t="str">
        <f>IF('ACI-TASKS'!B121=" "," ",'ACI-TASKS'!B121)</f>
        <v xml:space="preserve"> </v>
      </c>
      <c r="C165" s="228" t="str">
        <f>IF('ACI-TASKS'!M121=" "," ",'ACI-TASKS'!M121)</f>
        <v xml:space="preserve"> </v>
      </c>
      <c r="D165" s="228"/>
      <c r="E165" s="231"/>
      <c r="F165" s="228" t="str">
        <f>'ACI-TASKS'!K121</f>
        <v xml:space="preserve"> </v>
      </c>
      <c r="G165" s="228"/>
    </row>
    <row r="166" spans="2:7" x14ac:dyDescent="0.2">
      <c r="B166" s="230"/>
      <c r="C166" s="232"/>
      <c r="D166" s="232"/>
      <c r="E166" s="231"/>
      <c r="F166" s="227"/>
      <c r="G166" s="227"/>
    </row>
    <row r="167" spans="2:7" x14ac:dyDescent="0.2">
      <c r="B167" s="230"/>
      <c r="C167" s="233"/>
      <c r="D167" s="233"/>
    </row>
    <row r="168" spans="2:7" x14ac:dyDescent="0.2">
      <c r="B168" s="229"/>
      <c r="C168" s="233"/>
      <c r="D168" s="233"/>
    </row>
  </sheetData>
  <sheetProtection algorithmName="SHA-512" hashValue="mDfwlAIRFbL0zs7Hg+lWInD59upfspRpbHqBZo5B32rpPvL553oAElt7P7bGbjXVKBGW+3MGt5tJ8LOH+plriQ==" saltValue="XKyO/+SBcEvTEuoBYDnZlg==" spinCount="100000" sheet="1" objects="1" scenarios="1" selectLockedCells="1"/>
  <mergeCells count="234">
    <mergeCell ref="A1:W36"/>
    <mergeCell ref="I52:J5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C166:D166"/>
    <mergeCell ref="C167:D167"/>
    <mergeCell ref="C168:D168"/>
    <mergeCell ref="F52:G52"/>
    <mergeCell ref="F53:G53"/>
    <mergeCell ref="F54:G54"/>
    <mergeCell ref="F55:G55"/>
    <mergeCell ref="F56:G56"/>
    <mergeCell ref="F57:G57"/>
    <mergeCell ref="F58:G58"/>
    <mergeCell ref="C160:D160"/>
    <mergeCell ref="C161:D161"/>
    <mergeCell ref="C162:D162"/>
    <mergeCell ref="C163:D163"/>
    <mergeCell ref="C164:D164"/>
    <mergeCell ref="C165:D165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C142:D142"/>
    <mergeCell ref="C143:D143"/>
    <mergeCell ref="C144:D144"/>
    <mergeCell ref="C145:D145"/>
    <mergeCell ref="C146:D146"/>
    <mergeCell ref="C147:D147"/>
    <mergeCell ref="C136:D136"/>
    <mergeCell ref="C137:D137"/>
    <mergeCell ref="C138:D138"/>
    <mergeCell ref="C139:D139"/>
    <mergeCell ref="C140:D140"/>
    <mergeCell ref="C141:D141"/>
    <mergeCell ref="C130:D130"/>
    <mergeCell ref="C131:D131"/>
    <mergeCell ref="C132:D132"/>
    <mergeCell ref="C133:D133"/>
    <mergeCell ref="C134:D134"/>
    <mergeCell ref="C135:D135"/>
    <mergeCell ref="C124:D124"/>
    <mergeCell ref="C125:D125"/>
    <mergeCell ref="C126:D126"/>
    <mergeCell ref="C127:D127"/>
    <mergeCell ref="C128:D128"/>
    <mergeCell ref="C129:D129"/>
    <mergeCell ref="C118:D118"/>
    <mergeCell ref="C119:D119"/>
    <mergeCell ref="C120:D120"/>
    <mergeCell ref="C121:D121"/>
    <mergeCell ref="C122:D122"/>
    <mergeCell ref="C123:D123"/>
    <mergeCell ref="C112:D112"/>
    <mergeCell ref="C113:D113"/>
    <mergeCell ref="C114:D114"/>
    <mergeCell ref="C115:D115"/>
    <mergeCell ref="C116:D116"/>
    <mergeCell ref="C117:D117"/>
    <mergeCell ref="C106:D106"/>
    <mergeCell ref="C107:D107"/>
    <mergeCell ref="C108:D108"/>
    <mergeCell ref="C109:D109"/>
    <mergeCell ref="C110:D110"/>
    <mergeCell ref="C111:D111"/>
    <mergeCell ref="C100:D100"/>
    <mergeCell ref="C101:D101"/>
    <mergeCell ref="C102:D102"/>
    <mergeCell ref="C103:D103"/>
    <mergeCell ref="C104:D104"/>
    <mergeCell ref="C105:D105"/>
    <mergeCell ref="C94:D94"/>
    <mergeCell ref="C95:D95"/>
    <mergeCell ref="C96:D96"/>
    <mergeCell ref="C97:D97"/>
    <mergeCell ref="C98:D98"/>
    <mergeCell ref="C99:D99"/>
    <mergeCell ref="C88:D88"/>
    <mergeCell ref="C89:D89"/>
    <mergeCell ref="C90:D90"/>
    <mergeCell ref="C91:D91"/>
    <mergeCell ref="C92:D92"/>
    <mergeCell ref="C93:D93"/>
    <mergeCell ref="C82:D82"/>
    <mergeCell ref="C83:D83"/>
    <mergeCell ref="C84:D84"/>
    <mergeCell ref="C85:D85"/>
    <mergeCell ref="C86:D86"/>
    <mergeCell ref="C87:D87"/>
    <mergeCell ref="C76:D76"/>
    <mergeCell ref="C77:D77"/>
    <mergeCell ref="C78:D78"/>
    <mergeCell ref="C79:D79"/>
    <mergeCell ref="C80:D80"/>
    <mergeCell ref="C81:D81"/>
    <mergeCell ref="C70:D70"/>
    <mergeCell ref="C71:D71"/>
    <mergeCell ref="C72:D72"/>
    <mergeCell ref="C73:D73"/>
    <mergeCell ref="C74:D74"/>
    <mergeCell ref="C75:D75"/>
    <mergeCell ref="C64:D64"/>
    <mergeCell ref="C65:D65"/>
    <mergeCell ref="C66:D66"/>
    <mergeCell ref="C67:D67"/>
    <mergeCell ref="C68:D68"/>
    <mergeCell ref="C69:D69"/>
    <mergeCell ref="C58:D58"/>
    <mergeCell ref="C59:D59"/>
    <mergeCell ref="C60:D60"/>
    <mergeCell ref="C61:D61"/>
    <mergeCell ref="C62:D62"/>
    <mergeCell ref="C63:D63"/>
    <mergeCell ref="C52:D52"/>
    <mergeCell ref="C53:D53"/>
    <mergeCell ref="C54:D54"/>
    <mergeCell ref="C55:D55"/>
    <mergeCell ref="C56:D56"/>
    <mergeCell ref="C57:D5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0954-567A-D54B-BF4D-A4570FB6410C}">
  <dimension ref="B1:M42"/>
  <sheetViews>
    <sheetView workbookViewId="0">
      <selection activeCell="B20" sqref="B20:G20"/>
    </sheetView>
  </sheetViews>
  <sheetFormatPr baseColWidth="10" defaultColWidth="11.5" defaultRowHeight="16" x14ac:dyDescent="0.2"/>
  <cols>
    <col min="1" max="1" width="11.5" customWidth="1"/>
    <col min="2" max="3" width="13.5" customWidth="1"/>
    <col min="4" max="4" width="15.33203125" customWidth="1"/>
    <col min="5" max="5" width="15.83203125" customWidth="1"/>
    <col min="6" max="6" width="14.33203125" customWidth="1"/>
    <col min="7" max="7" width="17" customWidth="1"/>
    <col min="8" max="8" width="15.5" customWidth="1"/>
    <col min="9" max="9" width="13.33203125" customWidth="1"/>
    <col min="10" max="10" width="16.6640625" customWidth="1"/>
    <col min="12" max="12" width="21.83203125" customWidth="1"/>
    <col min="13" max="13" width="18.5" customWidth="1"/>
  </cols>
  <sheetData>
    <row r="1" spans="2:13" ht="31" thickBot="1" x14ac:dyDescent="0.25">
      <c r="B1" s="209"/>
      <c r="C1" s="210"/>
      <c r="D1" s="210"/>
      <c r="E1" s="210"/>
      <c r="F1" s="210"/>
      <c r="G1" s="210"/>
      <c r="H1" s="211"/>
      <c r="I1" s="211"/>
      <c r="J1" s="211"/>
      <c r="K1" s="211"/>
      <c r="L1" s="211"/>
      <c r="M1" s="212"/>
    </row>
    <row r="2" spans="2:13" ht="20" x14ac:dyDescent="0.2">
      <c r="B2" s="213" t="s">
        <v>20</v>
      </c>
      <c r="C2" s="214"/>
      <c r="D2" s="215"/>
      <c r="E2" s="215"/>
      <c r="F2" s="215"/>
      <c r="G2" s="215"/>
      <c r="H2" s="215"/>
      <c r="I2" s="215"/>
      <c r="J2" s="215"/>
      <c r="K2" s="215"/>
      <c r="L2" s="215"/>
      <c r="M2" s="216"/>
    </row>
    <row r="3" spans="2:13" x14ac:dyDescent="0.2">
      <c r="B3" s="217" t="s">
        <v>21</v>
      </c>
      <c r="C3" s="218"/>
      <c r="D3" s="218"/>
      <c r="E3" s="218"/>
      <c r="F3" s="218"/>
      <c r="G3" s="218"/>
      <c r="H3" s="218"/>
      <c r="I3" s="219"/>
      <c r="J3" s="8"/>
      <c r="K3" s="220" t="s">
        <v>22</v>
      </c>
      <c r="L3" s="219"/>
      <c r="M3" s="9"/>
    </row>
    <row r="4" spans="2:13" x14ac:dyDescent="0.2">
      <c r="B4" s="221" t="s">
        <v>23</v>
      </c>
      <c r="C4" s="219"/>
      <c r="D4" s="222"/>
      <c r="E4" s="222"/>
      <c r="F4" s="222"/>
      <c r="G4" s="222"/>
      <c r="H4" s="10"/>
      <c r="I4" s="10"/>
      <c r="J4" s="223"/>
      <c r="K4" s="224"/>
      <c r="L4" s="224"/>
      <c r="M4" s="225"/>
    </row>
    <row r="5" spans="2:13" ht="40.5" customHeight="1" x14ac:dyDescent="0.2">
      <c r="B5" s="184" t="s">
        <v>24</v>
      </c>
      <c r="C5" s="185"/>
      <c r="D5" s="188"/>
      <c r="E5" s="189"/>
      <c r="F5" s="190"/>
      <c r="G5" s="194" t="s">
        <v>25</v>
      </c>
      <c r="H5" s="196"/>
      <c r="I5" s="196"/>
      <c r="J5" s="198" t="s">
        <v>26</v>
      </c>
      <c r="K5" s="194"/>
      <c r="L5" s="199" t="s">
        <v>27</v>
      </c>
      <c r="M5" s="200"/>
    </row>
    <row r="6" spans="2:13" ht="20.25" customHeight="1" x14ac:dyDescent="0.2">
      <c r="B6" s="186"/>
      <c r="C6" s="187"/>
      <c r="D6" s="191"/>
      <c r="E6" s="192"/>
      <c r="F6" s="193"/>
      <c r="G6" s="194"/>
      <c r="H6" s="196"/>
      <c r="I6" s="196"/>
      <c r="J6" s="194"/>
      <c r="K6" s="194"/>
      <c r="L6" s="201"/>
      <c r="M6" s="200"/>
    </row>
    <row r="7" spans="2:13" ht="17" thickBot="1" x14ac:dyDescent="0.25">
      <c r="B7" s="204" t="s">
        <v>28</v>
      </c>
      <c r="C7" s="205"/>
      <c r="D7" s="206"/>
      <c r="E7" s="207"/>
      <c r="F7" s="208"/>
      <c r="G7" s="195"/>
      <c r="H7" s="197"/>
      <c r="I7" s="197"/>
      <c r="J7" s="195"/>
      <c r="K7" s="195"/>
      <c r="L7" s="202"/>
      <c r="M7" s="203"/>
    </row>
    <row r="8" spans="2:13" ht="17" thickBot="1" x14ac:dyDescent="0.25">
      <c r="B8" s="169"/>
      <c r="C8" s="170"/>
      <c r="D8" s="170"/>
      <c r="E8" s="170"/>
      <c r="F8" s="170"/>
      <c r="G8" s="170"/>
      <c r="H8" s="170"/>
      <c r="I8" s="170"/>
      <c r="J8" s="170"/>
      <c r="K8" s="170"/>
      <c r="L8" s="170"/>
      <c r="M8" s="171"/>
    </row>
    <row r="9" spans="2:13" x14ac:dyDescent="0.2">
      <c r="B9" s="172" t="s">
        <v>29</v>
      </c>
      <c r="C9" s="173"/>
      <c r="D9" s="174"/>
      <c r="E9" s="174"/>
      <c r="F9" s="174"/>
      <c r="G9" s="174"/>
      <c r="H9" s="174"/>
      <c r="I9" s="174"/>
      <c r="J9" s="174"/>
      <c r="K9" s="174"/>
      <c r="L9" s="174"/>
      <c r="M9" s="175"/>
    </row>
    <row r="10" spans="2:13" ht="17" thickBot="1" x14ac:dyDescent="0.25">
      <c r="B10" s="176" t="s">
        <v>30</v>
      </c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8"/>
    </row>
    <row r="11" spans="2:13" ht="17" thickBot="1" x14ac:dyDescent="0.25">
      <c r="B11" s="11" t="s">
        <v>31</v>
      </c>
      <c r="C11" s="12" t="s">
        <v>32</v>
      </c>
      <c r="D11" s="13" t="s">
        <v>33</v>
      </c>
      <c r="E11" s="12" t="s">
        <v>34</v>
      </c>
      <c r="F11" s="13" t="s">
        <v>35</v>
      </c>
      <c r="G11" s="12" t="s">
        <v>36</v>
      </c>
      <c r="H11" s="14"/>
      <c r="I11" s="122"/>
      <c r="J11" s="122"/>
      <c r="K11" s="122"/>
      <c r="L11" s="122"/>
      <c r="M11" s="123"/>
    </row>
    <row r="12" spans="2:13" ht="17" thickBot="1" x14ac:dyDescent="0.25">
      <c r="B12" s="121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3"/>
    </row>
    <row r="13" spans="2:13" x14ac:dyDescent="0.2">
      <c r="B13" s="179" t="s">
        <v>37</v>
      </c>
      <c r="C13" s="180"/>
      <c r="D13" s="181"/>
      <c r="E13" s="181"/>
      <c r="F13" s="181"/>
      <c r="G13" s="181"/>
      <c r="H13" s="182" t="s">
        <v>38</v>
      </c>
      <c r="I13" s="151"/>
      <c r="J13" s="151"/>
      <c r="K13" s="151"/>
      <c r="L13" s="151"/>
      <c r="M13" s="183"/>
    </row>
    <row r="14" spans="2:13" x14ac:dyDescent="0.2">
      <c r="B14" s="155">
        <v>1</v>
      </c>
      <c r="C14" s="146"/>
      <c r="D14" s="156"/>
      <c r="E14" s="156"/>
      <c r="F14" s="156"/>
      <c r="G14" s="156"/>
      <c r="H14" s="167">
        <v>1</v>
      </c>
      <c r="I14" s="145"/>
      <c r="J14" s="145"/>
      <c r="K14" s="145"/>
      <c r="L14" s="145"/>
      <c r="M14" s="168"/>
    </row>
    <row r="15" spans="2:13" x14ac:dyDescent="0.2">
      <c r="B15" s="155">
        <v>2</v>
      </c>
      <c r="C15" s="146"/>
      <c r="D15" s="156"/>
      <c r="E15" s="156"/>
      <c r="F15" s="156"/>
      <c r="G15" s="156"/>
      <c r="H15" s="167">
        <v>2</v>
      </c>
      <c r="I15" s="145"/>
      <c r="J15" s="145"/>
      <c r="K15" s="145"/>
      <c r="L15" s="145"/>
      <c r="M15" s="168"/>
    </row>
    <row r="16" spans="2:13" x14ac:dyDescent="0.2">
      <c r="B16" s="155">
        <v>3</v>
      </c>
      <c r="C16" s="146"/>
      <c r="D16" s="156"/>
      <c r="E16" s="156"/>
      <c r="F16" s="156"/>
      <c r="G16" s="156"/>
      <c r="H16" s="167">
        <v>3</v>
      </c>
      <c r="I16" s="145"/>
      <c r="J16" s="145"/>
      <c r="K16" s="145"/>
      <c r="L16" s="145"/>
      <c r="M16" s="168"/>
    </row>
    <row r="17" spans="2:13" x14ac:dyDescent="0.2">
      <c r="B17" s="165" t="s">
        <v>39</v>
      </c>
      <c r="C17" s="162"/>
      <c r="D17" s="163"/>
      <c r="E17" s="163"/>
      <c r="F17" s="163"/>
      <c r="G17" s="163"/>
      <c r="H17" s="166" t="s">
        <v>40</v>
      </c>
      <c r="I17" s="161"/>
      <c r="J17" s="161"/>
      <c r="K17" s="162"/>
      <c r="L17" s="15" t="s">
        <v>41</v>
      </c>
      <c r="M17" s="16" t="s">
        <v>42</v>
      </c>
    </row>
    <row r="18" spans="2:13" x14ac:dyDescent="0.2">
      <c r="B18" s="155">
        <v>1</v>
      </c>
      <c r="C18" s="146"/>
      <c r="D18" s="156"/>
      <c r="E18" s="156"/>
      <c r="F18" s="156"/>
      <c r="G18" s="156"/>
      <c r="H18" s="157">
        <v>1</v>
      </c>
      <c r="I18" s="158"/>
      <c r="J18" s="158"/>
      <c r="K18" s="159"/>
      <c r="L18" s="17"/>
      <c r="M18" s="18"/>
    </row>
    <row r="19" spans="2:13" x14ac:dyDescent="0.2">
      <c r="B19" s="155">
        <v>2</v>
      </c>
      <c r="C19" s="146"/>
      <c r="D19" s="156"/>
      <c r="E19" s="156"/>
      <c r="F19" s="156"/>
      <c r="G19" s="156"/>
      <c r="H19" s="157">
        <v>2</v>
      </c>
      <c r="I19" s="158"/>
      <c r="J19" s="158"/>
      <c r="K19" s="159"/>
      <c r="L19" s="17"/>
      <c r="M19" s="18"/>
    </row>
    <row r="20" spans="2:13" x14ac:dyDescent="0.2">
      <c r="B20" s="155">
        <v>3</v>
      </c>
      <c r="C20" s="146"/>
      <c r="D20" s="156"/>
      <c r="E20" s="156"/>
      <c r="F20" s="156"/>
      <c r="G20" s="156"/>
      <c r="H20" s="157">
        <v>3</v>
      </c>
      <c r="I20" s="158"/>
      <c r="J20" s="158"/>
      <c r="K20" s="159"/>
      <c r="L20" s="17"/>
      <c r="M20" s="18"/>
    </row>
    <row r="21" spans="2:13" x14ac:dyDescent="0.2">
      <c r="B21" s="160" t="s">
        <v>43</v>
      </c>
      <c r="C21" s="161"/>
      <c r="D21" s="161"/>
      <c r="E21" s="161"/>
      <c r="F21" s="161"/>
      <c r="G21" s="161"/>
      <c r="H21" s="161"/>
      <c r="I21" s="161"/>
      <c r="J21" s="161"/>
      <c r="K21" s="162"/>
      <c r="L21" s="163" t="s">
        <v>41</v>
      </c>
      <c r="M21" s="164"/>
    </row>
    <row r="22" spans="2:13" x14ac:dyDescent="0.2">
      <c r="B22" s="144">
        <v>1</v>
      </c>
      <c r="C22" s="145"/>
      <c r="D22" s="145"/>
      <c r="E22" s="145"/>
      <c r="F22" s="145"/>
      <c r="G22" s="145"/>
      <c r="H22" s="145"/>
      <c r="I22" s="145"/>
      <c r="J22" s="145"/>
      <c r="K22" s="146"/>
      <c r="L22" s="137"/>
      <c r="M22" s="138"/>
    </row>
    <row r="23" spans="2:13" x14ac:dyDescent="0.2">
      <c r="B23" s="144">
        <v>2</v>
      </c>
      <c r="C23" s="145"/>
      <c r="D23" s="145"/>
      <c r="E23" s="145"/>
      <c r="F23" s="145"/>
      <c r="G23" s="145"/>
      <c r="H23" s="145"/>
      <c r="I23" s="145"/>
      <c r="J23" s="145"/>
      <c r="K23" s="146"/>
      <c r="L23" s="137"/>
      <c r="M23" s="138"/>
    </row>
    <row r="24" spans="2:13" x14ac:dyDescent="0.2">
      <c r="B24" s="144">
        <v>3</v>
      </c>
      <c r="C24" s="145"/>
      <c r="D24" s="145"/>
      <c r="E24" s="145"/>
      <c r="F24" s="145"/>
      <c r="G24" s="145"/>
      <c r="H24" s="145"/>
      <c r="I24" s="145"/>
      <c r="J24" s="145"/>
      <c r="K24" s="146"/>
      <c r="L24" s="137"/>
      <c r="M24" s="138"/>
    </row>
    <row r="25" spans="2:13" ht="17" thickBot="1" x14ac:dyDescent="0.25">
      <c r="B25" s="147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9"/>
    </row>
    <row r="26" spans="2:13" x14ac:dyDescent="0.2">
      <c r="B26" s="150" t="s">
        <v>44</v>
      </c>
      <c r="C26" s="151"/>
      <c r="D26" s="151"/>
      <c r="E26" s="151"/>
      <c r="F26" s="151"/>
      <c r="G26" s="152"/>
      <c r="H26" s="19" t="s">
        <v>45</v>
      </c>
      <c r="I26" s="153" t="s">
        <v>46</v>
      </c>
      <c r="J26" s="153"/>
      <c r="K26" s="153"/>
      <c r="L26" s="153" t="s">
        <v>47</v>
      </c>
      <c r="M26" s="154"/>
    </row>
    <row r="27" spans="2:13" x14ac:dyDescent="0.2">
      <c r="B27" s="134" t="s">
        <v>48</v>
      </c>
      <c r="C27" s="135"/>
      <c r="D27" s="135"/>
      <c r="E27" s="135"/>
      <c r="F27" s="135"/>
      <c r="G27" s="136"/>
      <c r="H27" s="17" t="s">
        <v>10</v>
      </c>
      <c r="I27" s="137"/>
      <c r="J27" s="137"/>
      <c r="K27" s="137"/>
      <c r="L27" s="137"/>
      <c r="M27" s="138"/>
    </row>
    <row r="28" spans="2:13" x14ac:dyDescent="0.2">
      <c r="B28" s="134" t="s">
        <v>49</v>
      </c>
      <c r="C28" s="135"/>
      <c r="D28" s="135"/>
      <c r="E28" s="135"/>
      <c r="F28" s="135"/>
      <c r="G28" s="136"/>
      <c r="H28" s="17" t="s">
        <v>11</v>
      </c>
      <c r="I28" s="137"/>
      <c r="J28" s="137"/>
      <c r="K28" s="137"/>
      <c r="L28" s="137"/>
      <c r="M28" s="138"/>
    </row>
    <row r="29" spans="2:13" x14ac:dyDescent="0.2">
      <c r="B29" s="134" t="s">
        <v>50</v>
      </c>
      <c r="C29" s="135"/>
      <c r="D29" s="135"/>
      <c r="E29" s="135"/>
      <c r="F29" s="135"/>
      <c r="G29" s="136"/>
      <c r="H29" s="17" t="s">
        <v>12</v>
      </c>
      <c r="I29" s="137"/>
      <c r="J29" s="137"/>
      <c r="K29" s="137"/>
      <c r="L29" s="137"/>
      <c r="M29" s="138"/>
    </row>
    <row r="30" spans="2:13" ht="17" thickBot="1" x14ac:dyDescent="0.25">
      <c r="B30" s="139" t="s">
        <v>51</v>
      </c>
      <c r="C30" s="140"/>
      <c r="D30" s="140"/>
      <c r="E30" s="140"/>
      <c r="F30" s="140"/>
      <c r="G30" s="141"/>
      <c r="H30" s="20"/>
      <c r="I30" s="142"/>
      <c r="J30" s="142"/>
      <c r="K30" s="142"/>
      <c r="L30" s="142"/>
      <c r="M30" s="143"/>
    </row>
    <row r="31" spans="2:13" ht="17" thickBot="1" x14ac:dyDescent="0.25">
      <c r="B31" s="121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3"/>
    </row>
    <row r="32" spans="2:13" ht="18" customHeight="1" x14ac:dyDescent="0.2">
      <c r="B32" s="124" t="s">
        <v>52</v>
      </c>
      <c r="C32" s="124"/>
      <c r="D32" s="125" t="s">
        <v>53</v>
      </c>
      <c r="E32" s="125"/>
      <c r="F32" s="126" t="s">
        <v>54</v>
      </c>
      <c r="G32" s="127"/>
      <c r="H32" s="126" t="s">
        <v>55</v>
      </c>
      <c r="I32" s="127"/>
      <c r="J32" s="126" t="s">
        <v>56</v>
      </c>
      <c r="K32" s="127"/>
      <c r="L32" s="130" t="s">
        <v>57</v>
      </c>
      <c r="M32" s="132" t="s">
        <v>58</v>
      </c>
    </row>
    <row r="33" spans="2:13" ht="15" customHeight="1" x14ac:dyDescent="0.2">
      <c r="B33" s="21" t="s">
        <v>59</v>
      </c>
      <c r="C33" s="21" t="s">
        <v>60</v>
      </c>
      <c r="D33" s="21" t="s">
        <v>59</v>
      </c>
      <c r="E33" s="21" t="s">
        <v>60</v>
      </c>
      <c r="F33" s="128"/>
      <c r="G33" s="129"/>
      <c r="H33" s="128"/>
      <c r="I33" s="129"/>
      <c r="J33" s="128"/>
      <c r="K33" s="129"/>
      <c r="L33" s="131"/>
      <c r="M33" s="133"/>
    </row>
    <row r="34" spans="2:13" ht="24.75" customHeight="1" x14ac:dyDescent="0.2">
      <c r="B34" s="22">
        <v>119200000</v>
      </c>
      <c r="C34" s="23">
        <v>25000000</v>
      </c>
      <c r="D34" s="23">
        <v>25000000</v>
      </c>
      <c r="E34" s="23">
        <v>25000000</v>
      </c>
      <c r="F34" s="23">
        <f>B34-D34</f>
        <v>94200000</v>
      </c>
      <c r="G34" s="23">
        <f>C34-E34</f>
        <v>0</v>
      </c>
      <c r="H34" s="105">
        <f>D35/B35</f>
        <v>0.34674063800277394</v>
      </c>
      <c r="I34" s="106"/>
      <c r="J34" s="109" t="s">
        <v>61</v>
      </c>
      <c r="K34" s="110"/>
      <c r="L34" s="113" t="s">
        <v>61</v>
      </c>
      <c r="M34" s="115">
        <v>0</v>
      </c>
    </row>
    <row r="35" spans="2:13" ht="17" thickBot="1" x14ac:dyDescent="0.25">
      <c r="B35" s="117">
        <f>B34+C34</f>
        <v>144200000</v>
      </c>
      <c r="C35" s="118"/>
      <c r="D35" s="118">
        <f>D34+E34</f>
        <v>50000000</v>
      </c>
      <c r="E35" s="118"/>
      <c r="F35" s="119">
        <f>F34+G34</f>
        <v>94200000</v>
      </c>
      <c r="G35" s="120"/>
      <c r="H35" s="107"/>
      <c r="I35" s="108"/>
      <c r="J35" s="111"/>
      <c r="K35" s="112"/>
      <c r="L35" s="114"/>
      <c r="M35" s="116"/>
    </row>
    <row r="36" spans="2:13" s="27" customFormat="1" ht="14" x14ac:dyDescent="0.2">
      <c r="B36" s="24"/>
      <c r="C36" s="25"/>
      <c r="D36" s="26"/>
      <c r="E36" s="26"/>
      <c r="F36" s="26"/>
      <c r="G36" s="26"/>
      <c r="J36" s="26"/>
      <c r="K36" s="26"/>
      <c r="M36" s="28"/>
    </row>
    <row r="37" spans="2:13" ht="17" thickBot="1" x14ac:dyDescent="0.25">
      <c r="B37" s="90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2"/>
    </row>
    <row r="38" spans="2:13" x14ac:dyDescent="0.2">
      <c r="B38" s="93" t="s">
        <v>62</v>
      </c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5"/>
    </row>
    <row r="39" spans="2:13" x14ac:dyDescent="0.2">
      <c r="B39" s="96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8"/>
    </row>
    <row r="40" spans="2:13" x14ac:dyDescent="0.2">
      <c r="B40" s="99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1"/>
    </row>
    <row r="41" spans="2:13" x14ac:dyDescent="0.2">
      <c r="B41" s="99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1"/>
    </row>
    <row r="42" spans="2:13" ht="17" thickBot="1" x14ac:dyDescent="0.25">
      <c r="B42" s="102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4"/>
    </row>
  </sheetData>
  <mergeCells count="78">
    <mergeCell ref="B4:G4"/>
    <mergeCell ref="J4:M4"/>
    <mergeCell ref="B1:G1"/>
    <mergeCell ref="H1:M1"/>
    <mergeCell ref="B2:M2"/>
    <mergeCell ref="B3:I3"/>
    <mergeCell ref="K3:L3"/>
    <mergeCell ref="B13:G13"/>
    <mergeCell ref="H13:M13"/>
    <mergeCell ref="B5:C6"/>
    <mergeCell ref="D5:F6"/>
    <mergeCell ref="G5:G7"/>
    <mergeCell ref="H5:I7"/>
    <mergeCell ref="J5:K7"/>
    <mergeCell ref="L5:M7"/>
    <mergeCell ref="B7:C7"/>
    <mergeCell ref="D7:F7"/>
    <mergeCell ref="B8:M8"/>
    <mergeCell ref="B9:M9"/>
    <mergeCell ref="B10:M10"/>
    <mergeCell ref="I11:M11"/>
    <mergeCell ref="B12:M12"/>
    <mergeCell ref="B14:G14"/>
    <mergeCell ref="H14:M14"/>
    <mergeCell ref="B15:G15"/>
    <mergeCell ref="H15:M15"/>
    <mergeCell ref="B16:G16"/>
    <mergeCell ref="H16:M16"/>
    <mergeCell ref="B17:G17"/>
    <mergeCell ref="H17:K17"/>
    <mergeCell ref="B18:G18"/>
    <mergeCell ref="H18:K18"/>
    <mergeCell ref="B19:G19"/>
    <mergeCell ref="H19:K19"/>
    <mergeCell ref="B26:G26"/>
    <mergeCell ref="I26:K26"/>
    <mergeCell ref="L26:M26"/>
    <mergeCell ref="B20:G20"/>
    <mergeCell ref="H20:K20"/>
    <mergeCell ref="B21:K21"/>
    <mergeCell ref="L21:M21"/>
    <mergeCell ref="B22:K22"/>
    <mergeCell ref="L22:M22"/>
    <mergeCell ref="B23:K23"/>
    <mergeCell ref="L23:M23"/>
    <mergeCell ref="B24:K24"/>
    <mergeCell ref="L24:M24"/>
    <mergeCell ref="B25:M25"/>
    <mergeCell ref="B27:G27"/>
    <mergeCell ref="I27:K27"/>
    <mergeCell ref="L27:M27"/>
    <mergeCell ref="B28:G28"/>
    <mergeCell ref="I28:K28"/>
    <mergeCell ref="L28:M28"/>
    <mergeCell ref="B29:G29"/>
    <mergeCell ref="I29:K29"/>
    <mergeCell ref="L29:M29"/>
    <mergeCell ref="B30:G30"/>
    <mergeCell ref="I30:K30"/>
    <mergeCell ref="L30:M30"/>
    <mergeCell ref="B31:M31"/>
    <mergeCell ref="B32:C32"/>
    <mergeCell ref="D32:E32"/>
    <mergeCell ref="F32:G33"/>
    <mergeCell ref="H32:I33"/>
    <mergeCell ref="J32:K33"/>
    <mergeCell ref="L32:L33"/>
    <mergeCell ref="M32:M33"/>
    <mergeCell ref="B37:M37"/>
    <mergeCell ref="B38:M38"/>
    <mergeCell ref="B39:M42"/>
    <mergeCell ref="H34:I35"/>
    <mergeCell ref="J34:K35"/>
    <mergeCell ref="L34:L35"/>
    <mergeCell ref="M34:M35"/>
    <mergeCell ref="B35:C35"/>
    <mergeCell ref="D35:E35"/>
    <mergeCell ref="F35:G35"/>
  </mergeCells>
  <conditionalFormatting sqref="C11">
    <cfRule type="containsText" dxfId="11" priority="7" operator="containsText" text="G">
      <formula>NOT(ISERROR(SEARCH("G",C11)))</formula>
    </cfRule>
    <cfRule type="containsText" dxfId="10" priority="8" operator="containsText" text="Y">
      <formula>NOT(ISERROR(SEARCH("Y",C11)))</formula>
    </cfRule>
    <cfRule type="containsText" dxfId="9" priority="9" stopIfTrue="1" operator="containsText" text="R">
      <formula>NOT(ISERROR(SEARCH("R",C11)))</formula>
    </cfRule>
  </conditionalFormatting>
  <conditionalFormatting sqref="E11">
    <cfRule type="containsText" dxfId="8" priority="4" operator="containsText" text="G">
      <formula>NOT(ISERROR(SEARCH("G",E11)))</formula>
    </cfRule>
    <cfRule type="containsText" dxfId="7" priority="5" operator="containsText" text="Y">
      <formula>NOT(ISERROR(SEARCH("Y",E11)))</formula>
    </cfRule>
    <cfRule type="containsText" dxfId="6" priority="6" stopIfTrue="1" operator="containsText" text="R">
      <formula>NOT(ISERROR(SEARCH("R",E11)))</formula>
    </cfRule>
  </conditionalFormatting>
  <conditionalFormatting sqref="G11">
    <cfRule type="containsText" dxfId="5" priority="1" operator="containsText" text="G">
      <formula>NOT(ISERROR(SEARCH("G",G11)))</formula>
    </cfRule>
    <cfRule type="containsText" dxfId="4" priority="2" operator="containsText" text="Y">
      <formula>NOT(ISERROR(SEARCH("Y",G11)))</formula>
    </cfRule>
    <cfRule type="containsText" dxfId="3" priority="3" stopIfTrue="1" operator="containsText" text="R">
      <formula>NOT(ISERROR(SEARCH("R",G11)))</formula>
    </cfRule>
  </conditionalFormatting>
  <dataValidations count="2">
    <dataValidation type="list" allowBlank="1" showInputMessage="1" showErrorMessage="1" sqref="H27:H30" xr:uid="{35F6CAC4-49A7-E746-B8D2-F7F7B1BF1942}">
      <formula1>"High,Medium,Low"</formula1>
    </dataValidation>
    <dataValidation type="list" allowBlank="1" showInputMessage="1" showErrorMessage="1" sqref="E11 C11 G11" xr:uid="{63B0C859-3EF0-2044-A187-7C9E0F039096}">
      <formula1>"R,Y,G"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7</xdr:col>
                    <xdr:colOff>444500</xdr:colOff>
                    <xdr:row>4</xdr:row>
                    <xdr:rowOff>190500</xdr:rowOff>
                  </from>
                  <to>
                    <xdr:col>8</xdr:col>
                    <xdr:colOff>431800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7</xdr:col>
                    <xdr:colOff>444500</xdr:colOff>
                    <xdr:row>4</xdr:row>
                    <xdr:rowOff>381000</xdr:rowOff>
                  </from>
                  <to>
                    <xdr:col>8</xdr:col>
                    <xdr:colOff>431800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7</xdr:col>
                    <xdr:colOff>444500</xdr:colOff>
                    <xdr:row>5</xdr:row>
                    <xdr:rowOff>50800</xdr:rowOff>
                  </from>
                  <to>
                    <xdr:col>8</xdr:col>
                    <xdr:colOff>482600</xdr:colOff>
                    <xdr:row>6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7</xdr:col>
                    <xdr:colOff>444500</xdr:colOff>
                    <xdr:row>5</xdr:row>
                    <xdr:rowOff>254000</xdr:rowOff>
                  </from>
                  <to>
                    <xdr:col>8</xdr:col>
                    <xdr:colOff>482600</xdr:colOff>
                    <xdr:row>7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ACI-TASKS</vt:lpstr>
      <vt:lpstr>ANALYSIS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RAUT</dc:creator>
  <cp:lastModifiedBy>TEJAS RAUT</cp:lastModifiedBy>
  <dcterms:created xsi:type="dcterms:W3CDTF">2021-10-21T21:10:13Z</dcterms:created>
  <dcterms:modified xsi:type="dcterms:W3CDTF">2021-10-24T04:30:59Z</dcterms:modified>
</cp:coreProperties>
</file>