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am\Tata Group\CC Review\September 2016\"/>
    </mc:Choice>
  </mc:AlternateContent>
  <bookViews>
    <workbookView xWindow="0" yWindow="0" windowWidth="20490" windowHeight="7455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C11" i="1"/>
  <c r="B11" i="1"/>
  <c r="D10" i="1"/>
  <c r="C10" i="1"/>
  <c r="B10" i="1"/>
  <c r="C9" i="1"/>
  <c r="D9" i="1"/>
  <c r="B9" i="1"/>
  <c r="D8" i="1"/>
  <c r="C8" i="1"/>
  <c r="B8" i="1"/>
  <c r="D7" i="1"/>
  <c r="C7" i="1"/>
  <c r="B7" i="1"/>
  <c r="E7" i="1" s="1"/>
  <c r="D6" i="1"/>
  <c r="C6" i="1"/>
  <c r="B6" i="1"/>
  <c r="B5" i="1"/>
  <c r="E5" i="1" s="1"/>
  <c r="D5" i="1"/>
  <c r="C5" i="1"/>
  <c r="B4" i="1"/>
  <c r="C4" i="1"/>
  <c r="D4" i="1"/>
  <c r="B3" i="1"/>
  <c r="D3" i="1"/>
  <c r="C3" i="1"/>
  <c r="C2" i="1"/>
  <c r="B2" i="1"/>
  <c r="D2" i="1"/>
  <c r="E4" i="1"/>
  <c r="E6" i="1"/>
  <c r="E8" i="1"/>
  <c r="E3" i="1" l="1"/>
  <c r="E11" i="1"/>
  <c r="E10" i="1"/>
  <c r="E9" i="1"/>
  <c r="E12" i="1" s="1"/>
  <c r="E2" i="1"/>
  <c r="B12" i="1"/>
  <c r="C12" i="1"/>
  <c r="D12" i="1"/>
</calcChain>
</file>

<file path=xl/comments1.xml><?xml version="1.0" encoding="utf-8"?>
<comments xmlns="http://schemas.openxmlformats.org/spreadsheetml/2006/main">
  <authors>
    <author>Aditya Raval         /CBG/IBANK/BKC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Aditya Raval         /CBG/IBANK/BKC:</t>
        </r>
        <r>
          <rPr>
            <sz val="9"/>
            <color indexed="81"/>
            <rFont val="Tahoma"/>
            <family val="2"/>
          </rPr>
          <t xml:space="preserve">
RTL from TPCL of INR 22.19 billion at March 31, 2016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Aditya Raval         /CBG/IBANK/BKC:</t>
        </r>
        <r>
          <rPr>
            <sz val="9"/>
            <color indexed="81"/>
            <rFont val="Tahoma"/>
            <family val="2"/>
          </rPr>
          <t xml:space="preserve">
RTL of INR 1.24 from TPCL at March 31, 2016</t>
        </r>
      </text>
    </comment>
  </commentList>
</comments>
</file>

<file path=xl/sharedStrings.xml><?xml version="1.0" encoding="utf-8"?>
<sst xmlns="http://schemas.openxmlformats.org/spreadsheetml/2006/main" count="16" uniqueCount="15">
  <si>
    <t>RTL</t>
  </si>
  <si>
    <t>FCTL / ECB</t>
  </si>
  <si>
    <t>NCD</t>
  </si>
  <si>
    <t>TPCL</t>
  </si>
  <si>
    <t>CGPL</t>
  </si>
  <si>
    <t>Maithon</t>
  </si>
  <si>
    <t>IEL</t>
  </si>
  <si>
    <t>TPDDL</t>
  </si>
  <si>
    <t>TPREL</t>
  </si>
  <si>
    <t>Khopoli</t>
  </si>
  <si>
    <t>Bhira</t>
  </si>
  <si>
    <t>TPSSL</t>
  </si>
  <si>
    <t>Trust Energy</t>
  </si>
  <si>
    <t>Total</t>
  </si>
  <si>
    <r>
      <t xml:space="preserve">Company / Figures in </t>
    </r>
    <r>
      <rPr>
        <b/>
        <sz val="11"/>
        <color theme="1"/>
        <rFont val="Rupee Foradian"/>
        <family val="2"/>
      </rPr>
      <t>`</t>
    </r>
    <r>
      <rPr>
        <sz val="11"/>
        <color theme="1"/>
        <rFont val="Zurich Blk BT"/>
        <family val="2"/>
      </rPr>
      <t xml:space="preserve"> billion (March 31, 2016)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</si>
</sst>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Zurich BT"/>
      <family val="2"/>
    </font>
    <font>
      <sz val="11"/>
      <color theme="1"/>
      <name val="Zurich Blk BT"/>
      <family val="2"/>
    </font>
    <font>
      <b/>
      <sz val="11"/>
      <color theme="1"/>
      <name val="Rupee Foradi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3" fontId="2" fillId="0" borderId="0" xfId="1" applyFont="1" applyAlignment="1">
      <alignment vertical="center" wrapText="1"/>
    </xf>
    <xf numFmtId="43" fontId="3" fillId="0" borderId="0" xfId="1" applyFont="1" applyAlignment="1">
      <alignment vertical="center" wrapText="1"/>
    </xf>
    <xf numFmtId="43" fontId="2" fillId="0" borderId="1" xfId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43" fontId="2" fillId="0" borderId="6" xfId="1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3" fontId="3" fillId="0" borderId="8" xfId="1" applyFont="1" applyBorder="1" applyAlignment="1">
      <alignment vertical="center" wrapText="1"/>
    </xf>
    <xf numFmtId="43" fontId="3" fillId="0" borderId="9" xfId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6.85546875" style="1" customWidth="1"/>
    <col min="2" max="5" width="15.5703125" style="1" customWidth="1"/>
    <col min="6" max="16384" width="9.140625" style="1"/>
  </cols>
  <sheetData>
    <row r="1" spans="1:6" s="3" customFormat="1" ht="30" x14ac:dyDescent="0.25">
      <c r="A1" s="7" t="s">
        <v>14</v>
      </c>
      <c r="B1" s="8" t="s">
        <v>0</v>
      </c>
      <c r="C1" s="8" t="s">
        <v>1</v>
      </c>
      <c r="D1" s="8" t="s">
        <v>2</v>
      </c>
      <c r="E1" s="9" t="s">
        <v>13</v>
      </c>
    </row>
    <row r="2" spans="1:6" x14ac:dyDescent="0.25">
      <c r="A2" s="10" t="s">
        <v>3</v>
      </c>
      <c r="B2" s="6">
        <f>31.53+3.46+0.43</f>
        <v>35.42</v>
      </c>
      <c r="C2" s="6">
        <f>3.95</f>
        <v>3.95</v>
      </c>
      <c r="D2" s="6">
        <f>15.64+35-15</f>
        <v>35.64</v>
      </c>
      <c r="E2" s="11">
        <f>B2+C2+D2</f>
        <v>75.010000000000005</v>
      </c>
      <c r="F2" s="4"/>
    </row>
    <row r="3" spans="1:6" x14ac:dyDescent="0.25">
      <c r="A3" s="10" t="s">
        <v>4</v>
      </c>
      <c r="B3" s="6">
        <f>28.302+9.9538+22.1979</f>
        <v>60.453699999999998</v>
      </c>
      <c r="C3" s="6">
        <f>28.2512+32.3627</f>
        <v>60.613900000000001</v>
      </c>
      <c r="D3" s="6">
        <f>0</f>
        <v>0</v>
      </c>
      <c r="E3" s="11">
        <f t="shared" ref="E3:E11" si="0">B3+C3+D3</f>
        <v>121.0676</v>
      </c>
      <c r="F3" s="4"/>
    </row>
    <row r="4" spans="1:6" x14ac:dyDescent="0.25">
      <c r="A4" s="10" t="s">
        <v>5</v>
      </c>
      <c r="B4" s="6">
        <f>17.802157+0.503884+1.235</f>
        <v>19.541041</v>
      </c>
      <c r="C4" s="6">
        <f>0</f>
        <v>0</v>
      </c>
      <c r="D4" s="6">
        <f>5</f>
        <v>5</v>
      </c>
      <c r="E4" s="11">
        <f t="shared" si="0"/>
        <v>24.541041</v>
      </c>
      <c r="F4" s="4"/>
    </row>
    <row r="5" spans="1:6" x14ac:dyDescent="0.25">
      <c r="A5" s="10" t="s">
        <v>8</v>
      </c>
      <c r="B5" s="6">
        <f>0.79855914+2.839437+1.506225+0.337995+1.274631738</f>
        <v>6.7568478780000003</v>
      </c>
      <c r="C5" s="6">
        <f>0</f>
        <v>0</v>
      </c>
      <c r="D5" s="6">
        <f>0.0289+4.25</f>
        <v>4.2789000000000001</v>
      </c>
      <c r="E5" s="11">
        <f t="shared" si="0"/>
        <v>11.035747878</v>
      </c>
      <c r="F5" s="4"/>
    </row>
    <row r="6" spans="1:6" x14ac:dyDescent="0.25">
      <c r="A6" s="10" t="s">
        <v>6</v>
      </c>
      <c r="B6" s="6">
        <f>7.8784</f>
        <v>7.8784000000000001</v>
      </c>
      <c r="C6" s="6">
        <f>0</f>
        <v>0</v>
      </c>
      <c r="D6" s="6">
        <f>0</f>
        <v>0</v>
      </c>
      <c r="E6" s="11">
        <f t="shared" si="0"/>
        <v>7.8784000000000001</v>
      </c>
      <c r="F6" s="4"/>
    </row>
    <row r="7" spans="1:6" x14ac:dyDescent="0.25">
      <c r="A7" s="10" t="s">
        <v>7</v>
      </c>
      <c r="B7" s="6">
        <f>24.292363</f>
        <v>24.292363000000002</v>
      </c>
      <c r="C7" s="6">
        <f>0</f>
        <v>0</v>
      </c>
      <c r="D7" s="6">
        <f>0</f>
        <v>0</v>
      </c>
      <c r="E7" s="11">
        <f t="shared" si="0"/>
        <v>24.292363000000002</v>
      </c>
      <c r="F7" s="4"/>
    </row>
    <row r="8" spans="1:6" x14ac:dyDescent="0.25">
      <c r="A8" s="10" t="s">
        <v>11</v>
      </c>
      <c r="B8" s="6">
        <f>0</f>
        <v>0</v>
      </c>
      <c r="C8" s="6">
        <f>0</f>
        <v>0</v>
      </c>
      <c r="D8" s="6">
        <f>0</f>
        <v>0</v>
      </c>
      <c r="E8" s="11">
        <f t="shared" si="0"/>
        <v>0</v>
      </c>
      <c r="F8" s="4"/>
    </row>
    <row r="9" spans="1:6" x14ac:dyDescent="0.25">
      <c r="A9" s="10" t="s">
        <v>12</v>
      </c>
      <c r="B9" s="6">
        <f>0</f>
        <v>0</v>
      </c>
      <c r="C9" s="6">
        <f>92.387872*66.75/10^3</f>
        <v>6.166890456</v>
      </c>
      <c r="D9" s="6">
        <f>0</f>
        <v>0</v>
      </c>
      <c r="E9" s="11">
        <f t="shared" si="0"/>
        <v>6.166890456</v>
      </c>
      <c r="F9" s="4"/>
    </row>
    <row r="10" spans="1:6" x14ac:dyDescent="0.25">
      <c r="A10" s="10" t="s">
        <v>9</v>
      </c>
      <c r="B10" s="6">
        <f>0</f>
        <v>0</v>
      </c>
      <c r="C10" s="6">
        <f>493.002738*66.75/10^3</f>
        <v>32.9079327615</v>
      </c>
      <c r="D10" s="6">
        <f>0</f>
        <v>0</v>
      </c>
      <c r="E10" s="11">
        <f t="shared" si="0"/>
        <v>32.9079327615</v>
      </c>
      <c r="F10" s="4"/>
    </row>
    <row r="11" spans="1:6" x14ac:dyDescent="0.25">
      <c r="A11" s="10" t="s">
        <v>10</v>
      </c>
      <c r="B11" s="6">
        <f>0</f>
        <v>0</v>
      </c>
      <c r="C11" s="6">
        <f>453.16305*66.75/10^3</f>
        <v>30.248633587499999</v>
      </c>
      <c r="D11" s="6">
        <f>0</f>
        <v>0</v>
      </c>
      <c r="E11" s="11">
        <f t="shared" si="0"/>
        <v>30.248633587499999</v>
      </c>
      <c r="F11" s="4"/>
    </row>
    <row r="12" spans="1:6" s="2" customFormat="1" ht="15.75" thickBot="1" x14ac:dyDescent="0.3">
      <c r="A12" s="12" t="s">
        <v>13</v>
      </c>
      <c r="B12" s="13">
        <f>SUM(B2:B11)</f>
        <v>154.34235187799999</v>
      </c>
      <c r="C12" s="13">
        <f>SUM(C2:C11)</f>
        <v>133.887356805</v>
      </c>
      <c r="D12" s="13">
        <f>SUM(D2:D11)</f>
        <v>44.918900000000001</v>
      </c>
      <c r="E12" s="14">
        <f>SUM(E2:E11)</f>
        <v>333.14860868300002</v>
      </c>
      <c r="F12" s="5"/>
    </row>
    <row r="13" spans="1:6" x14ac:dyDescent="0.25">
      <c r="B13" s="4"/>
      <c r="C13" s="4"/>
      <c r="D13" s="4"/>
      <c r="E13" s="4"/>
      <c r="F13" s="4"/>
    </row>
    <row r="14" spans="1:6" x14ac:dyDescent="0.25">
      <c r="B14" s="4"/>
      <c r="C14" s="4"/>
      <c r="D14" s="4"/>
      <c r="E14" s="4"/>
      <c r="F14" s="4"/>
    </row>
    <row r="15" spans="1:6" x14ac:dyDescent="0.25">
      <c r="B15" s="4"/>
      <c r="C15" s="4"/>
      <c r="D15" s="4"/>
      <c r="E15" s="4"/>
      <c r="F15" s="4"/>
    </row>
    <row r="16" spans="1:6" x14ac:dyDescent="0.25">
      <c r="B16" s="4"/>
      <c r="C16" s="4"/>
      <c r="D16" s="4"/>
      <c r="E16" s="4"/>
      <c r="F16" s="4"/>
    </row>
    <row r="17" spans="2:6" x14ac:dyDescent="0.25">
      <c r="B17" s="4"/>
      <c r="C17" s="4"/>
      <c r="D17" s="4"/>
      <c r="E17" s="4"/>
      <c r="F17" s="4"/>
    </row>
    <row r="18" spans="2:6" x14ac:dyDescent="0.25">
      <c r="B18" s="4"/>
      <c r="C18" s="4"/>
      <c r="D18" s="4"/>
      <c r="E18" s="4"/>
      <c r="F18" s="4"/>
    </row>
    <row r="19" spans="2:6" x14ac:dyDescent="0.25">
      <c r="B19" s="4"/>
      <c r="C19" s="4"/>
      <c r="D19" s="4"/>
      <c r="E19" s="4"/>
      <c r="F19" s="4"/>
    </row>
    <row r="20" spans="2:6" x14ac:dyDescent="0.25">
      <c r="B20" s="4"/>
      <c r="C20" s="4"/>
      <c r="D20" s="4"/>
      <c r="E20" s="4"/>
      <c r="F20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Raval         /CBG/IBANK/BKC</dc:creator>
  <cp:lastModifiedBy>Aditya Raval         /CBG/IBANK/BKC</cp:lastModifiedBy>
  <dcterms:created xsi:type="dcterms:W3CDTF">2016-09-25T13:39:29Z</dcterms:created>
  <dcterms:modified xsi:type="dcterms:W3CDTF">2016-09-25T14:09:52Z</dcterms:modified>
</cp:coreProperties>
</file>