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9982529967c9ab4/Desktop/RAVALI EXCEL/"/>
    </mc:Choice>
  </mc:AlternateContent>
  <xr:revisionPtr revIDLastSave="20" documentId="8_{6815D0A4-AC6F-49EB-AB76-12F4DFFBEB27}" xr6:coauthVersionLast="47" xr6:coauthVersionMax="47" xr10:uidLastSave="{2B925C87-63A2-4A33-996C-65F7FEB9EB2C}"/>
  <bookViews>
    <workbookView xWindow="-110" yWindow="-110" windowWidth="19420" windowHeight="10300" xr2:uid="{00000000-000D-0000-FFFF-FFFF00000000}"/>
  </bookViews>
  <sheets>
    <sheet name="part2" sheetId="5" r:id="rId1"/>
  </sheets>
  <definedNames>
    <definedName name="_xlnm._FilterDatabase" localSheetId="0" hidden="1">part2!$A$2:$D$104</definedName>
    <definedName name="essential">#REF!</definedName>
    <definedName name="less_essential">#REF!</definedName>
  </definedNames>
  <calcPr calcId="191029"/>
  <pivotCaches>
    <pivotCache cacheId="12" r:id="rId2"/>
    <pivotCache cacheId="5" r:id="rId3"/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5" l="1"/>
  <c r="H68" i="5"/>
  <c r="H70" i="5"/>
  <c r="H66" i="5"/>
  <c r="H67" i="5"/>
  <c r="H69" i="5"/>
  <c r="H63" i="5"/>
  <c r="H58" i="5"/>
  <c r="H60" i="5"/>
  <c r="H62" i="5"/>
  <c r="H61" i="5"/>
  <c r="H59" i="5"/>
  <c r="H64" i="5"/>
  <c r="H56" i="5"/>
  <c r="H51" i="5"/>
  <c r="H55" i="5"/>
  <c r="H52" i="5"/>
  <c r="H57" i="5"/>
  <c r="H53" i="5"/>
  <c r="H54" i="5"/>
  <c r="H50" i="5"/>
  <c r="H44" i="5"/>
  <c r="H49" i="5"/>
  <c r="H47" i="5"/>
  <c r="H46" i="5"/>
  <c r="H45" i="5"/>
  <c r="H48" i="5"/>
  <c r="H40" i="5"/>
  <c r="H38" i="5"/>
  <c r="H37" i="5"/>
  <c r="H41" i="5"/>
  <c r="H43" i="5"/>
  <c r="H39" i="5"/>
  <c r="H42" i="5"/>
  <c r="H34" i="5"/>
  <c r="H30" i="5"/>
  <c r="H36" i="5"/>
  <c r="H35" i="5"/>
  <c r="H32" i="5"/>
  <c r="H31" i="5"/>
  <c r="H33" i="5"/>
  <c r="C150" i="5"/>
  <c r="D148" i="5" s="1"/>
  <c r="D132" i="5"/>
  <c r="D133" i="5"/>
  <c r="D134" i="5"/>
  <c r="D135" i="5"/>
  <c r="D136" i="5"/>
  <c r="D137" i="5"/>
  <c r="D138" i="5"/>
  <c r="D139" i="5"/>
  <c r="D140" i="5"/>
  <c r="D141" i="5"/>
  <c r="D142" i="5"/>
  <c r="D143" i="5"/>
  <c r="D131" i="5"/>
  <c r="D115" i="5"/>
  <c r="D116" i="5"/>
  <c r="D117" i="5"/>
  <c r="D118" i="5"/>
  <c r="D119" i="5"/>
  <c r="D120" i="5"/>
  <c r="D121" i="5"/>
  <c r="D122" i="5"/>
  <c r="D123" i="5"/>
  <c r="D124" i="5"/>
  <c r="D114" i="5"/>
  <c r="H71" i="5"/>
  <c r="P47" i="5"/>
  <c r="P49" i="5"/>
  <c r="P50" i="5"/>
  <c r="P48" i="5"/>
  <c r="P46" i="5"/>
  <c r="P52" i="5"/>
  <c r="P51" i="5"/>
  <c r="G15" i="5"/>
  <c r="G16" i="5"/>
  <c r="G17" i="5"/>
  <c r="G18" i="5"/>
  <c r="G19" i="5"/>
  <c r="G20" i="5"/>
  <c r="G14" i="5"/>
  <c r="G4" i="5"/>
  <c r="G9" i="5"/>
  <c r="G5" i="5"/>
  <c r="G8" i="5"/>
  <c r="G7" i="5"/>
  <c r="G6" i="5"/>
  <c r="D149" i="5" l="1"/>
  <c r="D144" i="5"/>
  <c r="D125" i="5"/>
</calcChain>
</file>

<file path=xl/sharedStrings.xml><?xml version="1.0" encoding="utf-8"?>
<sst xmlns="http://schemas.openxmlformats.org/spreadsheetml/2006/main" count="695" uniqueCount="106">
  <si>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</si>
  <si>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</si>
  <si>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</si>
  <si>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</si>
  <si>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</si>
  <si>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</si>
  <si>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</si>
  <si>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</si>
  <si>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</si>
  <si>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</si>
  <si>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</si>
  <si>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</si>
  <si>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</si>
  <si>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</si>
  <si>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</si>
  <si>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</si>
  <si>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</si>
  <si>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</si>
  <si>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</si>
  <si>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</si>
  <si>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</si>
  <si>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</si>
  <si>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</si>
  <si>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</si>
  <si>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</si>
  <si>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</si>
  <si>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</si>
  <si>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</si>
  <si>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</si>
  <si>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</si>
  <si>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</si>
  <si>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</si>
  <si>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</si>
  <si>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</si>
  <si>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</si>
  <si>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</si>
  <si>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</si>
  <si>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NAME</t>
  </si>
  <si>
    <t>CATEGORY</t>
  </si>
  <si>
    <t>ITEMS</t>
  </si>
  <si>
    <t>EXPENSE</t>
  </si>
  <si>
    <t>Expense details for last 6 months</t>
  </si>
  <si>
    <t>Grand Total</t>
  </si>
  <si>
    <t>Entertainment Total</t>
  </si>
  <si>
    <t>Food Total</t>
  </si>
  <si>
    <t>Shopping Total</t>
  </si>
  <si>
    <t>Q1.Month-wise trend of expenses and find out the month nitin spent the most</t>
  </si>
  <si>
    <t>JANUARY</t>
  </si>
  <si>
    <t>FEBRUARY</t>
  </si>
  <si>
    <t>MARCH</t>
  </si>
  <si>
    <t>APRIL</t>
  </si>
  <si>
    <t>MAY</t>
  </si>
  <si>
    <t>JUNE</t>
  </si>
  <si>
    <t>MONTH</t>
  </si>
  <si>
    <t>EXPENSES</t>
  </si>
  <si>
    <t>Q2.Visual representation of expenses against different categories</t>
  </si>
  <si>
    <t>category</t>
  </si>
  <si>
    <t>expense</t>
  </si>
  <si>
    <t>Q3. Top 2 categories with higher expenses for each month</t>
  </si>
  <si>
    <t>Sum of EXPENSE</t>
  </si>
  <si>
    <t>Q4. Recommendations on how can nitin increase his savings</t>
  </si>
  <si>
    <t>month-wise trend of expenses (pivot table and chart)</t>
  </si>
  <si>
    <t>find out the month nitin spent the most</t>
  </si>
  <si>
    <t>Max of EXPENSES</t>
  </si>
  <si>
    <t>category wise expenses(pivot table)</t>
  </si>
  <si>
    <t>Sum of expense</t>
  </si>
  <si>
    <t>visually represent it with data bars to display categories with the highest and lowest expenses amount</t>
  </si>
  <si>
    <t>Month-wise expense of each category(pivot table)</t>
  </si>
  <si>
    <t>find out 2 categories with higher expenses for each of the 6 months</t>
  </si>
  <si>
    <t>how much is spent in each month against different items of entertainment,food and shopping categories(pivot table)</t>
  </si>
  <si>
    <t>January Total</t>
  </si>
  <si>
    <t>February Total</t>
  </si>
  <si>
    <t>March Total</t>
  </si>
  <si>
    <t>April Total</t>
  </si>
  <si>
    <t>May Total</t>
  </si>
  <si>
    <t>June Total</t>
  </si>
  <si>
    <t>find out which months have the highest amount spent for movies and dining out</t>
  </si>
  <si>
    <t>decide 0n the essential and less essential items and analyse the expenses</t>
  </si>
  <si>
    <t>recommend how can nitin increase his savings</t>
  </si>
  <si>
    <t>6 months</t>
  </si>
  <si>
    <t>I will recommend to decrease the expenses of movies,dining out,outing with friends,shopping and some food items, so that he can increase his savings.</t>
  </si>
  <si>
    <t>january</t>
  </si>
  <si>
    <t>TOTAL EXPENSE</t>
  </si>
  <si>
    <t>february</t>
  </si>
  <si>
    <t>march</t>
  </si>
  <si>
    <t>april</t>
  </si>
  <si>
    <t>may</t>
  </si>
  <si>
    <t>june</t>
  </si>
  <si>
    <t>items</t>
  </si>
  <si>
    <t>total</t>
  </si>
  <si>
    <t>doctor &amp; medicine</t>
  </si>
  <si>
    <t>grocery</t>
  </si>
  <si>
    <t>ticket &amp; bills</t>
  </si>
  <si>
    <t>snacks</t>
  </si>
  <si>
    <t>LESS-ESSENTIAL</t>
  </si>
  <si>
    <t>ESSENTIAL</t>
  </si>
  <si>
    <t>expenses</t>
  </si>
  <si>
    <t>type</t>
  </si>
  <si>
    <t>essential</t>
  </si>
  <si>
    <t>less-essential</t>
  </si>
  <si>
    <t>% of total</t>
  </si>
  <si>
    <t>he has to cut down his dining out, online orders by 50% to save some amount monthly.</t>
  </si>
  <si>
    <t>and he has to plan quaterly purchases instead of monthly for shopping</t>
  </si>
  <si>
    <t>for entertainment he can use cheaper options or use free ott like youtube.</t>
  </si>
  <si>
    <t>instead he can shop quaterly and reduce outings and cook at home etc.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</si>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</sst>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2" borderId="0" xfId="0" applyFont="1" applyFill="1"/>
    <xf numFmtId="0" fontId="0" fillId="2" borderId="0" xfId="0" applyFill="1"/>
    <xf numFmtId="0" fontId="5" fillId="3" borderId="0" xfId="0" applyFont="1" applyFill="1"/>
    <xf numFmtId="0" fontId="1" fillId="3" borderId="1" xfId="0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/>
    <xf numFmtId="0" fontId="6" fillId="4" borderId="0" xfId="0" applyFont="1" applyFill="1"/>
    <xf numFmtId="0" fontId="0" fillId="0" borderId="0" xfId="0" pivotButton="1"/>
    <xf numFmtId="0" fontId="0" fillId="3" borderId="0" xfId="0" applyFill="1"/>
    <xf numFmtId="0" fontId="7" fillId="4" borderId="0" xfId="0" applyFont="1" applyFill="1"/>
    <xf numFmtId="3" fontId="0" fillId="0" borderId="0" xfId="0" applyNumberFormat="1"/>
    <xf numFmtId="0" fontId="3" fillId="5" borderId="1" xfId="0" applyFont="1" applyFill="1" applyBorder="1"/>
    <xf numFmtId="0" fontId="9" fillId="2" borderId="0" xfId="0" applyFont="1" applyFill="1"/>
    <xf numFmtId="0" fontId="4" fillId="2" borderId="0" xfId="0" applyFont="1" applyFill="1"/>
    <xf numFmtId="0" fontId="0" fillId="5" borderId="1" xfId="0" applyFill="1" applyBorder="1"/>
    <xf numFmtId="0" fontId="4" fillId="2" borderId="0" xfId="0" applyFont="1" applyFill="1" applyAlignment="1">
      <alignment horizontal="left" indent="1"/>
    </xf>
    <xf numFmtId="0" fontId="1" fillId="0" borderId="0" xfId="0" applyFont="1" applyAlignment="1">
      <alignment horizontal="center" vertical="center" wrapText="1"/>
    </xf>
    <xf numFmtId="0" fontId="3" fillId="6" borderId="2" xfId="0" applyFont="1" applyFill="1" applyBorder="1"/>
    <xf numFmtId="0" fontId="7" fillId="3" borderId="0" xfId="0" applyFont="1" applyFill="1"/>
    <xf numFmtId="0" fontId="7" fillId="7" borderId="0" xfId="0" applyFont="1" applyFill="1"/>
    <xf numFmtId="0" fontId="0" fillId="7" borderId="0" xfId="0" applyFill="1"/>
    <xf numFmtId="0" fontId="0" fillId="2" borderId="1" xfId="0" applyFill="1" applyBorder="1"/>
    <xf numFmtId="0" fontId="0" fillId="8" borderId="1" xfId="0" applyFill="1" applyBorder="1"/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7" borderId="1" xfId="0" applyFill="1" applyBorder="1"/>
    <xf numFmtId="0" fontId="1" fillId="7" borderId="1" xfId="0" applyFont="1" applyFill="1" applyBorder="1" applyAlignment="1">
      <alignment vertical="center" wrapText="1"/>
    </xf>
    <xf numFmtId="1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part2!$G$13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1-4DA5-9888-F23AF4A680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1-4DA5-9888-F23AF4A680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1-4DA5-9888-F23AF4A680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1-4DA5-9888-F23AF4A680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1-4DA5-9888-F23AF4A680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E1-4DA5-9888-F23AF4A680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E1-4DA5-9888-F23AF4A68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part2!$F$14:$F$20</c:f>
              <c:strCache>
                <c:ptCount val="7"/>
                <c:pt idx="0">
                  <c:v>Food</c:v>
                </c:pt>
                <c:pt idx="1">
                  <c:v>Doctor and Medicine</c:v>
                </c:pt>
                <c:pt idx="2">
                  <c:v>Grocery</c:v>
                </c:pt>
                <c:pt idx="3">
                  <c:v>Entertainment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part2!$G$14:$G$20</c:f>
              <c:numCache>
                <c:formatCode>General</c:formatCode>
                <c:ptCount val="7"/>
                <c:pt idx="0">
                  <c:v>4940</c:v>
                </c:pt>
                <c:pt idx="1">
                  <c:v>4000</c:v>
                </c:pt>
                <c:pt idx="2">
                  <c:v>30990</c:v>
                </c:pt>
                <c:pt idx="3">
                  <c:v>12000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3EA-8949-DF639DBAB1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months.xlsx]part2!PivotTable6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part2!$N$5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part2!$M$6:$M$12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part2!$N$6:$N$12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4-4850-9527-8FF8BEDA0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272368"/>
        <c:axId val="1836265168"/>
      </c:barChart>
      <c:catAx>
        <c:axId val="18362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65168"/>
        <c:crosses val="autoZero"/>
        <c:auto val="1"/>
        <c:lblAlgn val="ctr"/>
        <c:lblOffset val="100"/>
        <c:noMultiLvlLbl val="0"/>
      </c:catAx>
      <c:valAx>
        <c:axId val="18362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77611</xdr:colOff>
      <xdr:row>12</xdr:row>
      <xdr:rowOff>42332</xdr:rowOff>
    </xdr:from>
    <xdr:to>
      <xdr:col>9</xdr:col>
      <xdr:colOff>783167</xdr:colOff>
      <xdr:row>25</xdr:row>
      <xdr:rowOff>119239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67FA9-0468-F6DF-591A-1AEAD60B2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383094</xdr:colOff>
      <xdr:row>3</xdr:row>
      <xdr:rowOff>76340</xdr:rowOff>
    </xdr:from>
    <xdr:to>
      <xdr:col>21</xdr:col>
      <xdr:colOff>105369</xdr:colOff>
      <xdr:row>17</xdr:row>
      <xdr:rowOff>77177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124F-E4DD-FA31-75CB-00003A9BB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3.924037731478" createdVersion="8" refreshedVersion="8" minRefreshableVersion="3" recordCount="101" xr:uid="{94E3AAFC-1702-42CA-8F04-F1F301A81DEE}">
  <cacheSource type="worksheet">
    <worksheetSource ref="A2:D103" sheet="part2"/>
  </cacheSource>
  <cacheFields count="4">
    <cacheField name="NAME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2500"/>
        <n v="1690"/>
        <n v="1050"/>
        <n v="600"/>
        <n v="3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3.929646296296" createdVersion="8" refreshedVersion="8" minRefreshableVersion="3" recordCount="6" xr:uid="{B2CBB094-3211-40AA-9BF7-F8DEB3121ECC}">
  <cacheSource type="worksheet">
    <worksheetSource ref="F3:G9" sheet="part2"/>
  </cacheSource>
  <cacheFields count="2">
    <cacheField name="MONTH" numFmtId="0">
      <sharedItems count="6">
        <s v="FEBRUARY"/>
        <s v="APRIL"/>
        <s v="JANUARY"/>
        <s v="JUNE"/>
        <s v="MAY"/>
        <s v="MARCH"/>
      </sharedItems>
    </cacheField>
    <cacheField name="EXPENSES" numFmtId="0">
      <sharedItems containsSemiMixedTypes="0" containsString="0" containsNumber="1" containsInteger="1" minValue="11600" maxValue="15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3.934827083336" createdVersion="8" refreshedVersion="8" minRefreshableVersion="3" recordCount="7" xr:uid="{677F6B0C-D01B-4318-8A46-283D66948615}">
  <cacheSource type="worksheet">
    <worksheetSource ref="F13:G20" sheet="part2"/>
  </cacheSource>
  <cacheFields count="2">
    <cacheField name="category" numFmtId="0">
      <sharedItems count="7">
        <s v="Food"/>
        <s v="Doctor and Medicine"/>
        <s v="Grocery"/>
        <s v="Entertainment"/>
        <s v="Miscellaneous"/>
        <s v="Shopping"/>
        <s v="Ticket and Bills"/>
      </sharedItems>
    </cacheField>
    <cacheField name="expense" numFmtId="0">
      <sharedItems containsSemiMixedTypes="0" containsString="0" containsNumber="1" containsInteger="1" minValue="4000" maxValue="30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4"/>
    <x v="23"/>
    <x v="39"/>
  </r>
  <r>
    <x v="5"/>
    <x v="2"/>
    <x v="6"/>
    <x v="40"/>
  </r>
  <r>
    <x v="5"/>
    <x v="2"/>
    <x v="3"/>
    <x v="41"/>
  </r>
  <r>
    <x v="5"/>
    <x v="3"/>
    <x v="13"/>
    <x v="0"/>
  </r>
  <r>
    <x v="5"/>
    <x v="5"/>
    <x v="15"/>
    <x v="0"/>
  </r>
  <r>
    <x v="5"/>
    <x v="4"/>
    <x v="20"/>
    <x v="0"/>
  </r>
  <r>
    <x v="5"/>
    <x v="3"/>
    <x v="10"/>
    <x v="9"/>
  </r>
  <r>
    <x v="5"/>
    <x v="2"/>
    <x v="7"/>
    <x v="23"/>
  </r>
  <r>
    <x v="5"/>
    <x v="0"/>
    <x v="11"/>
    <x v="42"/>
  </r>
  <r>
    <x v="5"/>
    <x v="2"/>
    <x v="4"/>
    <x v="12"/>
  </r>
  <r>
    <x v="5"/>
    <x v="2"/>
    <x v="5"/>
    <x v="6"/>
  </r>
  <r>
    <x v="5"/>
    <x v="6"/>
    <x v="24"/>
    <x v="6"/>
  </r>
  <r>
    <x v="5"/>
    <x v="1"/>
    <x v="2"/>
    <x v="2"/>
  </r>
  <r>
    <x v="5"/>
    <x v="3"/>
    <x v="14"/>
    <x v="43"/>
  </r>
  <r>
    <x v="5"/>
    <x v="3"/>
    <x v="8"/>
    <x v="18"/>
  </r>
  <r>
    <x v="5"/>
    <x v="2"/>
    <x v="18"/>
    <x v="7"/>
  </r>
  <r>
    <x v="5"/>
    <x v="0"/>
    <x v="1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620"/>
  </r>
  <r>
    <x v="1"/>
    <n v="14800"/>
  </r>
  <r>
    <x v="2"/>
    <n v="11600"/>
  </r>
  <r>
    <x v="3"/>
    <n v="13560"/>
  </r>
  <r>
    <x v="4"/>
    <n v="13370"/>
  </r>
  <r>
    <x v="5"/>
    <n v="131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940"/>
  </r>
  <r>
    <x v="1"/>
    <n v="4000"/>
  </r>
  <r>
    <x v="2"/>
    <n v="30990"/>
  </r>
  <r>
    <x v="3"/>
    <n v="12000"/>
  </r>
  <r>
    <x v="4"/>
    <n v="7720"/>
  </r>
  <r>
    <x v="5"/>
    <n v="8700"/>
  </r>
  <r>
    <x v="6"/>
    <n v="16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639F0-19FF-4499-B085-8B25B785BDD6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5:N1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1971-F699-4EB4-A3D6-6E208F0D4FB0}" name="PivotTable3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M158:P200" firstHeaderRow="1" firstDataRow="1" firstDataCol="3"/>
  <pivotFields count="4"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ubtotalTop="0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compact="0" outline="0" subtotalTop="0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compact="0" outline="0" subtotalTop="0" showAll="0"/>
  </pivotFields>
  <rowFields count="3">
    <field x="0"/>
    <field x="1"/>
    <field x="2"/>
  </rowFields>
  <rowItems count="42">
    <i>
      <x/>
      <x v="1"/>
      <x v="13"/>
    </i>
    <i t="default" r="1">
      <x v="1"/>
    </i>
    <i r="1">
      <x v="2"/>
      <x v="3"/>
    </i>
    <i r="2">
      <x v="4"/>
    </i>
    <i r="2">
      <x v="16"/>
    </i>
    <i t="default" r="1">
      <x v="2"/>
    </i>
    <i r="1">
      <x v="5"/>
      <x v="19"/>
    </i>
    <i t="default" r="1">
      <x v="5"/>
    </i>
    <i t="default">
      <x/>
    </i>
    <i>
      <x v="1"/>
      <x v="1"/>
      <x v="14"/>
    </i>
    <i t="default" r="1">
      <x v="1"/>
    </i>
    <i t="default">
      <x v="1"/>
    </i>
    <i>
      <x v="2"/>
      <x v="1"/>
      <x v="13"/>
    </i>
    <i t="default" r="1">
      <x v="1"/>
    </i>
    <i r="1">
      <x v="2"/>
      <x v="4"/>
    </i>
    <i t="default" r="1">
      <x v="2"/>
    </i>
    <i r="1">
      <x v="5"/>
      <x v="20"/>
    </i>
    <i t="default" r="1">
      <x v="5"/>
    </i>
    <i t="default">
      <x v="2"/>
    </i>
    <i>
      <x v="3"/>
      <x v="1"/>
      <x v="13"/>
    </i>
    <i r="2">
      <x v="17"/>
    </i>
    <i t="default" r="1">
      <x v="1"/>
    </i>
    <i r="1">
      <x v="2"/>
      <x v="4"/>
    </i>
    <i r="2">
      <x v="16"/>
    </i>
    <i t="default" r="1">
      <x v="2"/>
    </i>
    <i t="default">
      <x v="3"/>
    </i>
    <i>
      <x v="4"/>
      <x v="1"/>
      <x v="13"/>
    </i>
    <i r="2">
      <x v="17"/>
    </i>
    <i t="default" r="1">
      <x v="1"/>
    </i>
    <i r="1">
      <x v="5"/>
      <x v="19"/>
    </i>
    <i t="default" r="1">
      <x v="5"/>
    </i>
    <i t="default">
      <x v="4"/>
    </i>
    <i>
      <x v="5"/>
      <x v="1"/>
      <x v="13"/>
    </i>
    <i t="default" r="1">
      <x v="1"/>
    </i>
    <i r="1">
      <x v="2"/>
      <x v="3"/>
    </i>
    <i r="2">
      <x v="16"/>
    </i>
    <i t="default" r="1">
      <x v="2"/>
    </i>
    <i r="1">
      <x v="5"/>
      <x v="20"/>
    </i>
    <i r="2">
      <x v="23"/>
    </i>
    <i t="default" r="1">
      <x v="5"/>
    </i>
    <i t="default">
      <x v="5"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A89A-36A5-4A48-981E-5B98E896384C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O56:Q101" firstHeaderRow="1" firstDataRow="1" firstDataCol="2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0C375-E210-4EF3-97E6-F2DD63AAFE63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P31:Q39" firstHeaderRow="1" firstDataRow="1" firstDataCol="1"/>
  <pivotFields count="2">
    <pivotField axis="axisRow" compact="0" showAll="0">
      <items count="8">
        <item x="1"/>
        <item x="3"/>
        <item x="0"/>
        <item x="2"/>
        <item x="4"/>
        <item x="5"/>
        <item x="6"/>
        <item t="default"/>
      </items>
    </pivotField>
    <pivotField dataField="1" compact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84489-2C07-48A5-82D3-C65E0E5C99B0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M19:N26" firstHeaderRow="1" firstDataRow="1" firstDataCol="1"/>
  <pivotFields count="2">
    <pivotField axis="axisRow" compact="0" showAll="0" sortType="descending">
      <items count="7">
        <item x="2"/>
        <item x="0"/>
        <item x="5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</pivotFields>
  <rowFields count="1">
    <field x="0"/>
  </rowFields>
  <rowItems count="7">
    <i>
      <x v="1"/>
    </i>
    <i>
      <x v="3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Max of EXPENSE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95970-1BE9-4795-93C6-2ADDAF7F42F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M206:O220" firstHeaderRow="1" firstDataRow="1" firstDataCol="2"/>
  <pivotFields count="4">
    <pivotField axis="axisRow" compact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compact="0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compact="0" showAll="0"/>
  </pivotFields>
  <rowFields count="2">
    <field x="0"/>
    <field x="2"/>
  </rowFields>
  <rowItems count="14">
    <i>
      <x v="2"/>
    </i>
    <i r="1">
      <x v="4"/>
    </i>
    <i r="1">
      <x v="13"/>
    </i>
    <i>
      <x/>
    </i>
    <i r="1">
      <x v="4"/>
    </i>
    <i r="1">
      <x v="13"/>
    </i>
    <i>
      <x v="3"/>
    </i>
    <i r="1">
      <x v="4"/>
    </i>
    <i r="1">
      <x v="13"/>
    </i>
    <i>
      <x v="5"/>
    </i>
    <i r="1">
      <x v="13"/>
    </i>
    <i>
      <x v="4"/>
    </i>
    <i r="1">
      <x v="13"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5571C-468C-4AFC-8E26-9C134674EF7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M106:O151" firstHeaderRow="1" firstDataRow="1" firstDataCol="2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</pivotFields>
  <rowFields count="2">
    <field x="0"/>
    <field x="1"/>
  </rowFields>
  <rowItems count="45">
    <i>
      <x/>
    </i>
    <i r="1">
      <x v="3"/>
    </i>
    <i r="1">
      <x v="6"/>
    </i>
    <i r="1">
      <x v="5"/>
    </i>
    <i r="1">
      <x v="2"/>
    </i>
    <i r="1">
      <x/>
    </i>
    <i r="1">
      <x v="4"/>
    </i>
    <i r="1">
      <x v="1"/>
    </i>
    <i>
      <x v="1"/>
    </i>
    <i r="1">
      <x v="1"/>
    </i>
    <i r="1">
      <x v="3"/>
    </i>
    <i r="1">
      <x v="6"/>
    </i>
    <i r="1">
      <x v="4"/>
    </i>
    <i r="1">
      <x/>
    </i>
    <i>
      <x v="2"/>
    </i>
    <i r="1">
      <x v="3"/>
    </i>
    <i r="1">
      <x v="6"/>
    </i>
    <i r="1">
      <x v="5"/>
    </i>
    <i r="1">
      <x v="4"/>
    </i>
    <i r="1">
      <x v="2"/>
    </i>
    <i r="1">
      <x v="1"/>
    </i>
    <i r="1">
      <x/>
    </i>
    <i>
      <x v="3"/>
    </i>
    <i r="1">
      <x v="3"/>
    </i>
    <i r="1">
      <x v="4"/>
    </i>
    <i r="1">
      <x v="6"/>
    </i>
    <i r="1">
      <x v="2"/>
    </i>
    <i r="1">
      <x v="1"/>
    </i>
    <i r="1">
      <x/>
    </i>
    <i>
      <x v="4"/>
    </i>
    <i r="1">
      <x v="3"/>
    </i>
    <i r="1">
      <x v="6"/>
    </i>
    <i r="1">
      <x v="5"/>
    </i>
    <i r="1">
      <x v="1"/>
    </i>
    <i r="1">
      <x v="4"/>
    </i>
    <i r="1">
      <x/>
    </i>
    <i>
      <x v="5"/>
    </i>
    <i r="1">
      <x v="3"/>
    </i>
    <i r="1">
      <x v="5"/>
    </i>
    <i r="1">
      <x v="6"/>
    </i>
    <i r="1">
      <x v="1"/>
    </i>
    <i r="1">
      <x v="2"/>
    </i>
    <i r="1">
      <x v="4"/>
    </i>
    <i r="1">
      <x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0251-A102-442D-929D-381535C3A7AD}">
  <dimension ref="A1:X220"/>
  <sheetViews>
    <sheetView tabSelected="1" topLeftCell="C1" zoomScale="91" zoomScaleNormal="100" workbookViewId="0">
      <selection activeCell="P19" sqref="P19"/>
    </sheetView>
  </sheetViews>
  <sheetFormatPr defaultColWidth="24.6328125" defaultRowHeight="14.5" x14ac:dyDescent="0.35"/>
  <cols>
    <col min="3" max="3" width="26.08984375" customWidth="1"/>
    <col min="5" max="5" width="13.08984375" customWidth="1"/>
    <col min="6" max="6" width="20.453125" customWidth="1"/>
    <col min="7" max="7" width="20.6328125" customWidth="1"/>
    <col min="8" max="8" width="15.26953125" customWidth="1"/>
    <col min="10" max="10" width="22.54296875" bestFit="1" customWidth="1"/>
    <col min="11" max="11" width="18.54296875" bestFit="1" customWidth="1"/>
    <col min="12" max="12" width="14.6328125" bestFit="1" customWidth="1"/>
    <col min="13" max="13" width="14.6328125" customWidth="1"/>
    <col min="14" max="14" width="18.36328125" customWidth="1"/>
    <col min="15" max="15" width="22.7265625" customWidth="1"/>
    <col min="16" max="16" width="19.1796875" customWidth="1"/>
    <col min="17" max="17" width="14.6328125" bestFit="1" customWidth="1"/>
    <col min="18" max="57" width="10.453125" bestFit="1" customWidth="1"/>
    <col min="58" max="58" width="10.7265625" bestFit="1" customWidth="1"/>
  </cols>
  <sheetData>
    <row r="1" spans="1:16" ht="15.5" x14ac:dyDescent="0.35">
      <c r="A1" s="11"/>
      <c r="B1" s="13" t="s">
        <v>41</v>
      </c>
      <c r="C1" s="11"/>
      <c r="D1" s="12"/>
    </row>
    <row r="2" spans="1:16" ht="15.5" x14ac:dyDescent="0.35">
      <c r="A2" s="5" t="s">
        <v>37</v>
      </c>
      <c r="B2" s="5" t="s">
        <v>38</v>
      </c>
      <c r="C2" s="5" t="s">
        <v>39</v>
      </c>
      <c r="D2" s="5" t="s">
        <v>40</v>
      </c>
      <c r="F2" s="20" t="s">
        <v>46</v>
      </c>
      <c r="G2" s="19"/>
      <c r="H2" s="19"/>
      <c r="I2" s="6"/>
    </row>
    <row r="3" spans="1:16" ht="18.5" x14ac:dyDescent="0.45">
      <c r="A3" s="10" t="s">
        <v>10</v>
      </c>
      <c r="B3" s="8" t="s">
        <v>30</v>
      </c>
      <c r="C3" s="8" t="s">
        <v>11</v>
      </c>
      <c r="D3" s="9">
        <v>1000</v>
      </c>
      <c r="F3" s="18" t="s">
        <v>53</v>
      </c>
      <c r="G3" s="18" t="s">
        <v>54</v>
      </c>
      <c r="M3" s="16" t="s">
        <v>61</v>
      </c>
      <c r="N3" s="16"/>
      <c r="O3" s="11"/>
      <c r="P3" s="27"/>
    </row>
    <row r="4" spans="1:16" x14ac:dyDescent="0.35">
      <c r="A4" s="2" t="s">
        <v>10</v>
      </c>
      <c r="B4" s="1" t="s">
        <v>24</v>
      </c>
      <c r="C4" s="1" t="s">
        <v>12</v>
      </c>
      <c r="D4" s="3">
        <v>1300</v>
      </c>
      <c r="F4" s="4" t="s">
        <v>48</v>
      </c>
      <c r="G4" s="4">
        <f t="shared" ref="G4:G9" si="0">SUMIF(A3:A103,F4,D3:D103)</f>
        <v>15620</v>
      </c>
    </row>
    <row r="5" spans="1:16" x14ac:dyDescent="0.35">
      <c r="A5" s="2" t="s">
        <v>10</v>
      </c>
      <c r="B5" s="1" t="s">
        <v>24</v>
      </c>
      <c r="C5" s="1" t="s">
        <v>13</v>
      </c>
      <c r="D5" s="2">
        <v>450</v>
      </c>
      <c r="F5" s="4" t="s">
        <v>50</v>
      </c>
      <c r="G5" s="4">
        <f t="shared" si="0"/>
        <v>14800</v>
      </c>
      <c r="M5" s="14" t="s">
        <v>105</v>
      </c>
      <c r="N5" t="s">
        <v>59</v>
      </c>
    </row>
    <row r="6" spans="1:16" x14ac:dyDescent="0.35">
      <c r="A6" s="2" t="s">
        <v>10</v>
      </c>
      <c r="B6" s="1" t="s">
        <v>0</v>
      </c>
      <c r="C6" s="1" t="s">
        <v>26</v>
      </c>
      <c r="D6" s="2">
        <v>1500</v>
      </c>
      <c r="F6" s="4" t="s">
        <v>47</v>
      </c>
      <c r="G6" s="4">
        <f t="shared" si="0"/>
        <v>11600</v>
      </c>
      <c r="M6" s="35" t="s">
        <v>10</v>
      </c>
      <c r="N6" s="36">
        <v>13900</v>
      </c>
    </row>
    <row r="7" spans="1:16" x14ac:dyDescent="0.35">
      <c r="A7" s="2" t="s">
        <v>10</v>
      </c>
      <c r="B7" s="1" t="s">
        <v>0</v>
      </c>
      <c r="C7" s="1" t="s">
        <v>27</v>
      </c>
      <c r="D7" s="2">
        <v>800</v>
      </c>
      <c r="F7" s="4" t="s">
        <v>52</v>
      </c>
      <c r="G7" s="4">
        <f t="shared" si="0"/>
        <v>13560</v>
      </c>
      <c r="M7" s="35" t="s">
        <v>16</v>
      </c>
      <c r="N7" s="36">
        <v>15620</v>
      </c>
    </row>
    <row r="8" spans="1:16" x14ac:dyDescent="0.35">
      <c r="A8" s="2" t="s">
        <v>10</v>
      </c>
      <c r="B8" s="1" t="s">
        <v>0</v>
      </c>
      <c r="C8" s="1" t="s">
        <v>28</v>
      </c>
      <c r="D8" s="2">
        <v>200</v>
      </c>
      <c r="F8" s="4" t="s">
        <v>51</v>
      </c>
      <c r="G8" s="4">
        <f t="shared" si="0"/>
        <v>13370</v>
      </c>
      <c r="M8" s="35" t="s">
        <v>18</v>
      </c>
      <c r="N8" s="36">
        <v>13140</v>
      </c>
    </row>
    <row r="9" spans="1:16" x14ac:dyDescent="0.35">
      <c r="A9" s="2" t="s">
        <v>10</v>
      </c>
      <c r="B9" s="1" t="s">
        <v>0</v>
      </c>
      <c r="C9" s="1" t="s">
        <v>3</v>
      </c>
      <c r="D9" s="2">
        <v>1500</v>
      </c>
      <c r="F9" s="4" t="s">
        <v>49</v>
      </c>
      <c r="G9" s="4">
        <f t="shared" si="0"/>
        <v>13140</v>
      </c>
      <c r="M9" s="35" t="s">
        <v>19</v>
      </c>
      <c r="N9" s="36">
        <v>14800</v>
      </c>
    </row>
    <row r="10" spans="1:16" x14ac:dyDescent="0.35">
      <c r="A10" s="2" t="s">
        <v>10</v>
      </c>
      <c r="B10" s="1" t="s">
        <v>0</v>
      </c>
      <c r="C10" s="1" t="s">
        <v>4</v>
      </c>
      <c r="D10" s="2">
        <v>500</v>
      </c>
      <c r="F10" s="4"/>
      <c r="G10" s="4"/>
      <c r="M10" s="35" t="s">
        <v>22</v>
      </c>
      <c r="N10" s="36">
        <v>13370</v>
      </c>
    </row>
    <row r="11" spans="1:16" x14ac:dyDescent="0.35">
      <c r="A11" s="2" t="s">
        <v>10</v>
      </c>
      <c r="B11" s="1" t="s">
        <v>29</v>
      </c>
      <c r="C11" s="1" t="s">
        <v>14</v>
      </c>
      <c r="D11" s="2">
        <v>250</v>
      </c>
      <c r="M11" s="35" t="s">
        <v>23</v>
      </c>
      <c r="N11" s="36">
        <v>13560</v>
      </c>
    </row>
    <row r="12" spans="1:16" ht="15.5" x14ac:dyDescent="0.35">
      <c r="A12" s="2" t="s">
        <v>10</v>
      </c>
      <c r="B12" s="1" t="s">
        <v>9</v>
      </c>
      <c r="C12" s="1" t="s">
        <v>36</v>
      </c>
      <c r="D12" s="2">
        <v>2000</v>
      </c>
      <c r="F12" s="20" t="s">
        <v>55</v>
      </c>
      <c r="G12" s="20"/>
      <c r="H12" s="20"/>
      <c r="I12" s="6"/>
      <c r="M12" s="35" t="s">
        <v>42</v>
      </c>
      <c r="N12" s="36">
        <v>84390</v>
      </c>
    </row>
    <row r="13" spans="1:16" x14ac:dyDescent="0.35">
      <c r="A13" s="2" t="s">
        <v>10</v>
      </c>
      <c r="B13" s="1" t="s">
        <v>29</v>
      </c>
      <c r="C13" s="1" t="s">
        <v>7</v>
      </c>
      <c r="D13" s="2">
        <v>850</v>
      </c>
      <c r="F13" s="21" t="s">
        <v>56</v>
      </c>
      <c r="G13" s="21" t="s">
        <v>57</v>
      </c>
    </row>
    <row r="14" spans="1:16" x14ac:dyDescent="0.35">
      <c r="A14" s="2" t="s">
        <v>10</v>
      </c>
      <c r="B14" s="1" t="s">
        <v>30</v>
      </c>
      <c r="C14" s="1" t="s">
        <v>32</v>
      </c>
      <c r="D14" s="2">
        <v>640</v>
      </c>
      <c r="F14" s="8" t="s">
        <v>30</v>
      </c>
      <c r="G14" s="4">
        <f>SUMIF($B$3:$B$103,F14,$D$3:$D$103)</f>
        <v>4940</v>
      </c>
    </row>
    <row r="15" spans="1:16" ht="24.5" customHeight="1" x14ac:dyDescent="0.35">
      <c r="A15" s="2" t="s">
        <v>10</v>
      </c>
      <c r="B15" s="1" t="s">
        <v>30</v>
      </c>
      <c r="C15" s="1" t="s">
        <v>31</v>
      </c>
      <c r="D15" s="2">
        <v>260</v>
      </c>
      <c r="F15" s="1" t="s">
        <v>24</v>
      </c>
      <c r="G15" s="4">
        <f t="shared" ref="G15:G20" si="1">SUMIF($B$3:$B$103,F15,$D$3:$D$103)</f>
        <v>4000</v>
      </c>
    </row>
    <row r="16" spans="1:16" x14ac:dyDescent="0.35">
      <c r="A16" s="2" t="s">
        <v>10</v>
      </c>
      <c r="B16" s="1" t="s">
        <v>29</v>
      </c>
      <c r="C16" s="1" t="s">
        <v>5</v>
      </c>
      <c r="D16" s="2">
        <v>1000</v>
      </c>
      <c r="F16" s="1" t="s">
        <v>0</v>
      </c>
      <c r="G16" s="4">
        <f t="shared" si="1"/>
        <v>30990</v>
      </c>
    </row>
    <row r="17" spans="1:18" ht="18.5" x14ac:dyDescent="0.45">
      <c r="A17" s="2" t="s">
        <v>10</v>
      </c>
      <c r="B17" s="1" t="s">
        <v>29</v>
      </c>
      <c r="C17" s="1" t="s">
        <v>6</v>
      </c>
      <c r="D17" s="2">
        <v>550</v>
      </c>
      <c r="F17" s="1" t="s">
        <v>33</v>
      </c>
      <c r="G17" s="4">
        <f t="shared" si="1"/>
        <v>12000</v>
      </c>
      <c r="M17" s="16" t="s">
        <v>62</v>
      </c>
      <c r="N17" s="11"/>
      <c r="O17" s="11"/>
    </row>
    <row r="18" spans="1:18" x14ac:dyDescent="0.35">
      <c r="A18" s="2" t="s">
        <v>10</v>
      </c>
      <c r="B18" s="1" t="s">
        <v>33</v>
      </c>
      <c r="C18" s="1" t="s">
        <v>1</v>
      </c>
      <c r="D18" s="2">
        <v>250</v>
      </c>
      <c r="F18" s="1" t="s">
        <v>15</v>
      </c>
      <c r="G18" s="4">
        <f t="shared" si="1"/>
        <v>7720</v>
      </c>
      <c r="M18" s="24"/>
      <c r="N18" s="24"/>
    </row>
    <row r="19" spans="1:18" x14ac:dyDescent="0.35">
      <c r="A19" s="2" t="s">
        <v>10</v>
      </c>
      <c r="B19" s="1" t="s">
        <v>15</v>
      </c>
      <c r="C19" s="1" t="s">
        <v>15</v>
      </c>
      <c r="D19" s="2">
        <v>850</v>
      </c>
      <c r="F19" s="1" t="s">
        <v>9</v>
      </c>
      <c r="G19" s="4">
        <f t="shared" si="1"/>
        <v>8700</v>
      </c>
      <c r="M19" s="14" t="s">
        <v>53</v>
      </c>
      <c r="N19" t="s">
        <v>63</v>
      </c>
    </row>
    <row r="20" spans="1:18" x14ac:dyDescent="0.35">
      <c r="A20" s="2" t="s">
        <v>16</v>
      </c>
      <c r="B20" s="1" t="s">
        <v>24</v>
      </c>
      <c r="C20" s="1" t="s">
        <v>13</v>
      </c>
      <c r="D20" s="2">
        <v>450</v>
      </c>
      <c r="F20" s="1" t="s">
        <v>29</v>
      </c>
      <c r="G20" s="4">
        <f t="shared" si="1"/>
        <v>16040</v>
      </c>
      <c r="M20" t="s">
        <v>48</v>
      </c>
      <c r="N20">
        <v>15620</v>
      </c>
    </row>
    <row r="21" spans="1:18" x14ac:dyDescent="0.35">
      <c r="A21" s="2" t="s">
        <v>16</v>
      </c>
      <c r="B21" s="1" t="s">
        <v>0</v>
      </c>
      <c r="C21" s="1" t="s">
        <v>26</v>
      </c>
      <c r="D21" s="2">
        <v>1100</v>
      </c>
      <c r="M21" t="s">
        <v>50</v>
      </c>
      <c r="N21">
        <v>14800</v>
      </c>
    </row>
    <row r="22" spans="1:18" x14ac:dyDescent="0.35">
      <c r="A22" s="2" t="s">
        <v>16</v>
      </c>
      <c r="B22" s="1" t="s">
        <v>0</v>
      </c>
      <c r="C22" s="1" t="s">
        <v>2</v>
      </c>
      <c r="D22" s="2">
        <v>450</v>
      </c>
      <c r="M22" t="s">
        <v>52</v>
      </c>
      <c r="N22">
        <v>13560</v>
      </c>
    </row>
    <row r="23" spans="1:18" x14ac:dyDescent="0.35">
      <c r="A23" s="2" t="s">
        <v>16</v>
      </c>
      <c r="B23" s="1" t="s">
        <v>0</v>
      </c>
      <c r="C23" s="1" t="s">
        <v>28</v>
      </c>
      <c r="D23" s="2">
        <v>300</v>
      </c>
      <c r="M23" t="s">
        <v>51</v>
      </c>
      <c r="N23">
        <v>13370</v>
      </c>
    </row>
    <row r="24" spans="1:18" x14ac:dyDescent="0.35">
      <c r="A24" s="2" t="s">
        <v>16</v>
      </c>
      <c r="B24" s="1" t="s">
        <v>0</v>
      </c>
      <c r="C24" s="1" t="s">
        <v>25</v>
      </c>
      <c r="D24" s="2">
        <v>150</v>
      </c>
      <c r="M24" t="s">
        <v>49</v>
      </c>
      <c r="N24">
        <v>13140</v>
      </c>
    </row>
    <row r="25" spans="1:18" x14ac:dyDescent="0.35">
      <c r="A25" s="2" t="s">
        <v>16</v>
      </c>
      <c r="B25" s="1" t="s">
        <v>0</v>
      </c>
      <c r="C25" s="1" t="s">
        <v>3</v>
      </c>
      <c r="D25" s="2">
        <v>1200</v>
      </c>
      <c r="M25" t="s">
        <v>47</v>
      </c>
      <c r="N25">
        <v>11600</v>
      </c>
    </row>
    <row r="26" spans="1:18" x14ac:dyDescent="0.35">
      <c r="A26" s="2" t="s">
        <v>16</v>
      </c>
      <c r="B26" s="1" t="s">
        <v>0</v>
      </c>
      <c r="C26" s="1" t="s">
        <v>4</v>
      </c>
      <c r="D26" s="2">
        <v>400</v>
      </c>
      <c r="M26" t="s">
        <v>42</v>
      </c>
      <c r="N26">
        <v>15620</v>
      </c>
    </row>
    <row r="27" spans="1:18" x14ac:dyDescent="0.35">
      <c r="A27" s="2" t="s">
        <v>16</v>
      </c>
      <c r="B27" s="1" t="s">
        <v>29</v>
      </c>
      <c r="C27" s="1" t="s">
        <v>7</v>
      </c>
      <c r="D27" s="2">
        <v>850</v>
      </c>
    </row>
    <row r="28" spans="1:18" ht="15.5" x14ac:dyDescent="0.35">
      <c r="A28" s="2" t="s">
        <v>16</v>
      </c>
      <c r="B28" s="1" t="s">
        <v>29</v>
      </c>
      <c r="C28" s="1" t="s">
        <v>5</v>
      </c>
      <c r="D28" s="2">
        <v>1000</v>
      </c>
      <c r="F28" s="20" t="s">
        <v>58</v>
      </c>
      <c r="G28" s="6"/>
      <c r="H28" s="6"/>
      <c r="I28" s="6"/>
    </row>
    <row r="29" spans="1:18" ht="18.5" x14ac:dyDescent="0.45">
      <c r="A29" s="2" t="s">
        <v>16</v>
      </c>
      <c r="B29" s="1" t="s">
        <v>29</v>
      </c>
      <c r="C29" s="1" t="s">
        <v>6</v>
      </c>
      <c r="D29" s="2">
        <v>450</v>
      </c>
      <c r="F29" s="18" t="s">
        <v>53</v>
      </c>
      <c r="G29" s="28" t="s">
        <v>38</v>
      </c>
      <c r="H29" s="28" t="s">
        <v>82</v>
      </c>
      <c r="P29" s="26" t="s">
        <v>64</v>
      </c>
      <c r="Q29" s="27"/>
      <c r="R29" s="27"/>
    </row>
    <row r="30" spans="1:18" x14ac:dyDescent="0.35">
      <c r="A30" s="2" t="s">
        <v>16</v>
      </c>
      <c r="B30" s="1" t="s">
        <v>29</v>
      </c>
      <c r="C30" s="1" t="s">
        <v>14</v>
      </c>
      <c r="D30" s="2">
        <v>350</v>
      </c>
      <c r="F30" s="4" t="s">
        <v>81</v>
      </c>
      <c r="G30" s="1" t="s">
        <v>0</v>
      </c>
      <c r="H30" s="4">
        <f t="shared" ref="H30:H36" si="2">SUMIF($B$3:$B$19,$G30,$D$3:$D$19)</f>
        <v>4500</v>
      </c>
    </row>
    <row r="31" spans="1:18" x14ac:dyDescent="0.35">
      <c r="A31" s="2" t="s">
        <v>16</v>
      </c>
      <c r="B31" s="1" t="s">
        <v>33</v>
      </c>
      <c r="C31" s="1" t="s">
        <v>17</v>
      </c>
      <c r="D31" s="3">
        <v>7500</v>
      </c>
      <c r="F31" s="4" t="s">
        <v>81</v>
      </c>
      <c r="G31" s="1" t="s">
        <v>29</v>
      </c>
      <c r="H31" s="4">
        <f t="shared" si="2"/>
        <v>2650</v>
      </c>
      <c r="P31" s="14" t="s">
        <v>56</v>
      </c>
      <c r="Q31" t="s">
        <v>65</v>
      </c>
    </row>
    <row r="32" spans="1:18" x14ac:dyDescent="0.35">
      <c r="A32" s="2" t="s">
        <v>16</v>
      </c>
      <c r="B32" s="1" t="s">
        <v>0</v>
      </c>
      <c r="C32" s="1" t="s">
        <v>2</v>
      </c>
      <c r="D32" s="2">
        <v>700</v>
      </c>
      <c r="F32" s="4" t="s">
        <v>81</v>
      </c>
      <c r="G32" s="1" t="s">
        <v>9</v>
      </c>
      <c r="H32" s="4">
        <f t="shared" si="2"/>
        <v>2000</v>
      </c>
      <c r="P32" t="s">
        <v>24</v>
      </c>
      <c r="Q32">
        <v>4000</v>
      </c>
    </row>
    <row r="33" spans="1:24" x14ac:dyDescent="0.35">
      <c r="A33" s="2" t="s">
        <v>16</v>
      </c>
      <c r="B33" s="1" t="s">
        <v>15</v>
      </c>
      <c r="C33" s="1" t="s">
        <v>15</v>
      </c>
      <c r="D33" s="2">
        <v>720</v>
      </c>
      <c r="F33" s="4" t="s">
        <v>81</v>
      </c>
      <c r="G33" s="8" t="s">
        <v>30</v>
      </c>
      <c r="H33" s="4">
        <f t="shared" si="2"/>
        <v>1900</v>
      </c>
      <c r="P33" t="s">
        <v>33</v>
      </c>
      <c r="Q33">
        <v>12000</v>
      </c>
    </row>
    <row r="34" spans="1:24" x14ac:dyDescent="0.35">
      <c r="A34" s="2" t="s">
        <v>18</v>
      </c>
      <c r="B34" s="1" t="s">
        <v>24</v>
      </c>
      <c r="C34" s="1" t="s">
        <v>13</v>
      </c>
      <c r="D34" s="2">
        <v>450</v>
      </c>
      <c r="F34" s="4" t="s">
        <v>81</v>
      </c>
      <c r="G34" s="1" t="s">
        <v>24</v>
      </c>
      <c r="H34" s="4">
        <f t="shared" si="2"/>
        <v>1750</v>
      </c>
      <c r="P34" t="s">
        <v>30</v>
      </c>
      <c r="Q34">
        <v>4940</v>
      </c>
    </row>
    <row r="35" spans="1:24" x14ac:dyDescent="0.35">
      <c r="A35" s="2" t="s">
        <v>18</v>
      </c>
      <c r="B35" s="1" t="s">
        <v>0</v>
      </c>
      <c r="C35" s="1" t="s">
        <v>26</v>
      </c>
      <c r="D35" s="3">
        <v>1560</v>
      </c>
      <c r="F35" s="4" t="s">
        <v>81</v>
      </c>
      <c r="G35" s="1" t="s">
        <v>15</v>
      </c>
      <c r="H35" s="4">
        <f t="shared" si="2"/>
        <v>850</v>
      </c>
      <c r="P35" t="s">
        <v>0</v>
      </c>
      <c r="Q35">
        <v>30990</v>
      </c>
    </row>
    <row r="36" spans="1:24" x14ac:dyDescent="0.35">
      <c r="A36" s="2" t="s">
        <v>18</v>
      </c>
      <c r="B36" s="1" t="s">
        <v>0</v>
      </c>
      <c r="C36" s="1" t="s">
        <v>27</v>
      </c>
      <c r="D36" s="3">
        <v>550</v>
      </c>
      <c r="F36" s="4" t="s">
        <v>81</v>
      </c>
      <c r="G36" s="1" t="s">
        <v>33</v>
      </c>
      <c r="H36" s="4">
        <f t="shared" si="2"/>
        <v>250</v>
      </c>
      <c r="P36" t="s">
        <v>15</v>
      </c>
      <c r="Q36">
        <v>7720</v>
      </c>
    </row>
    <row r="37" spans="1:24" x14ac:dyDescent="0.35">
      <c r="A37" s="2" t="s">
        <v>18</v>
      </c>
      <c r="B37" s="1" t="s">
        <v>0</v>
      </c>
      <c r="C37" s="1" t="s">
        <v>2</v>
      </c>
      <c r="D37" s="3">
        <v>650</v>
      </c>
      <c r="F37" s="4" t="s">
        <v>83</v>
      </c>
      <c r="G37" s="1" t="s">
        <v>0</v>
      </c>
      <c r="H37" s="4">
        <f>SUMIF($B$20:$B33,$G37,$D$20:$D$33)</f>
        <v>4300</v>
      </c>
      <c r="P37" t="s">
        <v>9</v>
      </c>
      <c r="Q37">
        <v>8700</v>
      </c>
    </row>
    <row r="38" spans="1:24" x14ac:dyDescent="0.35">
      <c r="A38" s="2" t="s">
        <v>18</v>
      </c>
      <c r="B38" s="1" t="s">
        <v>0</v>
      </c>
      <c r="C38" s="1" t="s">
        <v>2</v>
      </c>
      <c r="D38" s="3">
        <v>310</v>
      </c>
      <c r="F38" s="4" t="s">
        <v>83</v>
      </c>
      <c r="G38" s="1" t="s">
        <v>33</v>
      </c>
      <c r="H38" s="4">
        <f ca="1">SUMIF($B$20:$B34,$G38,$D$20:$D$33)</f>
        <v>7500</v>
      </c>
      <c r="P38" t="s">
        <v>29</v>
      </c>
      <c r="Q38">
        <v>16040</v>
      </c>
    </row>
    <row r="39" spans="1:24" x14ac:dyDescent="0.35">
      <c r="A39" s="2" t="s">
        <v>18</v>
      </c>
      <c r="B39" s="1" t="s">
        <v>0</v>
      </c>
      <c r="C39" s="1" t="s">
        <v>28</v>
      </c>
      <c r="D39" s="3">
        <v>220</v>
      </c>
      <c r="F39" s="4" t="s">
        <v>83</v>
      </c>
      <c r="G39" s="1" t="s">
        <v>29</v>
      </c>
      <c r="H39" s="4">
        <f ca="1">SUMIF($B$20:$B35,$G39,$D$20:$D$33)</f>
        <v>2650</v>
      </c>
      <c r="P39" t="s">
        <v>42</v>
      </c>
      <c r="Q39">
        <v>84390</v>
      </c>
    </row>
    <row r="40" spans="1:24" x14ac:dyDescent="0.35">
      <c r="A40" s="2" t="s">
        <v>18</v>
      </c>
      <c r="B40" s="1" t="s">
        <v>0</v>
      </c>
      <c r="C40" s="1" t="s">
        <v>3</v>
      </c>
      <c r="D40" s="2">
        <v>1600</v>
      </c>
      <c r="F40" s="4" t="s">
        <v>83</v>
      </c>
      <c r="G40" s="1" t="s">
        <v>24</v>
      </c>
      <c r="H40" s="4">
        <f ca="1">SUMIF($B$20:$B36,$G40,$D$20:$D$33)</f>
        <v>900</v>
      </c>
    </row>
    <row r="41" spans="1:24" x14ac:dyDescent="0.35">
      <c r="A41" s="2" t="s">
        <v>18</v>
      </c>
      <c r="B41" s="1" t="s">
        <v>0</v>
      </c>
      <c r="C41" s="1" t="s">
        <v>4</v>
      </c>
      <c r="D41" s="2">
        <v>500</v>
      </c>
      <c r="F41" s="4" t="s">
        <v>83</v>
      </c>
      <c r="G41" s="1" t="s">
        <v>15</v>
      </c>
      <c r="H41" s="4">
        <f ca="1">SUMIF($B$20:$B37,$G41,$D$20:$D$33)</f>
        <v>720</v>
      </c>
    </row>
    <row r="42" spans="1:24" x14ac:dyDescent="0.35">
      <c r="A42" s="2" t="s">
        <v>18</v>
      </c>
      <c r="B42" s="1" t="s">
        <v>29</v>
      </c>
      <c r="C42" s="1" t="s">
        <v>7</v>
      </c>
      <c r="D42" s="2">
        <v>850</v>
      </c>
      <c r="F42" s="4" t="s">
        <v>83</v>
      </c>
      <c r="G42" s="8" t="s">
        <v>30</v>
      </c>
      <c r="H42" s="4">
        <f ca="1">SUMIF($B$20:$B38,$G42,$D$20:$D$33)</f>
        <v>0</v>
      </c>
    </row>
    <row r="43" spans="1:24" ht="18.5" x14ac:dyDescent="0.45">
      <c r="A43" s="2" t="s">
        <v>18</v>
      </c>
      <c r="B43" s="1" t="s">
        <v>29</v>
      </c>
      <c r="C43" s="1" t="s">
        <v>5</v>
      </c>
      <c r="D43" s="2">
        <v>1000</v>
      </c>
      <c r="F43" s="4" t="s">
        <v>83</v>
      </c>
      <c r="G43" s="1" t="s">
        <v>9</v>
      </c>
      <c r="H43" s="4">
        <f ca="1">SUMIF($B$20:$B39,$G43,$D$20:$D$33)</f>
        <v>0</v>
      </c>
      <c r="O43" s="26" t="s">
        <v>66</v>
      </c>
      <c r="P43" s="27"/>
      <c r="Q43" s="27"/>
      <c r="R43" s="27"/>
      <c r="S43" s="27"/>
      <c r="T43" s="27"/>
      <c r="U43" s="27"/>
      <c r="V43" s="27"/>
      <c r="W43" s="27"/>
      <c r="X43" s="27"/>
    </row>
    <row r="44" spans="1:24" x14ac:dyDescent="0.35">
      <c r="A44" s="2" t="s">
        <v>18</v>
      </c>
      <c r="B44" s="1" t="s">
        <v>29</v>
      </c>
      <c r="C44" s="1" t="s">
        <v>6</v>
      </c>
      <c r="D44" s="2">
        <v>550</v>
      </c>
      <c r="F44" s="4" t="s">
        <v>84</v>
      </c>
      <c r="G44" s="1" t="s">
        <v>0</v>
      </c>
      <c r="H44" s="4">
        <f t="shared" ref="H44:H50" si="3">SUMIF($B$34:$B$50,$G44,$D$34:$D$50)</f>
        <v>6090</v>
      </c>
    </row>
    <row r="45" spans="1:24" x14ac:dyDescent="0.35">
      <c r="A45" s="2" t="s">
        <v>18</v>
      </c>
      <c r="B45" s="1" t="s">
        <v>29</v>
      </c>
      <c r="C45" s="1" t="s">
        <v>14</v>
      </c>
      <c r="D45" s="2">
        <v>350</v>
      </c>
      <c r="F45" s="4" t="s">
        <v>84</v>
      </c>
      <c r="G45" s="1" t="s">
        <v>29</v>
      </c>
      <c r="H45" s="4">
        <f t="shared" si="3"/>
        <v>2750</v>
      </c>
      <c r="O45" s="21" t="s">
        <v>56</v>
      </c>
      <c r="P45" s="21" t="s">
        <v>57</v>
      </c>
    </row>
    <row r="46" spans="1:24" x14ac:dyDescent="0.35">
      <c r="A46" s="2" t="s">
        <v>18</v>
      </c>
      <c r="B46" s="1" t="s">
        <v>33</v>
      </c>
      <c r="C46" s="1" t="s">
        <v>1</v>
      </c>
      <c r="D46" s="2">
        <v>500</v>
      </c>
      <c r="F46" s="4" t="s">
        <v>84</v>
      </c>
      <c r="G46" s="1" t="s">
        <v>9</v>
      </c>
      <c r="H46" s="4">
        <f t="shared" si="3"/>
        <v>1700</v>
      </c>
      <c r="O46" s="1" t="s">
        <v>0</v>
      </c>
      <c r="P46" s="4">
        <f t="shared" ref="P46:P52" si="4">SUMIF($B$3:$B$103,O46,$D$3:$D$103)</f>
        <v>30990</v>
      </c>
    </row>
    <row r="47" spans="1:24" x14ac:dyDescent="0.35">
      <c r="A47" s="2" t="s">
        <v>18</v>
      </c>
      <c r="B47" s="1" t="s">
        <v>9</v>
      </c>
      <c r="C47" s="1" t="s">
        <v>35</v>
      </c>
      <c r="D47" s="2">
        <v>1700</v>
      </c>
      <c r="F47" s="4" t="s">
        <v>84</v>
      </c>
      <c r="G47" s="1" t="s">
        <v>15</v>
      </c>
      <c r="H47" s="4">
        <f t="shared" si="3"/>
        <v>850</v>
      </c>
      <c r="O47" s="1" t="s">
        <v>29</v>
      </c>
      <c r="P47" s="4">
        <f t="shared" si="4"/>
        <v>16040</v>
      </c>
    </row>
    <row r="48" spans="1:24" x14ac:dyDescent="0.35">
      <c r="A48" s="2" t="s">
        <v>18</v>
      </c>
      <c r="B48" s="1" t="s">
        <v>0</v>
      </c>
      <c r="C48" s="1" t="s">
        <v>2</v>
      </c>
      <c r="D48" s="2">
        <v>700</v>
      </c>
      <c r="F48" s="4" t="s">
        <v>84</v>
      </c>
      <c r="G48" s="8" t="s">
        <v>30</v>
      </c>
      <c r="H48" s="4">
        <f t="shared" si="3"/>
        <v>800</v>
      </c>
      <c r="O48" s="1" t="s">
        <v>33</v>
      </c>
      <c r="P48" s="4">
        <f t="shared" si="4"/>
        <v>12000</v>
      </c>
    </row>
    <row r="49" spans="1:18" x14ac:dyDescent="0.35">
      <c r="A49" s="2" t="s">
        <v>18</v>
      </c>
      <c r="B49" s="1" t="s">
        <v>30</v>
      </c>
      <c r="C49" s="1" t="s">
        <v>11</v>
      </c>
      <c r="D49" s="2">
        <v>800</v>
      </c>
      <c r="F49" s="4" t="s">
        <v>84</v>
      </c>
      <c r="G49" s="1" t="s">
        <v>33</v>
      </c>
      <c r="H49" s="4">
        <f t="shared" si="3"/>
        <v>500</v>
      </c>
      <c r="O49" s="1" t="s">
        <v>9</v>
      </c>
      <c r="P49" s="4">
        <f t="shared" si="4"/>
        <v>8700</v>
      </c>
    </row>
    <row r="50" spans="1:18" x14ac:dyDescent="0.35">
      <c r="A50" s="2" t="s">
        <v>18</v>
      </c>
      <c r="B50" s="1" t="s">
        <v>15</v>
      </c>
      <c r="C50" s="1" t="s">
        <v>15</v>
      </c>
      <c r="D50" s="2">
        <v>850</v>
      </c>
      <c r="F50" s="4" t="s">
        <v>84</v>
      </c>
      <c r="G50" s="1" t="s">
        <v>24</v>
      </c>
      <c r="H50" s="4">
        <f t="shared" si="3"/>
        <v>450</v>
      </c>
      <c r="O50" s="1" t="s">
        <v>15</v>
      </c>
      <c r="P50" s="4">
        <f t="shared" si="4"/>
        <v>7720</v>
      </c>
    </row>
    <row r="51" spans="1:18" ht="30" customHeight="1" x14ac:dyDescent="0.35">
      <c r="A51" s="2" t="s">
        <v>19</v>
      </c>
      <c r="B51" s="1" t="s">
        <v>24</v>
      </c>
      <c r="C51" s="1" t="s">
        <v>13</v>
      </c>
      <c r="D51" s="2">
        <v>450</v>
      </c>
      <c r="F51" s="4" t="s">
        <v>85</v>
      </c>
      <c r="G51" s="1" t="s">
        <v>0</v>
      </c>
      <c r="H51" s="4">
        <f t="shared" ref="H51:H57" si="5">SUMIF($B$51:$B$69,$G51,$D$51:$D$69)</f>
        <v>5460</v>
      </c>
      <c r="O51" s="8" t="s">
        <v>30</v>
      </c>
      <c r="P51" s="4">
        <f t="shared" si="4"/>
        <v>4940</v>
      </c>
    </row>
    <row r="52" spans="1:18" x14ac:dyDescent="0.35">
      <c r="A52" s="2" t="s">
        <v>19</v>
      </c>
      <c r="B52" s="1" t="s">
        <v>0</v>
      </c>
      <c r="C52" s="1" t="s">
        <v>26</v>
      </c>
      <c r="D52" s="2">
        <v>1200</v>
      </c>
      <c r="F52" s="4" t="s">
        <v>85</v>
      </c>
      <c r="G52" s="1" t="s">
        <v>15</v>
      </c>
      <c r="H52" s="4">
        <f t="shared" si="5"/>
        <v>3500</v>
      </c>
      <c r="O52" s="1" t="s">
        <v>24</v>
      </c>
      <c r="P52" s="4">
        <f t="shared" si="4"/>
        <v>4000</v>
      </c>
    </row>
    <row r="53" spans="1:18" x14ac:dyDescent="0.35">
      <c r="A53" s="2" t="s">
        <v>19</v>
      </c>
      <c r="B53" s="1" t="s">
        <v>0</v>
      </c>
      <c r="C53" s="1" t="s">
        <v>27</v>
      </c>
      <c r="D53" s="2">
        <v>640</v>
      </c>
      <c r="F53" s="4" t="s">
        <v>85</v>
      </c>
      <c r="G53" s="1" t="s">
        <v>29</v>
      </c>
      <c r="H53" s="4">
        <f t="shared" si="5"/>
        <v>2750</v>
      </c>
    </row>
    <row r="54" spans="1:18" ht="18.5" x14ac:dyDescent="0.45">
      <c r="A54" s="2" t="s">
        <v>19</v>
      </c>
      <c r="B54" s="1" t="s">
        <v>0</v>
      </c>
      <c r="C54" s="1" t="s">
        <v>28</v>
      </c>
      <c r="D54" s="2">
        <v>260</v>
      </c>
      <c r="F54" s="4" t="s">
        <v>85</v>
      </c>
      <c r="G54" s="8" t="s">
        <v>30</v>
      </c>
      <c r="H54" s="4">
        <f t="shared" si="5"/>
        <v>1390</v>
      </c>
      <c r="O54" s="26" t="s">
        <v>67</v>
      </c>
      <c r="P54" s="26"/>
      <c r="Q54" s="26"/>
      <c r="R54" s="27"/>
    </row>
    <row r="55" spans="1:18" x14ac:dyDescent="0.35">
      <c r="A55" s="2" t="s">
        <v>19</v>
      </c>
      <c r="B55" s="1" t="s">
        <v>0</v>
      </c>
      <c r="C55" s="1" t="s">
        <v>25</v>
      </c>
      <c r="D55" s="2">
        <v>270</v>
      </c>
      <c r="F55" s="4" t="s">
        <v>85</v>
      </c>
      <c r="G55" s="1" t="s">
        <v>33</v>
      </c>
      <c r="H55" s="4">
        <f t="shared" si="5"/>
        <v>1250</v>
      </c>
    </row>
    <row r="56" spans="1:18" x14ac:dyDescent="0.35">
      <c r="A56" s="2" t="s">
        <v>19</v>
      </c>
      <c r="B56" s="1" t="s">
        <v>0</v>
      </c>
      <c r="C56" s="1" t="s">
        <v>2</v>
      </c>
      <c r="D56" s="2">
        <v>630</v>
      </c>
      <c r="F56" s="4" t="s">
        <v>85</v>
      </c>
      <c r="G56" s="1" t="s">
        <v>24</v>
      </c>
      <c r="H56" s="4">
        <f t="shared" si="5"/>
        <v>450</v>
      </c>
      <c r="O56" s="14" t="s">
        <v>37</v>
      </c>
      <c r="P56" s="14" t="s">
        <v>38</v>
      </c>
      <c r="Q56" t="s">
        <v>59</v>
      </c>
    </row>
    <row r="57" spans="1:18" x14ac:dyDescent="0.35">
      <c r="A57" s="2" t="s">
        <v>19</v>
      </c>
      <c r="B57" s="1" t="s">
        <v>0</v>
      </c>
      <c r="C57" s="1" t="s">
        <v>3</v>
      </c>
      <c r="D57" s="2">
        <v>1750</v>
      </c>
      <c r="F57" s="4" t="s">
        <v>85</v>
      </c>
      <c r="G57" s="1" t="s">
        <v>9</v>
      </c>
      <c r="H57" s="4">
        <f t="shared" si="5"/>
        <v>0</v>
      </c>
      <c r="O57" t="s">
        <v>10</v>
      </c>
      <c r="Q57">
        <v>13900</v>
      </c>
    </row>
    <row r="58" spans="1:18" x14ac:dyDescent="0.35">
      <c r="A58" s="2" t="s">
        <v>19</v>
      </c>
      <c r="B58" s="1" t="s">
        <v>0</v>
      </c>
      <c r="C58" s="1" t="s">
        <v>4</v>
      </c>
      <c r="D58" s="2">
        <v>500</v>
      </c>
      <c r="F58" s="4" t="s">
        <v>86</v>
      </c>
      <c r="G58" s="1" t="s">
        <v>0</v>
      </c>
      <c r="H58" s="4">
        <f t="shared" ref="H58:H64" si="6">SUMIF($B$70:$B$86,$G58,$D$70:$D$86)</f>
        <v>5950</v>
      </c>
      <c r="P58" t="s">
        <v>24</v>
      </c>
      <c r="Q58">
        <v>1750</v>
      </c>
    </row>
    <row r="59" spans="1:18" x14ac:dyDescent="0.35">
      <c r="A59" s="2" t="s">
        <v>19</v>
      </c>
      <c r="B59" s="1" t="s">
        <v>29</v>
      </c>
      <c r="C59" s="1" t="s">
        <v>7</v>
      </c>
      <c r="D59" s="2">
        <v>850</v>
      </c>
      <c r="F59" s="4" t="s">
        <v>86</v>
      </c>
      <c r="G59" s="1" t="s">
        <v>29</v>
      </c>
      <c r="H59" s="4">
        <f t="shared" si="6"/>
        <v>2670</v>
      </c>
      <c r="P59" t="s">
        <v>33</v>
      </c>
      <c r="Q59">
        <v>250</v>
      </c>
    </row>
    <row r="60" spans="1:18" x14ac:dyDescent="0.35">
      <c r="A60" s="2" t="s">
        <v>19</v>
      </c>
      <c r="B60" s="1" t="s">
        <v>29</v>
      </c>
      <c r="C60" s="1" t="s">
        <v>5</v>
      </c>
      <c r="D60" s="2">
        <v>1000</v>
      </c>
      <c r="F60" s="4" t="s">
        <v>86</v>
      </c>
      <c r="G60" s="1" t="s">
        <v>33</v>
      </c>
      <c r="H60" s="4">
        <f t="shared" si="6"/>
        <v>1500</v>
      </c>
      <c r="P60" t="s">
        <v>30</v>
      </c>
      <c r="Q60">
        <v>1900</v>
      </c>
    </row>
    <row r="61" spans="1:18" x14ac:dyDescent="0.35">
      <c r="A61" s="2" t="s">
        <v>19</v>
      </c>
      <c r="B61" s="1" t="s">
        <v>29</v>
      </c>
      <c r="C61" s="1" t="s">
        <v>6</v>
      </c>
      <c r="D61" s="2">
        <v>550</v>
      </c>
      <c r="F61" s="4" t="s">
        <v>86</v>
      </c>
      <c r="G61" s="1" t="s">
        <v>9</v>
      </c>
      <c r="H61" s="4">
        <f t="shared" si="6"/>
        <v>1500</v>
      </c>
      <c r="P61" t="s">
        <v>0</v>
      </c>
      <c r="Q61">
        <v>4500</v>
      </c>
    </row>
    <row r="62" spans="1:18" x14ac:dyDescent="0.35">
      <c r="A62" s="2" t="s">
        <v>19</v>
      </c>
      <c r="B62" s="1" t="s">
        <v>29</v>
      </c>
      <c r="C62" s="1" t="s">
        <v>14</v>
      </c>
      <c r="D62" s="2">
        <v>350</v>
      </c>
      <c r="F62" s="4" t="s">
        <v>86</v>
      </c>
      <c r="G62" s="1" t="s">
        <v>15</v>
      </c>
      <c r="H62" s="4">
        <f t="shared" si="6"/>
        <v>1300</v>
      </c>
      <c r="P62" t="s">
        <v>15</v>
      </c>
      <c r="Q62">
        <v>850</v>
      </c>
    </row>
    <row r="63" spans="1:18" x14ac:dyDescent="0.35">
      <c r="A63" s="2" t="s">
        <v>19</v>
      </c>
      <c r="B63" s="1" t="s">
        <v>30</v>
      </c>
      <c r="C63" s="1" t="s">
        <v>32</v>
      </c>
      <c r="D63" s="2">
        <v>540</v>
      </c>
      <c r="F63" s="4" t="s">
        <v>86</v>
      </c>
      <c r="G63" s="1" t="s">
        <v>24</v>
      </c>
      <c r="H63" s="4">
        <f t="shared" si="6"/>
        <v>450</v>
      </c>
      <c r="P63" t="s">
        <v>9</v>
      </c>
      <c r="Q63">
        <v>2000</v>
      </c>
    </row>
    <row r="64" spans="1:18" x14ac:dyDescent="0.35">
      <c r="A64" s="2" t="s">
        <v>19</v>
      </c>
      <c r="B64" s="1" t="s">
        <v>0</v>
      </c>
      <c r="C64" s="1" t="s">
        <v>2</v>
      </c>
      <c r="D64" s="2">
        <v>210</v>
      </c>
      <c r="F64" s="4" t="s">
        <v>86</v>
      </c>
      <c r="G64" s="8" t="s">
        <v>30</v>
      </c>
      <c r="H64" s="4">
        <f t="shared" si="6"/>
        <v>0</v>
      </c>
      <c r="P64" t="s">
        <v>29</v>
      </c>
      <c r="Q64">
        <v>2650</v>
      </c>
    </row>
    <row r="65" spans="1:17" x14ac:dyDescent="0.35">
      <c r="A65" s="2" t="s">
        <v>19</v>
      </c>
      <c r="B65" s="1" t="s">
        <v>33</v>
      </c>
      <c r="C65" s="1" t="s">
        <v>1</v>
      </c>
      <c r="D65" s="2">
        <v>250</v>
      </c>
      <c r="F65" s="4" t="s">
        <v>87</v>
      </c>
      <c r="G65" s="1" t="s">
        <v>0</v>
      </c>
      <c r="H65" s="4">
        <f>SUMIFS(D38:D138,A38:A138,F65,B38:B138,G65)</f>
        <v>4690</v>
      </c>
      <c r="O65" t="s">
        <v>16</v>
      </c>
      <c r="Q65">
        <v>15620</v>
      </c>
    </row>
    <row r="66" spans="1:17" x14ac:dyDescent="0.35">
      <c r="A66" s="2" t="s">
        <v>19</v>
      </c>
      <c r="B66" s="1" t="s">
        <v>30</v>
      </c>
      <c r="C66" s="1" t="s">
        <v>11</v>
      </c>
      <c r="D66" s="2">
        <v>850</v>
      </c>
      <c r="F66" s="4" t="s">
        <v>87</v>
      </c>
      <c r="G66" s="1" t="s">
        <v>9</v>
      </c>
      <c r="H66" s="4">
        <f>SUMIFS(D39:D139,A39:A139,F66,B39:B139,G66)</f>
        <v>3500</v>
      </c>
      <c r="P66" t="s">
        <v>24</v>
      </c>
      <c r="Q66">
        <v>450</v>
      </c>
    </row>
    <row r="67" spans="1:17" x14ac:dyDescent="0.35">
      <c r="A67" s="2" t="s">
        <v>19</v>
      </c>
      <c r="B67" s="1" t="s">
        <v>33</v>
      </c>
      <c r="C67" s="1" t="s">
        <v>20</v>
      </c>
      <c r="D67" s="2">
        <v>1000</v>
      </c>
      <c r="F67" s="4" t="s">
        <v>87</v>
      </c>
      <c r="G67" s="1" t="s">
        <v>29</v>
      </c>
      <c r="H67" s="4">
        <f>SUMIFS(D40:D140,A40:A140,F67,B40:B140,G67)</f>
        <v>2570</v>
      </c>
      <c r="P67" t="s">
        <v>33</v>
      </c>
      <c r="Q67">
        <v>7500</v>
      </c>
    </row>
    <row r="68" spans="1:17" ht="18.5" x14ac:dyDescent="0.45">
      <c r="A68" s="2" t="s">
        <v>19</v>
      </c>
      <c r="B68" s="1" t="s">
        <v>15</v>
      </c>
      <c r="C68" s="1" t="s">
        <v>21</v>
      </c>
      <c r="D68" s="2">
        <v>1500</v>
      </c>
      <c r="F68" s="4" t="s">
        <v>87</v>
      </c>
      <c r="G68" s="1" t="s">
        <v>33</v>
      </c>
      <c r="H68" s="4">
        <f>SUMIFS(D41:D141,A41:A141,F68,B41:B141,G68)</f>
        <v>1000</v>
      </c>
      <c r="M68" s="25"/>
      <c r="P68" t="s">
        <v>0</v>
      </c>
      <c r="Q68">
        <v>4300</v>
      </c>
    </row>
    <row r="69" spans="1:17" x14ac:dyDescent="0.35">
      <c r="A69" s="2" t="s">
        <v>19</v>
      </c>
      <c r="B69" s="1" t="s">
        <v>15</v>
      </c>
      <c r="C69" s="1" t="s">
        <v>15</v>
      </c>
      <c r="D69" s="2">
        <v>2000</v>
      </c>
      <c r="F69" s="4" t="s">
        <v>87</v>
      </c>
      <c r="G69" s="8" t="s">
        <v>30</v>
      </c>
      <c r="H69" s="4">
        <f>SUMIF($B$87:$B$103,$G69,$D$87:$D$103)</f>
        <v>850</v>
      </c>
      <c r="M69" s="15"/>
      <c r="P69" t="s">
        <v>15</v>
      </c>
      <c r="Q69">
        <v>720</v>
      </c>
    </row>
    <row r="70" spans="1:17" x14ac:dyDescent="0.35">
      <c r="A70" s="2" t="s">
        <v>22</v>
      </c>
      <c r="B70" s="1" t="s">
        <v>24</v>
      </c>
      <c r="C70" s="1" t="s">
        <v>13</v>
      </c>
      <c r="D70" s="2">
        <v>450</v>
      </c>
      <c r="F70" s="4" t="s">
        <v>87</v>
      </c>
      <c r="G70" s="1" t="s">
        <v>15</v>
      </c>
      <c r="H70" s="4">
        <f>SUMIFS(D43:D143,A43:A143,F70,B43:B143,G70)</f>
        <v>500</v>
      </c>
      <c r="P70" t="s">
        <v>29</v>
      </c>
      <c r="Q70">
        <v>2650</v>
      </c>
    </row>
    <row r="71" spans="1:17" x14ac:dyDescent="0.35">
      <c r="A71" s="2" t="s">
        <v>22</v>
      </c>
      <c r="B71" s="1" t="s">
        <v>0</v>
      </c>
      <c r="C71" s="1" t="s">
        <v>26</v>
      </c>
      <c r="D71" s="2">
        <v>1250</v>
      </c>
      <c r="F71" s="4" t="s">
        <v>87</v>
      </c>
      <c r="G71" s="1" t="s">
        <v>24</v>
      </c>
      <c r="H71" s="4">
        <f>SUMIFS(D44:D144,A44:A144,F71,B44:B144,G71)</f>
        <v>450</v>
      </c>
      <c r="O71" t="s">
        <v>18</v>
      </c>
      <c r="Q71">
        <v>13140</v>
      </c>
    </row>
    <row r="72" spans="1:17" x14ac:dyDescent="0.35">
      <c r="A72" s="2" t="s">
        <v>22</v>
      </c>
      <c r="B72" s="1" t="s">
        <v>0</v>
      </c>
      <c r="C72" s="1" t="s">
        <v>27</v>
      </c>
      <c r="D72" s="2">
        <v>450</v>
      </c>
      <c r="P72" t="s">
        <v>24</v>
      </c>
      <c r="Q72">
        <v>450</v>
      </c>
    </row>
    <row r="73" spans="1:17" x14ac:dyDescent="0.35">
      <c r="A73" s="2" t="s">
        <v>22</v>
      </c>
      <c r="B73" s="1" t="s">
        <v>0</v>
      </c>
      <c r="C73" s="1" t="s">
        <v>28</v>
      </c>
      <c r="D73" s="2">
        <v>120</v>
      </c>
      <c r="P73" t="s">
        <v>33</v>
      </c>
      <c r="Q73">
        <v>500</v>
      </c>
    </row>
    <row r="74" spans="1:17" x14ac:dyDescent="0.35">
      <c r="A74" s="2" t="s">
        <v>22</v>
      </c>
      <c r="B74" s="1" t="s">
        <v>0</v>
      </c>
      <c r="C74" s="1" t="s">
        <v>25</v>
      </c>
      <c r="D74" s="2">
        <v>190</v>
      </c>
      <c r="P74" t="s">
        <v>30</v>
      </c>
      <c r="Q74">
        <v>800</v>
      </c>
    </row>
    <row r="75" spans="1:17" x14ac:dyDescent="0.35">
      <c r="A75" s="2" t="s">
        <v>22</v>
      </c>
      <c r="B75" s="1" t="s">
        <v>0</v>
      </c>
      <c r="C75" s="1" t="s">
        <v>2</v>
      </c>
      <c r="D75" s="2">
        <v>690</v>
      </c>
      <c r="P75" t="s">
        <v>0</v>
      </c>
      <c r="Q75">
        <v>6090</v>
      </c>
    </row>
    <row r="76" spans="1:17" x14ac:dyDescent="0.35">
      <c r="A76" s="2" t="s">
        <v>22</v>
      </c>
      <c r="B76" s="1" t="s">
        <v>0</v>
      </c>
      <c r="C76" s="1" t="s">
        <v>3</v>
      </c>
      <c r="D76" s="2">
        <v>1650</v>
      </c>
      <c r="P76" t="s">
        <v>15</v>
      </c>
      <c r="Q76">
        <v>850</v>
      </c>
    </row>
    <row r="77" spans="1:17" x14ac:dyDescent="0.35">
      <c r="A77" s="2" t="s">
        <v>22</v>
      </c>
      <c r="B77" s="1" t="s">
        <v>0</v>
      </c>
      <c r="C77" s="1" t="s">
        <v>4</v>
      </c>
      <c r="D77" s="2">
        <v>500</v>
      </c>
      <c r="P77" t="s">
        <v>9</v>
      </c>
      <c r="Q77">
        <v>1700</v>
      </c>
    </row>
    <row r="78" spans="1:17" ht="15.5" x14ac:dyDescent="0.35">
      <c r="A78" s="2" t="s">
        <v>22</v>
      </c>
      <c r="B78" s="1" t="s">
        <v>29</v>
      </c>
      <c r="C78" s="1" t="s">
        <v>7</v>
      </c>
      <c r="D78" s="2">
        <v>850</v>
      </c>
      <c r="F78" s="22" t="s">
        <v>60</v>
      </c>
      <c r="G78" s="20"/>
      <c r="H78" s="20"/>
      <c r="I78" s="6"/>
      <c r="P78" t="s">
        <v>29</v>
      </c>
      <c r="Q78">
        <v>2750</v>
      </c>
    </row>
    <row r="79" spans="1:17" x14ac:dyDescent="0.35">
      <c r="A79" s="2" t="s">
        <v>22</v>
      </c>
      <c r="B79" s="1" t="s">
        <v>29</v>
      </c>
      <c r="C79" s="1" t="s">
        <v>5</v>
      </c>
      <c r="D79" s="2">
        <v>1000</v>
      </c>
      <c r="O79" t="s">
        <v>19</v>
      </c>
      <c r="Q79">
        <v>14800</v>
      </c>
    </row>
    <row r="80" spans="1:17" x14ac:dyDescent="0.35">
      <c r="A80" s="2" t="s">
        <v>22</v>
      </c>
      <c r="B80" s="1" t="s">
        <v>29</v>
      </c>
      <c r="C80" s="1" t="s">
        <v>6</v>
      </c>
      <c r="D80" s="2">
        <v>470</v>
      </c>
      <c r="F80" t="s">
        <v>80</v>
      </c>
      <c r="P80" t="s">
        <v>24</v>
      </c>
      <c r="Q80">
        <v>450</v>
      </c>
    </row>
    <row r="81" spans="1:17" x14ac:dyDescent="0.35">
      <c r="A81" s="2" t="s">
        <v>22</v>
      </c>
      <c r="B81" s="1" t="s">
        <v>29</v>
      </c>
      <c r="C81" s="1" t="s">
        <v>14</v>
      </c>
      <c r="D81" s="2">
        <v>350</v>
      </c>
      <c r="F81" t="s">
        <v>104</v>
      </c>
      <c r="P81" t="s">
        <v>33</v>
      </c>
      <c r="Q81">
        <v>1250</v>
      </c>
    </row>
    <row r="82" spans="1:17" x14ac:dyDescent="0.35">
      <c r="A82" s="2" t="s">
        <v>22</v>
      </c>
      <c r="B82" s="1" t="s">
        <v>0</v>
      </c>
      <c r="C82" s="1" t="s">
        <v>2</v>
      </c>
      <c r="D82" s="2">
        <v>1100</v>
      </c>
      <c r="P82" t="s">
        <v>30</v>
      </c>
      <c r="Q82">
        <v>1390</v>
      </c>
    </row>
    <row r="83" spans="1:17" x14ac:dyDescent="0.35">
      <c r="A83" s="2" t="s">
        <v>22</v>
      </c>
      <c r="B83" s="1" t="s">
        <v>33</v>
      </c>
      <c r="C83" s="1" t="s">
        <v>1</v>
      </c>
      <c r="D83" s="2">
        <v>500</v>
      </c>
      <c r="P83" t="s">
        <v>0</v>
      </c>
      <c r="Q83">
        <v>5460</v>
      </c>
    </row>
    <row r="84" spans="1:17" x14ac:dyDescent="0.35">
      <c r="A84" s="2" t="s">
        <v>22</v>
      </c>
      <c r="B84" s="1" t="s">
        <v>9</v>
      </c>
      <c r="C84" s="1" t="s">
        <v>36</v>
      </c>
      <c r="D84" s="2">
        <v>1500</v>
      </c>
      <c r="P84" t="s">
        <v>15</v>
      </c>
      <c r="Q84">
        <v>3500</v>
      </c>
    </row>
    <row r="85" spans="1:17" x14ac:dyDescent="0.35">
      <c r="A85" s="2" t="s">
        <v>22</v>
      </c>
      <c r="B85" s="1" t="s">
        <v>33</v>
      </c>
      <c r="C85" s="1" t="s">
        <v>20</v>
      </c>
      <c r="D85" s="2">
        <v>1000</v>
      </c>
      <c r="P85" t="s">
        <v>29</v>
      </c>
      <c r="Q85">
        <v>2750</v>
      </c>
    </row>
    <row r="86" spans="1:17" x14ac:dyDescent="0.35">
      <c r="A86" s="2" t="s">
        <v>22</v>
      </c>
      <c r="B86" s="1" t="s">
        <v>15</v>
      </c>
      <c r="C86" s="1" t="s">
        <v>15</v>
      </c>
      <c r="D86" s="2">
        <v>1300</v>
      </c>
      <c r="O86" t="s">
        <v>22</v>
      </c>
      <c r="Q86">
        <v>13370</v>
      </c>
    </row>
    <row r="87" spans="1:17" x14ac:dyDescent="0.35">
      <c r="A87" s="2" t="s">
        <v>23</v>
      </c>
      <c r="B87" s="1" t="s">
        <v>9</v>
      </c>
      <c r="C87" s="1" t="s">
        <v>34</v>
      </c>
      <c r="D87" s="2">
        <v>2500</v>
      </c>
      <c r="P87" t="s">
        <v>24</v>
      </c>
      <c r="Q87">
        <v>450</v>
      </c>
    </row>
    <row r="88" spans="1:17" x14ac:dyDescent="0.35">
      <c r="A88" s="2" t="s">
        <v>23</v>
      </c>
      <c r="B88" s="1" t="s">
        <v>0</v>
      </c>
      <c r="C88" s="1" t="s">
        <v>3</v>
      </c>
      <c r="D88" s="2">
        <v>1690</v>
      </c>
      <c r="P88" t="s">
        <v>33</v>
      </c>
      <c r="Q88">
        <v>1500</v>
      </c>
    </row>
    <row r="89" spans="1:17" x14ac:dyDescent="0.35">
      <c r="A89" s="2" t="s">
        <v>23</v>
      </c>
      <c r="B89" s="1" t="s">
        <v>0</v>
      </c>
      <c r="C89" s="1" t="s">
        <v>26</v>
      </c>
      <c r="D89" s="2">
        <v>1050</v>
      </c>
      <c r="P89" t="s">
        <v>0</v>
      </c>
      <c r="Q89">
        <v>5950</v>
      </c>
    </row>
    <row r="90" spans="1:17" x14ac:dyDescent="0.35">
      <c r="A90" s="2" t="s">
        <v>23</v>
      </c>
      <c r="B90" s="1" t="s">
        <v>29</v>
      </c>
      <c r="C90" s="1" t="s">
        <v>5</v>
      </c>
      <c r="D90" s="2">
        <v>1000</v>
      </c>
      <c r="P90" t="s">
        <v>15</v>
      </c>
      <c r="Q90">
        <v>1300</v>
      </c>
    </row>
    <row r="91" spans="1:17" x14ac:dyDescent="0.35">
      <c r="A91" s="2" t="s">
        <v>23</v>
      </c>
      <c r="B91" s="1" t="s">
        <v>33</v>
      </c>
      <c r="C91" s="1" t="s">
        <v>1</v>
      </c>
      <c r="D91" s="2">
        <v>1000</v>
      </c>
      <c r="P91" t="s">
        <v>9</v>
      </c>
      <c r="Q91">
        <v>1500</v>
      </c>
    </row>
    <row r="92" spans="1:17" x14ac:dyDescent="0.35">
      <c r="A92" s="2" t="s">
        <v>23</v>
      </c>
      <c r="B92" s="1" t="s">
        <v>9</v>
      </c>
      <c r="C92" s="1" t="s">
        <v>35</v>
      </c>
      <c r="D92" s="2">
        <v>1000</v>
      </c>
      <c r="P92" t="s">
        <v>29</v>
      </c>
      <c r="Q92">
        <v>2670</v>
      </c>
    </row>
    <row r="93" spans="1:17" x14ac:dyDescent="0.35">
      <c r="A93" s="2" t="s">
        <v>23</v>
      </c>
      <c r="B93" s="1" t="s">
        <v>29</v>
      </c>
      <c r="C93" s="1" t="s">
        <v>7</v>
      </c>
      <c r="D93" s="2">
        <v>850</v>
      </c>
      <c r="O93" t="s">
        <v>23</v>
      </c>
      <c r="Q93">
        <v>13560</v>
      </c>
    </row>
    <row r="94" spans="1:17" x14ac:dyDescent="0.35">
      <c r="A94" s="2" t="s">
        <v>23</v>
      </c>
      <c r="B94" s="1" t="s">
        <v>0</v>
      </c>
      <c r="C94" s="1" t="s">
        <v>4</v>
      </c>
      <c r="D94" s="2">
        <v>650</v>
      </c>
      <c r="P94" t="s">
        <v>24</v>
      </c>
      <c r="Q94">
        <v>450</v>
      </c>
    </row>
    <row r="95" spans="1:17" x14ac:dyDescent="0.35">
      <c r="A95" s="2" t="s">
        <v>23</v>
      </c>
      <c r="B95" s="1" t="s">
        <v>30</v>
      </c>
      <c r="C95" s="1" t="s">
        <v>32</v>
      </c>
      <c r="D95" s="2">
        <v>600</v>
      </c>
      <c r="P95" t="s">
        <v>33</v>
      </c>
      <c r="Q95">
        <v>1000</v>
      </c>
    </row>
    <row r="96" spans="1:17" x14ac:dyDescent="0.35">
      <c r="A96" s="2" t="s">
        <v>23</v>
      </c>
      <c r="B96" s="1" t="s">
        <v>0</v>
      </c>
      <c r="C96" s="1" t="s">
        <v>27</v>
      </c>
      <c r="D96" s="2">
        <v>550</v>
      </c>
      <c r="P96" t="s">
        <v>30</v>
      </c>
      <c r="Q96">
        <v>850</v>
      </c>
    </row>
    <row r="97" spans="1:17" x14ac:dyDescent="0.35">
      <c r="A97" s="2" t="s">
        <v>23</v>
      </c>
      <c r="B97" s="1" t="s">
        <v>0</v>
      </c>
      <c r="C97" s="1" t="s">
        <v>28</v>
      </c>
      <c r="D97" s="2">
        <v>500</v>
      </c>
      <c r="P97" t="s">
        <v>0</v>
      </c>
      <c r="Q97">
        <v>4690</v>
      </c>
    </row>
    <row r="98" spans="1:17" x14ac:dyDescent="0.35">
      <c r="A98" s="2" t="s">
        <v>23</v>
      </c>
      <c r="B98" s="1" t="s">
        <v>15</v>
      </c>
      <c r="C98" s="1" t="s">
        <v>8</v>
      </c>
      <c r="D98" s="2">
        <v>500</v>
      </c>
      <c r="P98" t="s">
        <v>15</v>
      </c>
      <c r="Q98">
        <v>500</v>
      </c>
    </row>
    <row r="99" spans="1:17" x14ac:dyDescent="0.35">
      <c r="A99" s="2" t="s">
        <v>23</v>
      </c>
      <c r="B99" s="1" t="s">
        <v>24</v>
      </c>
      <c r="C99" s="1" t="s">
        <v>13</v>
      </c>
      <c r="D99" s="2">
        <v>450</v>
      </c>
      <c r="P99" t="s">
        <v>9</v>
      </c>
      <c r="Q99">
        <v>3500</v>
      </c>
    </row>
    <row r="100" spans="1:17" x14ac:dyDescent="0.35">
      <c r="A100" s="2" t="s">
        <v>23</v>
      </c>
      <c r="B100" s="1" t="s">
        <v>29</v>
      </c>
      <c r="C100" s="1" t="s">
        <v>6</v>
      </c>
      <c r="D100" s="2">
        <v>370</v>
      </c>
      <c r="P100" t="s">
        <v>29</v>
      </c>
      <c r="Q100">
        <v>2570</v>
      </c>
    </row>
    <row r="101" spans="1:17" x14ac:dyDescent="0.35">
      <c r="A101" s="2" t="s">
        <v>23</v>
      </c>
      <c r="B101" s="1" t="s">
        <v>29</v>
      </c>
      <c r="C101" s="1" t="s">
        <v>14</v>
      </c>
      <c r="D101" s="2">
        <v>350</v>
      </c>
      <c r="O101" t="s">
        <v>42</v>
      </c>
      <c r="Q101">
        <v>84390</v>
      </c>
    </row>
    <row r="102" spans="1:17" x14ac:dyDescent="0.35">
      <c r="A102" s="2" t="s">
        <v>23</v>
      </c>
      <c r="B102" s="1" t="s">
        <v>0</v>
      </c>
      <c r="C102" s="1" t="s">
        <v>25</v>
      </c>
      <c r="D102" s="2">
        <v>250</v>
      </c>
    </row>
    <row r="103" spans="1:17" x14ac:dyDescent="0.35">
      <c r="A103" s="2" t="s">
        <v>23</v>
      </c>
      <c r="B103" s="1" t="s">
        <v>30</v>
      </c>
      <c r="C103" s="1" t="s">
        <v>31</v>
      </c>
      <c r="D103" s="2">
        <v>250</v>
      </c>
    </row>
    <row r="104" spans="1:17" ht="28.5" x14ac:dyDescent="0.65">
      <c r="A104" s="7"/>
      <c r="D104" s="17"/>
      <c r="M104" s="26" t="s">
        <v>68</v>
      </c>
      <c r="N104" s="26"/>
      <c r="O104" s="26"/>
      <c r="P104" s="27"/>
      <c r="Q104" s="26" t="s">
        <v>79</v>
      </c>
    </row>
    <row r="106" spans="1:17" ht="20.5" customHeight="1" x14ac:dyDescent="0.35">
      <c r="A106" s="23"/>
      <c r="M106" s="14" t="s">
        <v>37</v>
      </c>
      <c r="N106" s="14" t="s">
        <v>38</v>
      </c>
      <c r="O106" t="s">
        <v>59</v>
      </c>
    </row>
    <row r="107" spans="1:17" x14ac:dyDescent="0.35">
      <c r="M107" t="s">
        <v>10</v>
      </c>
      <c r="O107">
        <v>13900</v>
      </c>
    </row>
    <row r="108" spans="1:17" x14ac:dyDescent="0.35">
      <c r="N108" t="s">
        <v>0</v>
      </c>
      <c r="O108">
        <v>4500</v>
      </c>
    </row>
    <row r="109" spans="1:17" x14ac:dyDescent="0.35">
      <c r="N109" t="s">
        <v>29</v>
      </c>
      <c r="O109">
        <v>2650</v>
      </c>
    </row>
    <row r="110" spans="1:17" ht="18.5" x14ac:dyDescent="0.45">
      <c r="B110" s="26" t="s">
        <v>77</v>
      </c>
      <c r="C110" s="26"/>
      <c r="D110" s="26"/>
      <c r="E110" s="27"/>
      <c r="N110" t="s">
        <v>9</v>
      </c>
      <c r="O110">
        <v>2000</v>
      </c>
    </row>
    <row r="111" spans="1:17" x14ac:dyDescent="0.35">
      <c r="N111" t="s">
        <v>30</v>
      </c>
      <c r="O111">
        <v>1900</v>
      </c>
    </row>
    <row r="112" spans="1:17" x14ac:dyDescent="0.35">
      <c r="B112" s="27" t="s">
        <v>95</v>
      </c>
      <c r="N112" t="s">
        <v>24</v>
      </c>
      <c r="O112">
        <v>1750</v>
      </c>
    </row>
    <row r="113" spans="2:24" x14ac:dyDescent="0.35">
      <c r="B113" s="29" t="s">
        <v>56</v>
      </c>
      <c r="C113" s="29" t="s">
        <v>88</v>
      </c>
      <c r="D113" s="29" t="s">
        <v>96</v>
      </c>
      <c r="N113" t="s">
        <v>15</v>
      </c>
      <c r="O113">
        <v>850</v>
      </c>
    </row>
    <row r="114" spans="2:24" x14ac:dyDescent="0.35">
      <c r="B114" s="4" t="s">
        <v>90</v>
      </c>
      <c r="C114" s="1" t="s">
        <v>12</v>
      </c>
      <c r="D114" s="4">
        <f>SUMIF(C3:C103,C114,D3:D103)</f>
        <v>1300</v>
      </c>
      <c r="F114" s="30"/>
      <c r="G114" s="31"/>
      <c r="H114" s="31"/>
      <c r="N114" t="s">
        <v>33</v>
      </c>
      <c r="O114">
        <v>250</v>
      </c>
    </row>
    <row r="115" spans="2:24" x14ac:dyDescent="0.35">
      <c r="B115" s="4"/>
      <c r="C115" s="1" t="s">
        <v>13</v>
      </c>
      <c r="D115" s="4">
        <f t="shared" ref="D115:D124" si="7">SUMIF(C4:C104,C115,D4:D104)</f>
        <v>2700</v>
      </c>
      <c r="F115" s="30"/>
      <c r="G115" s="30"/>
      <c r="H115" s="30"/>
      <c r="M115" t="s">
        <v>16</v>
      </c>
      <c r="O115">
        <v>15620</v>
      </c>
    </row>
    <row r="116" spans="2:24" x14ac:dyDescent="0.35">
      <c r="B116" s="4" t="s">
        <v>91</v>
      </c>
      <c r="C116" s="1" t="s">
        <v>26</v>
      </c>
      <c r="D116" s="4">
        <f t="shared" si="7"/>
        <v>7660</v>
      </c>
      <c r="F116" s="30"/>
      <c r="G116" s="30"/>
      <c r="H116" s="30"/>
      <c r="N116" t="s">
        <v>33</v>
      </c>
      <c r="O116">
        <v>7500</v>
      </c>
    </row>
    <row r="117" spans="2:24" x14ac:dyDescent="0.35">
      <c r="B117" s="4"/>
      <c r="C117" s="1" t="s">
        <v>27</v>
      </c>
      <c r="D117" s="4">
        <f t="shared" si="7"/>
        <v>2990</v>
      </c>
      <c r="F117" s="30"/>
      <c r="G117" s="30"/>
      <c r="H117" s="30"/>
      <c r="N117" t="s">
        <v>0</v>
      </c>
      <c r="O117">
        <v>4300</v>
      </c>
    </row>
    <row r="118" spans="2:24" x14ac:dyDescent="0.35">
      <c r="B118" s="4"/>
      <c r="C118" s="1" t="s">
        <v>3</v>
      </c>
      <c r="D118" s="4">
        <f t="shared" si="7"/>
        <v>9390</v>
      </c>
      <c r="F118" s="30"/>
      <c r="G118" s="30"/>
      <c r="H118" s="30"/>
      <c r="N118" t="s">
        <v>29</v>
      </c>
      <c r="O118">
        <v>2650</v>
      </c>
    </row>
    <row r="119" spans="2:24" x14ac:dyDescent="0.35">
      <c r="B119" s="4"/>
      <c r="C119" s="1" t="s">
        <v>4</v>
      </c>
      <c r="D119" s="4">
        <f t="shared" si="7"/>
        <v>3050</v>
      </c>
      <c r="F119" s="30"/>
      <c r="H119" s="30"/>
      <c r="N119" t="s">
        <v>15</v>
      </c>
      <c r="O119">
        <v>720</v>
      </c>
    </row>
    <row r="120" spans="2:24" x14ac:dyDescent="0.35">
      <c r="B120" s="4"/>
      <c r="C120" s="1" t="s">
        <v>93</v>
      </c>
      <c r="D120" s="4">
        <f t="shared" si="7"/>
        <v>5440</v>
      </c>
      <c r="F120" s="30"/>
      <c r="G120" s="30"/>
      <c r="H120" s="30"/>
      <c r="N120" t="s">
        <v>24</v>
      </c>
      <c r="O120">
        <v>450</v>
      </c>
    </row>
    <row r="121" spans="2:24" x14ac:dyDescent="0.35">
      <c r="B121" s="4" t="s">
        <v>92</v>
      </c>
      <c r="C121" s="1" t="s">
        <v>14</v>
      </c>
      <c r="D121" s="4">
        <f t="shared" si="7"/>
        <v>2000</v>
      </c>
      <c r="F121" s="30"/>
      <c r="G121" s="30"/>
      <c r="M121" t="s">
        <v>18</v>
      </c>
      <c r="O121">
        <v>13140</v>
      </c>
    </row>
    <row r="122" spans="2:24" x14ac:dyDescent="0.35">
      <c r="B122" s="4"/>
      <c r="C122" s="1" t="s">
        <v>7</v>
      </c>
      <c r="D122" s="4">
        <f t="shared" si="7"/>
        <v>5100</v>
      </c>
      <c r="F122" s="30"/>
      <c r="G122" s="30"/>
      <c r="N122" t="s">
        <v>0</v>
      </c>
      <c r="O122">
        <v>6090</v>
      </c>
    </row>
    <row r="123" spans="2:24" x14ac:dyDescent="0.35">
      <c r="B123" s="4"/>
      <c r="C123" s="1" t="s">
        <v>6</v>
      </c>
      <c r="D123" s="4">
        <f t="shared" si="7"/>
        <v>2940</v>
      </c>
      <c r="G123" s="30"/>
      <c r="N123" t="s">
        <v>29</v>
      </c>
      <c r="O123">
        <v>2750</v>
      </c>
    </row>
    <row r="124" spans="2:24" x14ac:dyDescent="0.35">
      <c r="B124" s="4"/>
      <c r="C124" s="1" t="s">
        <v>5</v>
      </c>
      <c r="D124" s="4">
        <f t="shared" si="7"/>
        <v>6000</v>
      </c>
      <c r="G124" s="30"/>
      <c r="N124" t="s">
        <v>9</v>
      </c>
      <c r="O124">
        <v>1700</v>
      </c>
      <c r="X124" s="15"/>
    </row>
    <row r="125" spans="2:24" x14ac:dyDescent="0.35">
      <c r="C125" s="1" t="s">
        <v>89</v>
      </c>
      <c r="D125" s="4">
        <f>SUM(D114:D124)</f>
        <v>48570</v>
      </c>
      <c r="G125" s="30"/>
      <c r="N125" t="s">
        <v>15</v>
      </c>
      <c r="O125">
        <v>850</v>
      </c>
    </row>
    <row r="126" spans="2:24" x14ac:dyDescent="0.35">
      <c r="G126" s="30"/>
      <c r="N126" t="s">
        <v>30</v>
      </c>
      <c r="O126">
        <v>800</v>
      </c>
    </row>
    <row r="127" spans="2:24" x14ac:dyDescent="0.35">
      <c r="G127" s="30"/>
      <c r="N127" t="s">
        <v>33</v>
      </c>
      <c r="O127">
        <v>500</v>
      </c>
    </row>
    <row r="128" spans="2:24" x14ac:dyDescent="0.35">
      <c r="G128" s="30"/>
      <c r="N128" t="s">
        <v>24</v>
      </c>
      <c r="O128">
        <v>450</v>
      </c>
    </row>
    <row r="129" spans="2:15" x14ac:dyDescent="0.35">
      <c r="B129" s="27" t="s">
        <v>94</v>
      </c>
      <c r="G129" s="30"/>
      <c r="M129" t="s">
        <v>19</v>
      </c>
      <c r="O129">
        <v>14800</v>
      </c>
    </row>
    <row r="130" spans="2:15" x14ac:dyDescent="0.35">
      <c r="B130" s="29" t="s">
        <v>56</v>
      </c>
      <c r="C130" s="29" t="s">
        <v>88</v>
      </c>
      <c r="D130" s="29" t="s">
        <v>96</v>
      </c>
      <c r="G130" s="30"/>
      <c r="N130" t="s">
        <v>0</v>
      </c>
      <c r="O130">
        <v>5460</v>
      </c>
    </row>
    <row r="131" spans="2:15" x14ac:dyDescent="0.35">
      <c r="B131" s="8" t="s">
        <v>30</v>
      </c>
      <c r="C131" s="8" t="s">
        <v>11</v>
      </c>
      <c r="D131" s="4">
        <f>SUMIF(C3:C103,C131,D3:D103)</f>
        <v>2650</v>
      </c>
      <c r="N131" t="s">
        <v>15</v>
      </c>
      <c r="O131">
        <v>3500</v>
      </c>
    </row>
    <row r="132" spans="2:15" x14ac:dyDescent="0.35">
      <c r="B132" s="4"/>
      <c r="C132" s="1" t="s">
        <v>32</v>
      </c>
      <c r="D132" s="4">
        <f t="shared" ref="D132:D143" si="8">SUMIF(C4:C104,C132,D4:D104)</f>
        <v>1780</v>
      </c>
      <c r="N132" t="s">
        <v>29</v>
      </c>
      <c r="O132">
        <v>2750</v>
      </c>
    </row>
    <row r="133" spans="2:15" x14ac:dyDescent="0.35">
      <c r="B133" s="4"/>
      <c r="C133" s="1" t="s">
        <v>28</v>
      </c>
      <c r="D133" s="4">
        <f t="shared" si="8"/>
        <v>1600</v>
      </c>
      <c r="N133" t="s">
        <v>30</v>
      </c>
      <c r="O133">
        <v>1390</v>
      </c>
    </row>
    <row r="134" spans="2:15" x14ac:dyDescent="0.35">
      <c r="B134" s="4"/>
      <c r="C134" s="1" t="s">
        <v>31</v>
      </c>
      <c r="D134" s="4">
        <f t="shared" si="8"/>
        <v>510</v>
      </c>
      <c r="N134" t="s">
        <v>33</v>
      </c>
      <c r="O134">
        <v>1250</v>
      </c>
    </row>
    <row r="135" spans="2:15" x14ac:dyDescent="0.35">
      <c r="B135" s="1" t="s">
        <v>33</v>
      </c>
      <c r="C135" s="1" t="s">
        <v>1</v>
      </c>
      <c r="D135" s="4">
        <f t="shared" si="8"/>
        <v>2500</v>
      </c>
      <c r="N135" t="s">
        <v>24</v>
      </c>
      <c r="O135">
        <v>450</v>
      </c>
    </row>
    <row r="136" spans="2:15" x14ac:dyDescent="0.35">
      <c r="B136" s="4"/>
      <c r="C136" s="1" t="s">
        <v>20</v>
      </c>
      <c r="D136" s="4">
        <f t="shared" si="8"/>
        <v>2000</v>
      </c>
      <c r="M136" t="s">
        <v>22</v>
      </c>
      <c r="O136">
        <v>13370</v>
      </c>
    </row>
    <row r="137" spans="2:15" x14ac:dyDescent="0.35">
      <c r="B137" s="4"/>
      <c r="C137" s="1" t="s">
        <v>17</v>
      </c>
      <c r="D137" s="4">
        <f t="shared" si="8"/>
        <v>7500</v>
      </c>
      <c r="N137" t="s">
        <v>0</v>
      </c>
      <c r="O137">
        <v>5950</v>
      </c>
    </row>
    <row r="138" spans="2:15" x14ac:dyDescent="0.35">
      <c r="B138" s="1" t="s">
        <v>9</v>
      </c>
      <c r="C138" s="1" t="s">
        <v>36</v>
      </c>
      <c r="D138" s="4">
        <f t="shared" si="8"/>
        <v>3500</v>
      </c>
      <c r="N138" t="s">
        <v>29</v>
      </c>
      <c r="O138">
        <v>2670</v>
      </c>
    </row>
    <row r="139" spans="2:15" x14ac:dyDescent="0.35">
      <c r="B139" s="4"/>
      <c r="C139" s="1" t="s">
        <v>35</v>
      </c>
      <c r="D139" s="4">
        <f t="shared" si="8"/>
        <v>2700</v>
      </c>
      <c r="N139" t="s">
        <v>9</v>
      </c>
      <c r="O139">
        <v>1500</v>
      </c>
    </row>
    <row r="140" spans="2:15" x14ac:dyDescent="0.35">
      <c r="B140" s="4"/>
      <c r="C140" s="1" t="s">
        <v>34</v>
      </c>
      <c r="D140" s="4">
        <f t="shared" si="8"/>
        <v>2500</v>
      </c>
      <c r="N140" t="s">
        <v>33</v>
      </c>
      <c r="O140">
        <v>1500</v>
      </c>
    </row>
    <row r="141" spans="2:15" x14ac:dyDescent="0.35">
      <c r="B141" s="1" t="s">
        <v>15</v>
      </c>
      <c r="C141" s="1" t="s">
        <v>8</v>
      </c>
      <c r="D141" s="4">
        <f t="shared" si="8"/>
        <v>500</v>
      </c>
      <c r="N141" t="s">
        <v>15</v>
      </c>
      <c r="O141">
        <v>1300</v>
      </c>
    </row>
    <row r="142" spans="2:15" x14ac:dyDescent="0.35">
      <c r="B142" s="4"/>
      <c r="C142" s="1" t="s">
        <v>21</v>
      </c>
      <c r="D142" s="4">
        <f t="shared" si="8"/>
        <v>1500</v>
      </c>
      <c r="N142" t="s">
        <v>24</v>
      </c>
      <c r="O142">
        <v>450</v>
      </c>
    </row>
    <row r="143" spans="2:15" x14ac:dyDescent="0.35">
      <c r="B143" s="4"/>
      <c r="C143" s="1" t="s">
        <v>15</v>
      </c>
      <c r="D143" s="4">
        <f t="shared" si="8"/>
        <v>5720</v>
      </c>
      <c r="M143" t="s">
        <v>23</v>
      </c>
      <c r="O143">
        <v>13560</v>
      </c>
    </row>
    <row r="144" spans="2:15" x14ac:dyDescent="0.35">
      <c r="C144" s="1" t="s">
        <v>89</v>
      </c>
      <c r="D144" s="4">
        <f>SUM(D131:D143)</f>
        <v>34960</v>
      </c>
      <c r="N144" t="s">
        <v>0</v>
      </c>
      <c r="O144">
        <v>4690</v>
      </c>
    </row>
    <row r="145" spans="2:23" x14ac:dyDescent="0.35">
      <c r="N145" t="s">
        <v>9</v>
      </c>
      <c r="O145">
        <v>3500</v>
      </c>
    </row>
    <row r="146" spans="2:23" x14ac:dyDescent="0.35">
      <c r="N146" t="s">
        <v>29</v>
      </c>
      <c r="O146">
        <v>2570</v>
      </c>
    </row>
    <row r="147" spans="2:23" x14ac:dyDescent="0.35">
      <c r="B147" s="32" t="s">
        <v>97</v>
      </c>
      <c r="C147" s="33" t="s">
        <v>96</v>
      </c>
      <c r="D147" s="32" t="s">
        <v>100</v>
      </c>
      <c r="N147" t="s">
        <v>33</v>
      </c>
      <c r="O147">
        <v>1000</v>
      </c>
    </row>
    <row r="148" spans="2:23" x14ac:dyDescent="0.35">
      <c r="B148" s="4" t="s">
        <v>98</v>
      </c>
      <c r="C148" s="4">
        <v>48570</v>
      </c>
      <c r="D148" s="34">
        <f>C148/C150*100</f>
        <v>58.146773614270316</v>
      </c>
      <c r="N148" t="s">
        <v>30</v>
      </c>
      <c r="O148">
        <v>850</v>
      </c>
    </row>
    <row r="149" spans="2:23" x14ac:dyDescent="0.35">
      <c r="B149" s="4" t="s">
        <v>99</v>
      </c>
      <c r="C149" s="4">
        <v>34960</v>
      </c>
      <c r="D149" s="34">
        <f>C149/C150*100</f>
        <v>41.853226385729684</v>
      </c>
      <c r="N149" t="s">
        <v>15</v>
      </c>
      <c r="O149">
        <v>500</v>
      </c>
    </row>
    <row r="150" spans="2:23" x14ac:dyDescent="0.35">
      <c r="B150" s="4" t="s">
        <v>89</v>
      </c>
      <c r="C150" s="4">
        <f>SUM(C148:C149)</f>
        <v>83530</v>
      </c>
      <c r="D150" s="4"/>
      <c r="N150" t="s">
        <v>24</v>
      </c>
      <c r="O150">
        <v>450</v>
      </c>
    </row>
    <row r="151" spans="2:23" x14ac:dyDescent="0.35">
      <c r="M151" t="s">
        <v>42</v>
      </c>
      <c r="O151">
        <v>84390</v>
      </c>
    </row>
    <row r="155" spans="2:23" ht="18.5" x14ac:dyDescent="0.45">
      <c r="B155" s="26" t="s">
        <v>78</v>
      </c>
      <c r="C155" s="26"/>
      <c r="M155" s="26" t="s">
        <v>69</v>
      </c>
      <c r="N155" s="26"/>
      <c r="O155" s="26"/>
      <c r="P155" s="26"/>
      <c r="Q155" s="26"/>
      <c r="R155" s="26"/>
      <c r="S155" s="27"/>
      <c r="T155" s="27"/>
      <c r="U155" s="27"/>
      <c r="V155" s="27"/>
      <c r="W155" s="27"/>
    </row>
    <row r="157" spans="2:23" x14ac:dyDescent="0.35">
      <c r="B157" t="s">
        <v>101</v>
      </c>
    </row>
    <row r="158" spans="2:23" x14ac:dyDescent="0.35">
      <c r="B158" t="s">
        <v>102</v>
      </c>
      <c r="M158" s="14" t="s">
        <v>37</v>
      </c>
      <c r="N158" s="14" t="s">
        <v>38</v>
      </c>
      <c r="O158" s="14" t="s">
        <v>39</v>
      </c>
      <c r="P158" t="s">
        <v>59</v>
      </c>
    </row>
    <row r="159" spans="2:23" x14ac:dyDescent="0.35">
      <c r="B159" t="s">
        <v>103</v>
      </c>
      <c r="M159" t="s">
        <v>10</v>
      </c>
      <c r="N159" t="s">
        <v>33</v>
      </c>
      <c r="O159" t="s">
        <v>1</v>
      </c>
      <c r="P159">
        <v>250</v>
      </c>
    </row>
    <row r="160" spans="2:23" x14ac:dyDescent="0.35">
      <c r="N160" t="s">
        <v>43</v>
      </c>
      <c r="P160">
        <v>250</v>
      </c>
    </row>
    <row r="161" spans="13:16" x14ac:dyDescent="0.35">
      <c r="N161" t="s">
        <v>30</v>
      </c>
      <c r="O161" t="s">
        <v>31</v>
      </c>
      <c r="P161">
        <v>260</v>
      </c>
    </row>
    <row r="162" spans="13:16" x14ac:dyDescent="0.35">
      <c r="O162" t="s">
        <v>11</v>
      </c>
      <c r="P162">
        <v>1000</v>
      </c>
    </row>
    <row r="163" spans="13:16" x14ac:dyDescent="0.35">
      <c r="O163" t="s">
        <v>32</v>
      </c>
      <c r="P163">
        <v>640</v>
      </c>
    </row>
    <row r="164" spans="13:16" x14ac:dyDescent="0.35">
      <c r="N164" t="s">
        <v>44</v>
      </c>
      <c r="P164">
        <v>1900</v>
      </c>
    </row>
    <row r="165" spans="13:16" x14ac:dyDescent="0.35">
      <c r="N165" t="s">
        <v>9</v>
      </c>
      <c r="O165" t="s">
        <v>36</v>
      </c>
      <c r="P165">
        <v>2000</v>
      </c>
    </row>
    <row r="166" spans="13:16" x14ac:dyDescent="0.35">
      <c r="N166" t="s">
        <v>45</v>
      </c>
      <c r="P166">
        <v>2000</v>
      </c>
    </row>
    <row r="167" spans="13:16" x14ac:dyDescent="0.35">
      <c r="M167" t="s">
        <v>70</v>
      </c>
      <c r="P167">
        <v>4150</v>
      </c>
    </row>
    <row r="168" spans="13:16" x14ac:dyDescent="0.35">
      <c r="M168" t="s">
        <v>16</v>
      </c>
      <c r="N168" t="s">
        <v>33</v>
      </c>
      <c r="O168" t="s">
        <v>17</v>
      </c>
      <c r="P168">
        <v>7500</v>
      </c>
    </row>
    <row r="169" spans="13:16" x14ac:dyDescent="0.35">
      <c r="N169" t="s">
        <v>43</v>
      </c>
      <c r="P169">
        <v>7500</v>
      </c>
    </row>
    <row r="170" spans="13:16" x14ac:dyDescent="0.35">
      <c r="M170" t="s">
        <v>71</v>
      </c>
      <c r="P170">
        <v>7500</v>
      </c>
    </row>
    <row r="171" spans="13:16" x14ac:dyDescent="0.35">
      <c r="M171" t="s">
        <v>18</v>
      </c>
      <c r="N171" t="s">
        <v>33</v>
      </c>
      <c r="O171" t="s">
        <v>1</v>
      </c>
      <c r="P171">
        <v>500</v>
      </c>
    </row>
    <row r="172" spans="13:16" x14ac:dyDescent="0.35">
      <c r="N172" t="s">
        <v>43</v>
      </c>
      <c r="P172">
        <v>500</v>
      </c>
    </row>
    <row r="173" spans="13:16" x14ac:dyDescent="0.35">
      <c r="N173" t="s">
        <v>30</v>
      </c>
      <c r="O173" t="s">
        <v>11</v>
      </c>
      <c r="P173">
        <v>800</v>
      </c>
    </row>
    <row r="174" spans="13:16" x14ac:dyDescent="0.35">
      <c r="N174" t="s">
        <v>44</v>
      </c>
      <c r="P174">
        <v>800</v>
      </c>
    </row>
    <row r="175" spans="13:16" x14ac:dyDescent="0.35">
      <c r="N175" t="s">
        <v>9</v>
      </c>
      <c r="O175" t="s">
        <v>35</v>
      </c>
      <c r="P175">
        <v>1700</v>
      </c>
    </row>
    <row r="176" spans="13:16" x14ac:dyDescent="0.35">
      <c r="N176" t="s">
        <v>45</v>
      </c>
      <c r="P176">
        <v>1700</v>
      </c>
    </row>
    <row r="177" spans="13:16" x14ac:dyDescent="0.35">
      <c r="M177" t="s">
        <v>72</v>
      </c>
      <c r="P177">
        <v>3000</v>
      </c>
    </row>
    <row r="178" spans="13:16" x14ac:dyDescent="0.35">
      <c r="M178" t="s">
        <v>19</v>
      </c>
      <c r="N178" t="s">
        <v>33</v>
      </c>
      <c r="O178" t="s">
        <v>1</v>
      </c>
      <c r="P178">
        <v>250</v>
      </c>
    </row>
    <row r="179" spans="13:16" x14ac:dyDescent="0.35">
      <c r="O179" t="s">
        <v>20</v>
      </c>
      <c r="P179">
        <v>1000</v>
      </c>
    </row>
    <row r="180" spans="13:16" x14ac:dyDescent="0.35">
      <c r="N180" t="s">
        <v>43</v>
      </c>
      <c r="P180">
        <v>1250</v>
      </c>
    </row>
    <row r="181" spans="13:16" x14ac:dyDescent="0.35">
      <c r="N181" t="s">
        <v>30</v>
      </c>
      <c r="O181" t="s">
        <v>11</v>
      </c>
      <c r="P181">
        <v>850</v>
      </c>
    </row>
    <row r="182" spans="13:16" x14ac:dyDescent="0.35">
      <c r="O182" t="s">
        <v>32</v>
      </c>
      <c r="P182">
        <v>540</v>
      </c>
    </row>
    <row r="183" spans="13:16" x14ac:dyDescent="0.35">
      <c r="N183" t="s">
        <v>44</v>
      </c>
      <c r="P183">
        <v>1390</v>
      </c>
    </row>
    <row r="184" spans="13:16" x14ac:dyDescent="0.35">
      <c r="M184" t="s">
        <v>73</v>
      </c>
      <c r="P184">
        <v>2640</v>
      </c>
    </row>
    <row r="185" spans="13:16" x14ac:dyDescent="0.35">
      <c r="M185" t="s">
        <v>22</v>
      </c>
      <c r="N185" t="s">
        <v>33</v>
      </c>
      <c r="O185" t="s">
        <v>1</v>
      </c>
      <c r="P185">
        <v>500</v>
      </c>
    </row>
    <row r="186" spans="13:16" x14ac:dyDescent="0.35">
      <c r="O186" t="s">
        <v>20</v>
      </c>
      <c r="P186">
        <v>1000</v>
      </c>
    </row>
    <row r="187" spans="13:16" x14ac:dyDescent="0.35">
      <c r="N187" t="s">
        <v>43</v>
      </c>
      <c r="P187">
        <v>1500</v>
      </c>
    </row>
    <row r="188" spans="13:16" x14ac:dyDescent="0.35">
      <c r="N188" t="s">
        <v>9</v>
      </c>
      <c r="O188" t="s">
        <v>36</v>
      </c>
      <c r="P188">
        <v>1500</v>
      </c>
    </row>
    <row r="189" spans="13:16" x14ac:dyDescent="0.35">
      <c r="N189" t="s">
        <v>45</v>
      </c>
      <c r="P189">
        <v>1500</v>
      </c>
    </row>
    <row r="190" spans="13:16" x14ac:dyDescent="0.35">
      <c r="M190" t="s">
        <v>74</v>
      </c>
      <c r="P190">
        <v>3000</v>
      </c>
    </row>
    <row r="191" spans="13:16" x14ac:dyDescent="0.35">
      <c r="M191" t="s">
        <v>23</v>
      </c>
      <c r="N191" t="s">
        <v>33</v>
      </c>
      <c r="O191" t="s">
        <v>1</v>
      </c>
      <c r="P191">
        <v>1000</v>
      </c>
    </row>
    <row r="192" spans="13:16" x14ac:dyDescent="0.35">
      <c r="N192" t="s">
        <v>43</v>
      </c>
      <c r="P192">
        <v>1000</v>
      </c>
    </row>
    <row r="193" spans="13:20" x14ac:dyDescent="0.35">
      <c r="N193" t="s">
        <v>30</v>
      </c>
      <c r="O193" t="s">
        <v>31</v>
      </c>
      <c r="P193">
        <v>250</v>
      </c>
    </row>
    <row r="194" spans="13:20" x14ac:dyDescent="0.35">
      <c r="O194" t="s">
        <v>32</v>
      </c>
      <c r="P194">
        <v>600</v>
      </c>
    </row>
    <row r="195" spans="13:20" x14ac:dyDescent="0.35">
      <c r="N195" t="s">
        <v>44</v>
      </c>
      <c r="P195">
        <v>850</v>
      </c>
    </row>
    <row r="196" spans="13:20" x14ac:dyDescent="0.35">
      <c r="N196" t="s">
        <v>9</v>
      </c>
      <c r="O196" t="s">
        <v>35</v>
      </c>
      <c r="P196">
        <v>1000</v>
      </c>
    </row>
    <row r="197" spans="13:20" x14ac:dyDescent="0.35">
      <c r="O197" t="s">
        <v>34</v>
      </c>
      <c r="P197">
        <v>2500</v>
      </c>
    </row>
    <row r="198" spans="13:20" x14ac:dyDescent="0.35">
      <c r="N198" t="s">
        <v>45</v>
      </c>
      <c r="P198">
        <v>3500</v>
      </c>
    </row>
    <row r="199" spans="13:20" x14ac:dyDescent="0.35">
      <c r="M199" t="s">
        <v>75</v>
      </c>
      <c r="P199">
        <v>5350</v>
      </c>
    </row>
    <row r="200" spans="13:20" x14ac:dyDescent="0.35">
      <c r="M200" t="s">
        <v>42</v>
      </c>
      <c r="P200">
        <v>25640</v>
      </c>
    </row>
    <row r="204" spans="13:20" ht="18.5" x14ac:dyDescent="0.45">
      <c r="M204" s="26" t="s">
        <v>76</v>
      </c>
      <c r="N204" s="26"/>
      <c r="O204" s="26"/>
      <c r="P204" s="26"/>
      <c r="Q204" s="26"/>
      <c r="R204" s="27"/>
      <c r="S204" s="27"/>
      <c r="T204" s="27"/>
    </row>
    <row r="206" spans="13:20" x14ac:dyDescent="0.35">
      <c r="M206" s="14" t="s">
        <v>37</v>
      </c>
      <c r="N206" s="14" t="s">
        <v>39</v>
      </c>
      <c r="O206" t="s">
        <v>59</v>
      </c>
    </row>
    <row r="207" spans="13:20" x14ac:dyDescent="0.35">
      <c r="M207" t="s">
        <v>18</v>
      </c>
      <c r="O207">
        <v>1300</v>
      </c>
    </row>
    <row r="208" spans="13:20" x14ac:dyDescent="0.35">
      <c r="N208" t="s">
        <v>11</v>
      </c>
      <c r="O208">
        <v>800</v>
      </c>
    </row>
    <row r="209" spans="13:15" x14ac:dyDescent="0.35">
      <c r="N209" t="s">
        <v>1</v>
      </c>
      <c r="O209">
        <v>500</v>
      </c>
    </row>
    <row r="210" spans="13:15" x14ac:dyDescent="0.35">
      <c r="M210" t="s">
        <v>10</v>
      </c>
      <c r="O210">
        <v>1250</v>
      </c>
    </row>
    <row r="211" spans="13:15" x14ac:dyDescent="0.35">
      <c r="N211" t="s">
        <v>11</v>
      </c>
      <c r="O211">
        <v>1000</v>
      </c>
    </row>
    <row r="212" spans="13:15" x14ac:dyDescent="0.35">
      <c r="N212" t="s">
        <v>1</v>
      </c>
      <c r="O212">
        <v>250</v>
      </c>
    </row>
    <row r="213" spans="13:15" x14ac:dyDescent="0.35">
      <c r="M213" t="s">
        <v>19</v>
      </c>
      <c r="O213">
        <v>1100</v>
      </c>
    </row>
    <row r="214" spans="13:15" x14ac:dyDescent="0.35">
      <c r="N214" t="s">
        <v>11</v>
      </c>
      <c r="O214">
        <v>850</v>
      </c>
    </row>
    <row r="215" spans="13:15" x14ac:dyDescent="0.35">
      <c r="N215" t="s">
        <v>1</v>
      </c>
      <c r="O215">
        <v>250</v>
      </c>
    </row>
    <row r="216" spans="13:15" x14ac:dyDescent="0.35">
      <c r="M216" t="s">
        <v>23</v>
      </c>
      <c r="O216">
        <v>1000</v>
      </c>
    </row>
    <row r="217" spans="13:15" x14ac:dyDescent="0.35">
      <c r="N217" t="s">
        <v>1</v>
      </c>
      <c r="O217">
        <v>1000</v>
      </c>
    </row>
    <row r="218" spans="13:15" x14ac:dyDescent="0.35">
      <c r="M218" t="s">
        <v>22</v>
      </c>
      <c r="O218">
        <v>500</v>
      </c>
    </row>
    <row r="219" spans="13:15" x14ac:dyDescent="0.35">
      <c r="N219" t="s">
        <v>1</v>
      </c>
      <c r="O219">
        <v>500</v>
      </c>
    </row>
    <row r="220" spans="13:15" x14ac:dyDescent="0.35">
      <c r="M220" t="s">
        <v>42</v>
      </c>
      <c r="O220">
        <v>5150</v>
      </c>
    </row>
  </sheetData>
  <sortState xmlns:xlrd2="http://schemas.microsoft.com/office/spreadsheetml/2017/richdata2" ref="H37:H38">
    <sortCondition descending="1" ref="H37:H38"/>
  </sortState>
  <phoneticPr fontId="8" type="noConversion"/>
  <conditionalFormatting sqref="P46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{87F23C19-F58F-424D-A6E6-AA48A39F0758}</x14:id>
        </ext>
      </extLst>
    </cfRule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F23C19-F58F-424D-A6E6-AA48A39F0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P46:P52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srikrishna porandla</cp:lastModifiedBy>
  <dcterms:created xsi:type="dcterms:W3CDTF">2022-01-18T07:14:16Z</dcterms:created>
  <dcterms:modified xsi:type="dcterms:W3CDTF">2025-07-29T07:09:24Z</dcterms:modified>
</cp:coreProperties>
</file>