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9982529967c9ab4/Desktop/RAVALI DANLC/"/>
    </mc:Choice>
  </mc:AlternateContent>
  <xr:revisionPtr revIDLastSave="1" documentId="8_{B2869020-3E73-4958-8425-D76192182ABF}" xr6:coauthVersionLast="47" xr6:coauthVersionMax="47" xr10:uidLastSave="{BFC19C15-1370-48B4-9144-809451B0A1FE}"/>
  <bookViews>
    <workbookView xWindow="-110" yWindow="-110" windowWidth="19420" windowHeight="10300" xr2:uid="{00000000-000D-0000-FFFF-FFFF00000000}"/>
  </bookViews>
  <sheets>
    <sheet name="Sheet2" sheetId="5" r:id="rId1"/>
  </sheets>
  <calcPr calcId="191029"/>
  <pivotCaches>
    <pivotCache cacheId="38" r:id="rId2"/>
    <pivotCache cacheId="23" r:id="rId3"/>
    <pivotCache cacheId="30" r:id="rId4"/>
    <pivotCache cacheId="3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" i="5" l="1"/>
  <c r="G123" i="5"/>
  <c r="G122" i="5"/>
  <c r="G121" i="5"/>
  <c r="G120" i="5"/>
  <c r="G119" i="5"/>
  <c r="G118" i="5"/>
  <c r="F30" i="5" l="1"/>
  <c r="F25" i="5"/>
  <c r="F24" i="5"/>
  <c r="F19" i="5"/>
  <c r="D36" i="5"/>
  <c r="G11" i="5"/>
  <c r="G12" i="5"/>
  <c r="G10" i="5"/>
  <c r="G13" i="5"/>
  <c r="G14" i="5"/>
  <c r="G15" i="5"/>
  <c r="G9" i="5"/>
  <c r="H9" i="5" s="1"/>
  <c r="H14" i="5" l="1"/>
  <c r="H13" i="5"/>
  <c r="H10" i="5"/>
  <c r="H11" i="5"/>
  <c r="H15" i="5"/>
  <c r="H12" i="5"/>
</calcChain>
</file>

<file path=xl/sharedStrings.xml><?xml version="1.0" encoding="utf-8"?>
<sst xmlns="http://schemas.openxmlformats.org/spreadsheetml/2006/main" count="235" uniqueCount="58">
  <si>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</si>
  <si>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</si>
  <si>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</si>
  <si>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</si>
  <si>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</si>
  <si>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</si>
  <si>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</si>
  <si>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</si>
  <si>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</si>
  <si>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</si>
  <si>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</si>
  <si>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</si>
  <si>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</si>
  <si>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</si>
  <si>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</si>
  <si>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</si>
  <si>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</si>
  <si>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</si>
  <si>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</si>
  <si>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</si>
  <si>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</si>
  <si>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</si>
  <si>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</si>
  <si>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</si>
  <si>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</si>
  <si>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</si>
  <si>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</si>
  <si>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</si>
  <si>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</si>
  <si>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Q1. THE CATEGORY WITH HIGHEST EXPENSE AMOUNT</t>
  </si>
  <si>
    <t>Doctor and medicine</t>
  </si>
  <si>
    <t>CATEGORY</t>
  </si>
  <si>
    <t>EXPENSE</t>
  </si>
  <si>
    <t>Q2. Total expense amount against entertainment and shopping</t>
  </si>
  <si>
    <t>Q3. Number of times nitin has ordered food online and the amount spent for it</t>
  </si>
  <si>
    <t>Q4. Number of times nitin has watched a movie</t>
  </si>
  <si>
    <t>Q5. The less essential category that nitin may remove to increase his savings</t>
  </si>
  <si>
    <t xml:space="preserve">the less essential things nitin may remove to increase his saving are by </t>
  </si>
  <si>
    <t>e by cutting movies,online food order</t>
  </si>
  <si>
    <t xml:space="preserve"> shopping expenses.</t>
  </si>
  <si>
    <t>how much is spent for each category(pivot table)</t>
  </si>
  <si>
    <t>%</t>
  </si>
  <si>
    <t>Row Labels</t>
  </si>
  <si>
    <t>Grand Total</t>
  </si>
  <si>
    <t>Sum of Expense (INR)</t>
  </si>
  <si>
    <t>amount spent against each category against is what % of total expense (pivot chart)</t>
  </si>
  <si>
    <t>Sum of %</t>
  </si>
  <si>
    <t>how much is spent on different items of each category(pivot chart)</t>
  </si>
  <si>
    <t>h category(pivot table)</t>
  </si>
  <si>
    <t>amount spent on different items of entertainment and ticket and bills category(pivot chart)</t>
  </si>
  <si>
    <t>Entertainment Total</t>
  </si>
  <si>
    <t>Ticket and Bills Total</t>
  </si>
  <si>
    <t>how many times money has been spent against different items of each category(pivot table)</t>
  </si>
  <si>
    <t>Count of Expense (INR)</t>
  </si>
  <si>
    <t>filter the data to display the data for grocery items and shopping items</t>
  </si>
  <si>
    <t>what amount is spent on eah item of the categories with highest and 2nd highest expense amount(pivot table)</t>
  </si>
  <si>
    <t>visually represent the data with data bars(conditional formatting)</t>
  </si>
  <si>
    <t>Max of Expense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</si>
</sst>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2" borderId="0" xfId="0" applyFill="1"/>
    <xf numFmtId="0" fontId="4" fillId="2" borderId="0" xfId="0" applyFont="1" applyFill="1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3" fontId="0" fillId="0" borderId="0" xfId="0" applyNumberFormat="1"/>
    <xf numFmtId="0" fontId="0" fillId="2" borderId="1" xfId="0" applyFill="1" applyBorder="1"/>
    <xf numFmtId="0" fontId="1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(2).xlsx]Sheet2!PivotTable4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Sheet2!$D$40:$D$47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Sheet2!$E$40:$E$47</c:f>
              <c:numCache>
                <c:formatCode>0</c:formatCode>
                <c:ptCount val="7"/>
                <c:pt idx="0">
                  <c:v>3.3185840707964607</c:v>
                </c:pt>
                <c:pt idx="1">
                  <c:v>7.3746312684365778</c:v>
                </c:pt>
                <c:pt idx="2">
                  <c:v>6.2684365781710909</c:v>
                </c:pt>
                <c:pt idx="3">
                  <c:v>34.587020648967552</c:v>
                </c:pt>
                <c:pt idx="4">
                  <c:v>3.6873156342182889</c:v>
                </c:pt>
                <c:pt idx="5">
                  <c:v>25.811209439528021</c:v>
                </c:pt>
                <c:pt idx="6">
                  <c:v>18.952802359882007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4-47AD-8C3D-0391671B35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0062111"/>
        <c:axId val="1590054911"/>
      </c:barChart>
      <c:catAx>
        <c:axId val="15900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54911"/>
        <c:crosses val="autoZero"/>
        <c:auto val="1"/>
        <c:lblAlgn val="ctr"/>
        <c:lblOffset val="100"/>
        <c:noMultiLvlLbl val="0"/>
      </c:catAx>
      <c:valAx>
        <c:axId val="15900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(2).xlsx]Sheet2!PivotTable6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Sheet2!$E$59:$F$66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Sheet2!$G$59:$G$66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88E-8C55-28BDCDE54C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0068831"/>
        <c:axId val="1590058751"/>
      </c:barChart>
      <c:catAx>
        <c:axId val="159006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58751"/>
        <c:crosses val="autoZero"/>
        <c:auto val="1"/>
        <c:lblAlgn val="ctr"/>
        <c:lblOffset val="100"/>
        <c:noMultiLvlLbl val="0"/>
      </c:catAx>
      <c:valAx>
        <c:axId val="15900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6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38</xdr:row>
      <xdr:rowOff>19050</xdr:rowOff>
    </xdr:from>
    <xdr:to>
      <xdr:col>11</xdr:col>
      <xdr:colOff>558800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9DA18-97B8-BCCF-8957-12004761C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</xdr:colOff>
      <xdr:row>67</xdr:row>
      <xdr:rowOff>171450</xdr:rowOff>
    </xdr:from>
    <xdr:to>
      <xdr:col>7</xdr:col>
      <xdr:colOff>355599</xdr:colOff>
      <xdr:row>82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8AE7-B22D-A8E9-F90D-680C10661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rishna porandla" refreshedDate="45864.849845717596" createdVersion="8" refreshedVersion="8" minRefreshableVersion="3" recordCount="33" xr:uid="{A441B5A6-2EE8-4679-B74F-C1C65C1F54B0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rishna porandla" refreshedDate="45864.854726736114" createdVersion="8" refreshedVersion="8" minRefreshableVersion="3" recordCount="7" xr:uid="{FAC091E1-F0BD-4FA1-AF40-0C3CD8669FA3}">
  <cacheSource type="worksheet">
    <worksheetSource ref="D39:E46" sheet="Sheet2"/>
  </cacheSource>
  <cacheFields count="2">
    <cacheField name="CATEGORY" numFmtId="0">
      <sharedItems count="7">
        <s v="Grocery"/>
        <s v="Shopping"/>
        <s v="Ticket and Bills"/>
        <s v="Entertainment"/>
        <s v="Food"/>
        <s v="Miscellaneous"/>
        <s v="Doctor and medicine"/>
      </sharedItems>
    </cacheField>
    <cacheField name="%" numFmtId="1">
      <sharedItems containsSemiMixedTypes="0" containsString="0" containsNumber="1" minValue="3.3185840707964607" maxValue="34.5870206489675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rishna porandla" refreshedDate="45864.858944791667" createdVersion="8" refreshedVersion="8" minRefreshableVersion="3" recordCount="33" xr:uid="{549E0971-4FBE-421B-AD25-8CEA0AB47559}">
  <cacheSource type="worksheet">
    <worksheetSource ref="B2:D35" sheet="Sheet2"/>
  </cacheSource>
  <cacheFields count="3"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krishna porandla" refreshedDate="45864.864220254633" createdVersion="8" refreshedVersion="8" minRefreshableVersion="3" recordCount="33" xr:uid="{BAD52F45-5A73-4AD4-B6E5-256B98653A7B}">
  <cacheSource type="worksheet">
    <worksheetSource ref="B2:C35" sheet="Sheet2"/>
  </cacheSource>
  <cacheFields count="2"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34.587020648967552"/>
  </r>
  <r>
    <x v="1"/>
    <n v="25.811209439528021"/>
  </r>
  <r>
    <x v="2"/>
    <n v="18.952802359882007"/>
  </r>
  <r>
    <x v="3"/>
    <n v="7.3746312684365778"/>
  </r>
  <r>
    <x v="4"/>
    <n v="6.2684365781710909"/>
  </r>
  <r>
    <x v="5"/>
    <n v="3.6873156342182889"/>
  </r>
  <r>
    <x v="6"/>
    <n v="3.318584070796460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1050"/>
  </r>
  <r>
    <x v="0"/>
    <x v="1"/>
    <n v="550"/>
  </r>
  <r>
    <x v="1"/>
    <x v="2"/>
    <n v="250"/>
  </r>
  <r>
    <x v="2"/>
    <x v="3"/>
    <n v="150"/>
  </r>
  <r>
    <x v="3"/>
    <x v="4"/>
    <n v="450"/>
  </r>
  <r>
    <x v="4"/>
    <x v="5"/>
    <n v="350"/>
  </r>
  <r>
    <x v="0"/>
    <x v="6"/>
    <n v="450"/>
  </r>
  <r>
    <x v="0"/>
    <x v="7"/>
    <n v="150"/>
  </r>
  <r>
    <x v="2"/>
    <x v="8"/>
    <n v="100"/>
  </r>
  <r>
    <x v="0"/>
    <x v="9"/>
    <n v="100"/>
  </r>
  <r>
    <x v="5"/>
    <x v="10"/>
    <n v="1000"/>
  </r>
  <r>
    <x v="0"/>
    <x v="6"/>
    <n v="250"/>
  </r>
  <r>
    <x v="2"/>
    <x v="3"/>
    <n v="100"/>
  </r>
  <r>
    <x v="1"/>
    <x v="2"/>
    <n v="250"/>
  </r>
  <r>
    <x v="0"/>
    <x v="11"/>
    <n v="250"/>
  </r>
  <r>
    <x v="4"/>
    <x v="12"/>
    <n v="1000"/>
  </r>
  <r>
    <x v="4"/>
    <x v="13"/>
    <n v="370"/>
  </r>
  <r>
    <x v="4"/>
    <x v="14"/>
    <n v="850"/>
  </r>
  <r>
    <x v="0"/>
    <x v="7"/>
    <n v="200"/>
  </r>
  <r>
    <x v="0"/>
    <x v="6"/>
    <n v="470"/>
  </r>
  <r>
    <x v="6"/>
    <x v="15"/>
    <n v="500"/>
  </r>
  <r>
    <x v="0"/>
    <x v="9"/>
    <n v="200"/>
  </r>
  <r>
    <x v="2"/>
    <x v="8"/>
    <n v="150"/>
  </r>
  <r>
    <x v="2"/>
    <x v="3"/>
    <n v="150"/>
  </r>
  <r>
    <x v="1"/>
    <x v="2"/>
    <n v="250"/>
  </r>
  <r>
    <x v="0"/>
    <x v="6"/>
    <n v="250"/>
  </r>
  <r>
    <x v="5"/>
    <x v="16"/>
    <n v="2500"/>
  </r>
  <r>
    <x v="0"/>
    <x v="7"/>
    <n v="200"/>
  </r>
  <r>
    <x v="0"/>
    <x v="9"/>
    <n v="200"/>
  </r>
  <r>
    <x v="1"/>
    <x v="2"/>
    <n v="250"/>
  </r>
  <r>
    <x v="2"/>
    <x v="3"/>
    <n v="200"/>
  </r>
  <r>
    <x v="0"/>
    <x v="7"/>
    <n v="100"/>
  </r>
  <r>
    <x v="0"/>
    <x v="6"/>
    <n v="27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</r>
  <r>
    <x v="0"/>
    <x v="1"/>
  </r>
  <r>
    <x v="1"/>
    <x v="2"/>
  </r>
  <r>
    <x v="2"/>
    <x v="3"/>
  </r>
  <r>
    <x v="3"/>
    <x v="4"/>
  </r>
  <r>
    <x v="4"/>
    <x v="5"/>
  </r>
  <r>
    <x v="0"/>
    <x v="6"/>
  </r>
  <r>
    <x v="0"/>
    <x v="7"/>
  </r>
  <r>
    <x v="2"/>
    <x v="8"/>
  </r>
  <r>
    <x v="0"/>
    <x v="9"/>
  </r>
  <r>
    <x v="5"/>
    <x v="10"/>
  </r>
  <r>
    <x v="0"/>
    <x v="6"/>
  </r>
  <r>
    <x v="2"/>
    <x v="3"/>
  </r>
  <r>
    <x v="1"/>
    <x v="2"/>
  </r>
  <r>
    <x v="0"/>
    <x v="11"/>
  </r>
  <r>
    <x v="4"/>
    <x v="12"/>
  </r>
  <r>
    <x v="4"/>
    <x v="13"/>
  </r>
  <r>
    <x v="4"/>
    <x v="14"/>
  </r>
  <r>
    <x v="0"/>
    <x v="7"/>
  </r>
  <r>
    <x v="0"/>
    <x v="6"/>
  </r>
  <r>
    <x v="6"/>
    <x v="15"/>
  </r>
  <r>
    <x v="0"/>
    <x v="9"/>
  </r>
  <r>
    <x v="2"/>
    <x v="8"/>
  </r>
  <r>
    <x v="2"/>
    <x v="3"/>
  </r>
  <r>
    <x v="1"/>
    <x v="2"/>
  </r>
  <r>
    <x v="0"/>
    <x v="6"/>
  </r>
  <r>
    <x v="5"/>
    <x v="16"/>
  </r>
  <r>
    <x v="0"/>
    <x v="7"/>
  </r>
  <r>
    <x v="0"/>
    <x v="9"/>
  </r>
  <r>
    <x v="1"/>
    <x v="2"/>
  </r>
  <r>
    <x v="2"/>
    <x v="3"/>
  </r>
  <r>
    <x v="0"/>
    <x v="7"/>
  </r>
  <r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1189E-8A41-4B26-B262-9F0D605AE5D6}" name="PivotTable9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8:B143" firstHeaderRow="1" firstDataRow="1" firstDataCol="1"/>
  <pivotFields count="4">
    <pivotField numFmtId="164" showAll="0"/>
    <pivotField axis="axisRow" showAll="0" sortType="descending">
      <items count="8">
        <item x="3"/>
        <item x="1"/>
        <item x="2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 v="5"/>
    </i>
    <i r="1">
      <x v="13"/>
    </i>
    <i r="1">
      <x v="15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6"/>
    </i>
    <i r="1">
      <x v="3"/>
    </i>
    <i r="1">
      <x v="6"/>
    </i>
    <i r="1">
      <x v="7"/>
    </i>
    <i r="1">
      <x v="12"/>
    </i>
    <i>
      <x v="4"/>
    </i>
    <i r="1">
      <x v="14"/>
    </i>
    <i>
      <x/>
    </i>
    <i r="1">
      <x v="8"/>
    </i>
    <i>
      <x v="1"/>
    </i>
    <i r="1">
      <x v="9"/>
    </i>
    <i>
      <x v="2"/>
    </i>
    <i r="1">
      <x v="2"/>
    </i>
    <i r="1">
      <x v="11"/>
    </i>
    <i t="grand">
      <x/>
    </i>
  </rowItems>
  <colItems count="1">
    <i/>
  </colItems>
  <dataFields count="1">
    <dataField name="Max of Expense (INR)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C4631-D46C-4BA6-87EA-5057BCD0DAF4}" name="PivotTable8" cacheId="3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>
  <location ref="E88:F98" firstHeaderRow="1" firstDataRow="1" firstDataCol="2"/>
  <pivotFields count="2">
    <pivotField axis="axisRow" compact="0" showAll="0" defaultSubtotal="0">
      <items count="7">
        <item h="1" x="3"/>
        <item h="1" x="1"/>
        <item h="1" x="2"/>
        <item x="0"/>
        <item h="1" x="6"/>
        <item x="5"/>
        <item h="1" x="4"/>
      </items>
    </pivotField>
    <pivotField axis="axisRow" compact="0" showAll="0" defaultSubtotal="0">
      <items count="17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</items>
    </pivotField>
  </pivotFields>
  <rowFields count="2">
    <field x="0"/>
    <field x="1"/>
  </rowFields>
  <rowItems count="10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ADFE7-43F9-466E-8CFD-ABAC7FC35E15}" name="PivotTable7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88:C113" firstHeaderRow="1" firstDataRow="1" firstDataCol="2"/>
  <pivotFields count="4">
    <pivotField compact="0" numFmtId="164" showAll="0"/>
    <pivotField axis="axisRow" compact="0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compact="0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compact="0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Count of Expense (INR)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B4ECB-26DA-47BD-A97D-4DA844F8B4C3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E58:G66" firstHeaderRow="1" firstDataRow="1" firstDataCol="2"/>
  <pivotFields count="3">
    <pivotField axis="axisRow" compact="0" outline="0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compact="0" outline="0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compact="0" outline="0" showAll="0"/>
  </pivotFields>
  <rowFields count="2">
    <field x="0"/>
    <field x="1"/>
  </rowFields>
  <rowItems count="8">
    <i>
      <x v="1"/>
      <x v="9"/>
    </i>
    <i t="default">
      <x v="1"/>
    </i>
    <i>
      <x v="6"/>
      <x v="3"/>
    </i>
    <i r="1">
      <x v="6"/>
    </i>
    <i r="1">
      <x v="7"/>
    </i>
    <i r="1">
      <x v="12"/>
    </i>
    <i t="default">
      <x v="6"/>
    </i>
    <i t="grand">
      <x/>
    </i>
  </rowItems>
  <colItems count="1">
    <i/>
  </colItems>
  <dataFields count="1">
    <dataField name="Sum of Expense (INR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B099A-E441-49F8-9F83-6FCCE3E4FAF4}" name="PivotTable5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58:C83" firstHeaderRow="1" firstDataRow="1" firstDataCol="2"/>
  <pivotFields count="4">
    <pivotField compact="0" numFmtId="164" showAll="0"/>
    <pivotField axis="axisRow" compact="0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compact="0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compact="0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32C0D-3167-45B6-8D47-6607B63DF8DE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">
  <location ref="D39:E47" firstHeaderRow="1" firstDataRow="1" firstDataCol="1"/>
  <pivotFields count="2">
    <pivotField axis="axisRow" compact="0" showAll="0">
      <items count="8">
        <item x="6"/>
        <item x="3"/>
        <item x="4"/>
        <item x="0"/>
        <item x="5"/>
        <item x="1"/>
        <item x="2"/>
        <item t="default"/>
      </items>
    </pivotField>
    <pivotField dataField="1" compact="0" numFmtI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%" fld="1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57E52-479C-4248-AD39-CDD03A579627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40:B48" firstHeaderRow="1" firstDataRow="1" firstDataCol="1"/>
  <pivotFields count="4">
    <pivotField compact="0" numFmtId="164" showAll="0"/>
    <pivotField axis="axisRow" compact="0" showAll="0">
      <items count="8">
        <item x="3"/>
        <item x="1"/>
        <item x="2"/>
        <item x="0"/>
        <item x="6"/>
        <item x="5"/>
        <item x="4"/>
        <item t="default"/>
      </items>
    </pivotField>
    <pivotField compact="0" showAll="0"/>
    <pivotField dataField="1" compact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3"/>
  <sheetViews>
    <sheetView tabSelected="1" topLeftCell="A17" workbookViewId="0">
      <selection activeCell="J116" sqref="J116"/>
    </sheetView>
  </sheetViews>
  <sheetFormatPr defaultRowHeight="14.5" x14ac:dyDescent="0.35"/>
  <cols>
    <col min="1" max="1" width="24" bestFit="1" customWidth="1"/>
    <col min="2" max="2" width="20.08984375" bestFit="1" customWidth="1"/>
    <col min="3" max="3" width="20.26953125" bestFit="1" customWidth="1"/>
    <col min="4" max="4" width="28.7265625" customWidth="1"/>
    <col min="5" max="5" width="21.6328125" customWidth="1"/>
    <col min="6" max="6" width="20.08984375" bestFit="1" customWidth="1"/>
    <col min="7" max="7" width="18.81640625" bestFit="1" customWidth="1"/>
  </cols>
  <sheetData>
    <row r="1" spans="1:11" x14ac:dyDescent="0.35">
      <c r="A1" s="15" t="s">
        <v>19</v>
      </c>
      <c r="B1" s="15"/>
      <c r="C1" s="15"/>
      <c r="D1" s="15"/>
    </row>
    <row r="2" spans="1:11" ht="18.5" customHeight="1" x14ac:dyDescent="0.35">
      <c r="A2" s="1" t="s">
        <v>0</v>
      </c>
      <c r="B2" s="1" t="s">
        <v>1</v>
      </c>
      <c r="C2" s="1" t="s">
        <v>14</v>
      </c>
      <c r="D2" s="1" t="s">
        <v>2</v>
      </c>
      <c r="F2" s="13"/>
      <c r="G2" s="14"/>
      <c r="H2" s="16"/>
      <c r="I2" s="17"/>
      <c r="J2" s="16"/>
      <c r="K2" s="17"/>
    </row>
    <row r="3" spans="1:11" x14ac:dyDescent="0.35">
      <c r="A3" s="6">
        <v>44349</v>
      </c>
      <c r="B3" s="2" t="s">
        <v>3</v>
      </c>
      <c r="C3" s="2" t="s">
        <v>20</v>
      </c>
      <c r="D3" s="3">
        <v>1050</v>
      </c>
      <c r="F3" s="13"/>
      <c r="G3" s="14"/>
    </row>
    <row r="4" spans="1:11" x14ac:dyDescent="0.35">
      <c r="A4" s="6">
        <v>44349</v>
      </c>
      <c r="B4" s="2" t="s">
        <v>3</v>
      </c>
      <c r="C4" s="2" t="s">
        <v>15</v>
      </c>
      <c r="D4" s="3">
        <v>550</v>
      </c>
      <c r="F4" s="13"/>
      <c r="G4" s="14"/>
    </row>
    <row r="5" spans="1:11" x14ac:dyDescent="0.35">
      <c r="A5" s="6">
        <v>44349</v>
      </c>
      <c r="B5" s="2" t="s">
        <v>16</v>
      </c>
      <c r="C5" s="2" t="s">
        <v>4</v>
      </c>
      <c r="D5" s="4">
        <v>250</v>
      </c>
      <c r="F5" s="13"/>
      <c r="G5" s="14"/>
    </row>
    <row r="6" spans="1:11" ht="20.25" customHeight="1" x14ac:dyDescent="0.35">
      <c r="A6" s="6">
        <v>44350</v>
      </c>
      <c r="B6" s="2" t="s">
        <v>28</v>
      </c>
      <c r="C6" s="5" t="s">
        <v>25</v>
      </c>
      <c r="D6" s="4">
        <v>150</v>
      </c>
    </row>
    <row r="7" spans="1:11" ht="15.5" x14ac:dyDescent="0.35">
      <c r="A7" s="6">
        <v>44350</v>
      </c>
      <c r="B7" s="2" t="s">
        <v>22</v>
      </c>
      <c r="C7" s="2" t="s">
        <v>5</v>
      </c>
      <c r="D7" s="4">
        <v>450</v>
      </c>
      <c r="F7" s="8" t="s">
        <v>29</v>
      </c>
      <c r="G7" s="8"/>
      <c r="H7" s="8"/>
      <c r="I7" s="8"/>
      <c r="J7" s="7"/>
    </row>
    <row r="8" spans="1:11" x14ac:dyDescent="0.35">
      <c r="A8" s="6">
        <v>44351</v>
      </c>
      <c r="B8" s="2" t="s">
        <v>23</v>
      </c>
      <c r="C8" s="2" t="s">
        <v>6</v>
      </c>
      <c r="D8" s="4">
        <v>350</v>
      </c>
      <c r="F8" s="12" t="s">
        <v>31</v>
      </c>
      <c r="G8" s="12" t="s">
        <v>32</v>
      </c>
      <c r="H8" s="12" t="s">
        <v>41</v>
      </c>
    </row>
    <row r="9" spans="1:11" x14ac:dyDescent="0.35">
      <c r="A9" s="6">
        <v>44353</v>
      </c>
      <c r="B9" s="2" t="s">
        <v>3</v>
      </c>
      <c r="C9" s="2" t="s">
        <v>7</v>
      </c>
      <c r="D9" s="4">
        <v>450</v>
      </c>
      <c r="F9" s="9" t="s">
        <v>3</v>
      </c>
      <c r="G9" s="10">
        <f t="shared" ref="G9:G15" si="0">SUMIF($B$3:$B$35,$F9,D$3:D$35)</f>
        <v>4690</v>
      </c>
      <c r="H9" s="19">
        <f>$G9/SUM($G$9:$G$15)*100</f>
        <v>34.587020648967552</v>
      </c>
    </row>
    <row r="10" spans="1:11" x14ac:dyDescent="0.35">
      <c r="A10" s="6">
        <v>44353</v>
      </c>
      <c r="B10" s="2" t="s">
        <v>3</v>
      </c>
      <c r="C10" s="2" t="s">
        <v>8</v>
      </c>
      <c r="D10" s="4">
        <v>150</v>
      </c>
      <c r="F10" s="9" t="s">
        <v>13</v>
      </c>
      <c r="G10" s="10">
        <f t="shared" si="0"/>
        <v>3500</v>
      </c>
      <c r="H10" s="19">
        <f t="shared" ref="H10:H15" si="1">$G10/SUM($G$9:$G$15)*100</f>
        <v>25.811209439528021</v>
      </c>
    </row>
    <row r="11" spans="1:11" x14ac:dyDescent="0.35">
      <c r="A11" s="6">
        <v>44355</v>
      </c>
      <c r="B11" s="2" t="s">
        <v>28</v>
      </c>
      <c r="C11" s="2" t="s">
        <v>26</v>
      </c>
      <c r="D11" s="4">
        <v>100</v>
      </c>
      <c r="F11" s="9" t="s">
        <v>23</v>
      </c>
      <c r="G11" s="10">
        <f t="shared" si="0"/>
        <v>2570</v>
      </c>
      <c r="H11" s="19">
        <f t="shared" si="1"/>
        <v>18.952802359882007</v>
      </c>
    </row>
    <row r="12" spans="1:11" x14ac:dyDescent="0.35">
      <c r="A12" s="6">
        <v>44356</v>
      </c>
      <c r="B12" s="2" t="s">
        <v>3</v>
      </c>
      <c r="C12" s="2" t="s">
        <v>21</v>
      </c>
      <c r="D12" s="4">
        <v>100</v>
      </c>
      <c r="F12" s="10" t="s">
        <v>16</v>
      </c>
      <c r="G12" s="10">
        <f t="shared" si="0"/>
        <v>1000</v>
      </c>
      <c r="H12" s="19">
        <f t="shared" si="1"/>
        <v>7.3746312684365778</v>
      </c>
    </row>
    <row r="13" spans="1:11" x14ac:dyDescent="0.35">
      <c r="A13" s="6">
        <v>44357</v>
      </c>
      <c r="B13" s="2" t="s">
        <v>13</v>
      </c>
      <c r="C13" s="2" t="s">
        <v>17</v>
      </c>
      <c r="D13" s="4">
        <v>1000</v>
      </c>
      <c r="F13" s="9" t="s">
        <v>28</v>
      </c>
      <c r="G13" s="10">
        <f t="shared" si="0"/>
        <v>850</v>
      </c>
      <c r="H13" s="19">
        <f t="shared" si="1"/>
        <v>6.2684365781710909</v>
      </c>
    </row>
    <row r="14" spans="1:11" ht="27" x14ac:dyDescent="0.35">
      <c r="A14" s="6">
        <v>44358</v>
      </c>
      <c r="B14" s="2" t="s">
        <v>3</v>
      </c>
      <c r="C14" s="2" t="s">
        <v>7</v>
      </c>
      <c r="D14" s="4">
        <v>250</v>
      </c>
      <c r="F14" s="9" t="s">
        <v>27</v>
      </c>
      <c r="G14" s="10">
        <f t="shared" si="0"/>
        <v>500</v>
      </c>
      <c r="H14" s="19">
        <f t="shared" si="1"/>
        <v>3.6873156342182889</v>
      </c>
    </row>
    <row r="15" spans="1:11" ht="22.5" customHeight="1" x14ac:dyDescent="0.35">
      <c r="A15" s="6">
        <v>44359</v>
      </c>
      <c r="B15" s="2" t="s">
        <v>28</v>
      </c>
      <c r="C15" s="5" t="s">
        <v>25</v>
      </c>
      <c r="D15" s="4">
        <v>100</v>
      </c>
      <c r="F15" s="10" t="s">
        <v>30</v>
      </c>
      <c r="G15" s="10">
        <f t="shared" si="0"/>
        <v>450</v>
      </c>
      <c r="H15" s="19">
        <f t="shared" si="1"/>
        <v>3.3185840707964607</v>
      </c>
    </row>
    <row r="16" spans="1:11" x14ac:dyDescent="0.35">
      <c r="A16" s="6">
        <v>44359</v>
      </c>
      <c r="B16" s="2" t="s">
        <v>16</v>
      </c>
      <c r="C16" s="2" t="s">
        <v>4</v>
      </c>
      <c r="D16" s="4">
        <v>250</v>
      </c>
    </row>
    <row r="17" spans="1:11" x14ac:dyDescent="0.35">
      <c r="A17" s="6">
        <v>44360</v>
      </c>
      <c r="B17" s="2" t="s">
        <v>3</v>
      </c>
      <c r="C17" s="2" t="s">
        <v>24</v>
      </c>
      <c r="D17" s="4">
        <v>250</v>
      </c>
    </row>
    <row r="18" spans="1:11" ht="15.5" x14ac:dyDescent="0.35">
      <c r="A18" s="6">
        <v>44360</v>
      </c>
      <c r="B18" s="2" t="s">
        <v>23</v>
      </c>
      <c r="C18" s="2" t="s">
        <v>9</v>
      </c>
      <c r="D18" s="4">
        <v>1000</v>
      </c>
      <c r="F18" s="8" t="s">
        <v>33</v>
      </c>
      <c r="G18" s="8"/>
      <c r="H18" s="8"/>
      <c r="I18" s="8"/>
      <c r="J18" s="24"/>
    </row>
    <row r="19" spans="1:11" x14ac:dyDescent="0.35">
      <c r="A19" s="6">
        <v>44361</v>
      </c>
      <c r="B19" s="2" t="s">
        <v>23</v>
      </c>
      <c r="C19" s="2" t="s">
        <v>10</v>
      </c>
      <c r="D19" s="4">
        <v>370</v>
      </c>
      <c r="F19">
        <f>SUMIF(B3:B35,B5,D3:D35)+SUMIF(B3:B35,B29,D3:D35)</f>
        <v>4500</v>
      </c>
    </row>
    <row r="20" spans="1:11" x14ac:dyDescent="0.35">
      <c r="A20" s="6">
        <v>44362</v>
      </c>
      <c r="B20" s="2" t="s">
        <v>23</v>
      </c>
      <c r="C20" s="2" t="s">
        <v>11</v>
      </c>
      <c r="D20" s="4">
        <v>850</v>
      </c>
    </row>
    <row r="21" spans="1:11" x14ac:dyDescent="0.35">
      <c r="A21" s="6">
        <v>44362</v>
      </c>
      <c r="B21" s="2" t="s">
        <v>3</v>
      </c>
      <c r="C21" s="2" t="s">
        <v>8</v>
      </c>
      <c r="D21" s="4">
        <v>200</v>
      </c>
    </row>
    <row r="22" spans="1:11" ht="15.5" x14ac:dyDescent="0.35">
      <c r="A22" s="6">
        <v>44363</v>
      </c>
      <c r="B22" s="2" t="s">
        <v>3</v>
      </c>
      <c r="C22" s="2" t="s">
        <v>7</v>
      </c>
      <c r="D22" s="4">
        <v>470</v>
      </c>
      <c r="F22" s="8" t="s">
        <v>34</v>
      </c>
      <c r="G22" s="7"/>
      <c r="H22" s="7"/>
      <c r="I22" s="7"/>
      <c r="J22" s="7"/>
      <c r="K22" s="7"/>
    </row>
    <row r="23" spans="1:11" x14ac:dyDescent="0.35">
      <c r="A23" s="6">
        <v>44366</v>
      </c>
      <c r="B23" s="2" t="s">
        <v>27</v>
      </c>
      <c r="C23" s="2" t="s">
        <v>12</v>
      </c>
      <c r="D23" s="4">
        <v>500</v>
      </c>
    </row>
    <row r="24" spans="1:11" x14ac:dyDescent="0.35">
      <c r="A24" s="6">
        <v>44366</v>
      </c>
      <c r="B24" s="2" t="s">
        <v>3</v>
      </c>
      <c r="C24" s="2" t="s">
        <v>21</v>
      </c>
      <c r="D24" s="4">
        <v>200</v>
      </c>
      <c r="F24">
        <f>COUNTIF(C3:C35,C15)</f>
        <v>4</v>
      </c>
    </row>
    <row r="25" spans="1:11" x14ac:dyDescent="0.35">
      <c r="A25" s="6">
        <v>44367</v>
      </c>
      <c r="B25" s="2" t="s">
        <v>28</v>
      </c>
      <c r="C25" s="2" t="s">
        <v>26</v>
      </c>
      <c r="D25" s="4">
        <v>150</v>
      </c>
      <c r="F25">
        <f>SUMIF(C3:C35,C26,D3:D35)</f>
        <v>600</v>
      </c>
    </row>
    <row r="26" spans="1:11" ht="23.25" customHeight="1" x14ac:dyDescent="0.35">
      <c r="A26" s="6">
        <v>44369</v>
      </c>
      <c r="B26" s="2" t="s">
        <v>28</v>
      </c>
      <c r="C26" s="5" t="s">
        <v>25</v>
      </c>
      <c r="D26" s="4">
        <v>150</v>
      </c>
    </row>
    <row r="27" spans="1:11" x14ac:dyDescent="0.35">
      <c r="A27" s="6">
        <v>44370</v>
      </c>
      <c r="B27" s="2" t="s">
        <v>16</v>
      </c>
      <c r="C27" s="2" t="s">
        <v>4</v>
      </c>
      <c r="D27" s="4">
        <v>250</v>
      </c>
    </row>
    <row r="28" spans="1:11" ht="15.5" x14ac:dyDescent="0.35">
      <c r="A28" s="6">
        <v>44371</v>
      </c>
      <c r="B28" s="2" t="s">
        <v>3</v>
      </c>
      <c r="C28" s="2" t="s">
        <v>7</v>
      </c>
      <c r="D28" s="4">
        <v>250</v>
      </c>
      <c r="F28" s="8" t="s">
        <v>35</v>
      </c>
      <c r="G28" s="8"/>
      <c r="H28" s="8"/>
    </row>
    <row r="29" spans="1:11" x14ac:dyDescent="0.35">
      <c r="A29" s="6">
        <v>44372</v>
      </c>
      <c r="B29" s="2" t="s">
        <v>13</v>
      </c>
      <c r="C29" s="2" t="s">
        <v>18</v>
      </c>
      <c r="D29" s="4">
        <v>2500</v>
      </c>
    </row>
    <row r="30" spans="1:11" x14ac:dyDescent="0.35">
      <c r="A30" s="6">
        <v>44373</v>
      </c>
      <c r="B30" s="2" t="s">
        <v>3</v>
      </c>
      <c r="C30" s="2" t="s">
        <v>8</v>
      </c>
      <c r="D30" s="4">
        <v>200</v>
      </c>
      <c r="F30">
        <f>COUNTIF(C3:C35,C5)</f>
        <v>4</v>
      </c>
    </row>
    <row r="31" spans="1:11" x14ac:dyDescent="0.35">
      <c r="A31" s="6">
        <v>44373</v>
      </c>
      <c r="B31" s="2" t="s">
        <v>3</v>
      </c>
      <c r="C31" s="2" t="s">
        <v>21</v>
      </c>
      <c r="D31" s="4">
        <v>200</v>
      </c>
    </row>
    <row r="32" spans="1:11" ht="15.5" x14ac:dyDescent="0.35">
      <c r="A32" s="6">
        <v>44374</v>
      </c>
      <c r="B32" s="2" t="s">
        <v>16</v>
      </c>
      <c r="C32" s="2" t="s">
        <v>4</v>
      </c>
      <c r="D32" s="4">
        <v>250</v>
      </c>
      <c r="F32" s="8" t="s">
        <v>36</v>
      </c>
      <c r="G32" s="8"/>
      <c r="H32" s="8"/>
      <c r="I32" s="8"/>
      <c r="J32" s="8"/>
      <c r="K32" s="7"/>
    </row>
    <row r="33" spans="1:10" x14ac:dyDescent="0.35">
      <c r="A33" s="6">
        <v>44375</v>
      </c>
      <c r="B33" s="2" t="s">
        <v>28</v>
      </c>
      <c r="C33" s="5" t="s">
        <v>25</v>
      </c>
      <c r="D33" s="4">
        <v>200</v>
      </c>
    </row>
    <row r="34" spans="1:10" x14ac:dyDescent="0.35">
      <c r="A34" s="6">
        <v>44376</v>
      </c>
      <c r="B34" s="2" t="s">
        <v>3</v>
      </c>
      <c r="C34" s="2" t="s">
        <v>8</v>
      </c>
      <c r="D34" s="4">
        <v>100</v>
      </c>
      <c r="F34" t="s">
        <v>37</v>
      </c>
      <c r="J34" t="s">
        <v>38</v>
      </c>
    </row>
    <row r="35" spans="1:10" x14ac:dyDescent="0.35">
      <c r="A35" s="6">
        <v>44376</v>
      </c>
      <c r="B35" s="2" t="s">
        <v>3</v>
      </c>
      <c r="C35" s="2" t="s">
        <v>7</v>
      </c>
      <c r="D35" s="4">
        <v>270</v>
      </c>
      <c r="F35" t="s">
        <v>39</v>
      </c>
    </row>
    <row r="36" spans="1:10" x14ac:dyDescent="0.35">
      <c r="D36" s="11">
        <f>SUM(D3:D35)</f>
        <v>13560</v>
      </c>
    </row>
    <row r="38" spans="1:10" ht="15.5" x14ac:dyDescent="0.35">
      <c r="A38" s="8" t="s">
        <v>40</v>
      </c>
      <c r="B38" s="8"/>
      <c r="D38" s="8" t="s">
        <v>45</v>
      </c>
      <c r="E38" s="8"/>
      <c r="F38" s="8"/>
      <c r="G38" s="8"/>
    </row>
    <row r="39" spans="1:10" x14ac:dyDescent="0.35">
      <c r="D39" s="20" t="s">
        <v>31</v>
      </c>
      <c r="E39" t="s">
        <v>46</v>
      </c>
    </row>
    <row r="40" spans="1:10" x14ac:dyDescent="0.35">
      <c r="A40" s="20" t="s">
        <v>1</v>
      </c>
      <c r="B40" t="s">
        <v>44</v>
      </c>
      <c r="D40" t="s">
        <v>30</v>
      </c>
      <c r="E40" s="18">
        <v>3.3185840707964607</v>
      </c>
    </row>
    <row r="41" spans="1:10" x14ac:dyDescent="0.35">
      <c r="A41" t="s">
        <v>22</v>
      </c>
      <c r="B41" s="22">
        <v>450</v>
      </c>
      <c r="D41" t="s">
        <v>16</v>
      </c>
      <c r="E41" s="18">
        <v>7.3746312684365778</v>
      </c>
    </row>
    <row r="42" spans="1:10" x14ac:dyDescent="0.35">
      <c r="A42" t="s">
        <v>16</v>
      </c>
      <c r="B42" s="22">
        <v>1000</v>
      </c>
      <c r="D42" t="s">
        <v>28</v>
      </c>
      <c r="E42" s="18">
        <v>6.2684365781710909</v>
      </c>
    </row>
    <row r="43" spans="1:10" x14ac:dyDescent="0.35">
      <c r="A43" t="s">
        <v>28</v>
      </c>
      <c r="B43" s="22">
        <v>850</v>
      </c>
      <c r="D43" t="s">
        <v>3</v>
      </c>
      <c r="E43" s="18">
        <v>34.587020648967552</v>
      </c>
    </row>
    <row r="44" spans="1:10" x14ac:dyDescent="0.35">
      <c r="A44" t="s">
        <v>3</v>
      </c>
      <c r="B44" s="22">
        <v>4690</v>
      </c>
      <c r="D44" t="s">
        <v>27</v>
      </c>
      <c r="E44" s="18">
        <v>3.6873156342182889</v>
      </c>
    </row>
    <row r="45" spans="1:10" x14ac:dyDescent="0.35">
      <c r="A45" t="s">
        <v>27</v>
      </c>
      <c r="B45" s="22">
        <v>500</v>
      </c>
      <c r="D45" t="s">
        <v>13</v>
      </c>
      <c r="E45" s="18">
        <v>25.811209439528021</v>
      </c>
    </row>
    <row r="46" spans="1:10" x14ac:dyDescent="0.35">
      <c r="A46" t="s">
        <v>13</v>
      </c>
      <c r="B46" s="22">
        <v>3500</v>
      </c>
      <c r="D46" t="s">
        <v>23</v>
      </c>
      <c r="E46" s="18">
        <v>18.952802359882007</v>
      </c>
    </row>
    <row r="47" spans="1:10" x14ac:dyDescent="0.35">
      <c r="A47" t="s">
        <v>23</v>
      </c>
      <c r="B47" s="22">
        <v>2570</v>
      </c>
      <c r="D47" t="s">
        <v>43</v>
      </c>
      <c r="E47" s="18">
        <v>100</v>
      </c>
    </row>
    <row r="48" spans="1:10" x14ac:dyDescent="0.35">
      <c r="A48" t="s">
        <v>43</v>
      </c>
      <c r="B48" s="22">
        <v>13560</v>
      </c>
    </row>
    <row r="56" spans="1:10" ht="15.5" x14ac:dyDescent="0.35">
      <c r="A56" s="8" t="s">
        <v>47</v>
      </c>
      <c r="B56" s="8"/>
      <c r="C56" s="8" t="s">
        <v>48</v>
      </c>
      <c r="E56" s="8" t="s">
        <v>49</v>
      </c>
      <c r="F56" s="8"/>
      <c r="G56" s="8"/>
      <c r="H56" s="8"/>
      <c r="I56" s="8"/>
      <c r="J56" s="8"/>
    </row>
    <row r="58" spans="1:10" x14ac:dyDescent="0.35">
      <c r="A58" s="20" t="s">
        <v>1</v>
      </c>
      <c r="B58" s="20" t="s">
        <v>14</v>
      </c>
      <c r="C58" t="s">
        <v>44</v>
      </c>
      <c r="E58" s="20" t="s">
        <v>1</v>
      </c>
      <c r="F58" s="20" t="s">
        <v>14</v>
      </c>
      <c r="G58" t="s">
        <v>44</v>
      </c>
    </row>
    <row r="59" spans="1:10" x14ac:dyDescent="0.35">
      <c r="A59" t="s">
        <v>22</v>
      </c>
      <c r="C59" s="22">
        <v>450</v>
      </c>
      <c r="E59" t="s">
        <v>16</v>
      </c>
      <c r="F59" t="s">
        <v>4</v>
      </c>
      <c r="G59" s="22">
        <v>1000</v>
      </c>
    </row>
    <row r="60" spans="1:10" x14ac:dyDescent="0.35">
      <c r="B60" t="s">
        <v>5</v>
      </c>
      <c r="C60" s="22">
        <v>450</v>
      </c>
      <c r="E60" t="s">
        <v>50</v>
      </c>
      <c r="G60" s="22">
        <v>1000</v>
      </c>
    </row>
    <row r="61" spans="1:10" x14ac:dyDescent="0.35">
      <c r="A61" t="s">
        <v>16</v>
      </c>
      <c r="C61" s="22">
        <v>1000</v>
      </c>
      <c r="E61" t="s">
        <v>23</v>
      </c>
      <c r="F61" t="s">
        <v>10</v>
      </c>
      <c r="G61" s="22">
        <v>370</v>
      </c>
    </row>
    <row r="62" spans="1:10" x14ac:dyDescent="0.35">
      <c r="B62" t="s">
        <v>4</v>
      </c>
      <c r="C62" s="22">
        <v>1000</v>
      </c>
      <c r="F62" t="s">
        <v>11</v>
      </c>
      <c r="G62" s="22">
        <v>850</v>
      </c>
    </row>
    <row r="63" spans="1:10" x14ac:dyDescent="0.35">
      <c r="A63" t="s">
        <v>28</v>
      </c>
      <c r="C63" s="22">
        <v>850</v>
      </c>
      <c r="F63" t="s">
        <v>9</v>
      </c>
      <c r="G63" s="22">
        <v>1000</v>
      </c>
    </row>
    <row r="64" spans="1:10" x14ac:dyDescent="0.35">
      <c r="B64" t="s">
        <v>26</v>
      </c>
      <c r="C64" s="22">
        <v>250</v>
      </c>
      <c r="F64" t="s">
        <v>6</v>
      </c>
      <c r="G64" s="22">
        <v>350</v>
      </c>
    </row>
    <row r="65" spans="1:7" x14ac:dyDescent="0.35">
      <c r="B65" t="s">
        <v>25</v>
      </c>
      <c r="C65" s="22">
        <v>600</v>
      </c>
      <c r="E65" t="s">
        <v>51</v>
      </c>
      <c r="G65" s="22">
        <v>2570</v>
      </c>
    </row>
    <row r="66" spans="1:7" x14ac:dyDescent="0.35">
      <c r="A66" t="s">
        <v>3</v>
      </c>
      <c r="C66" s="22">
        <v>4690</v>
      </c>
      <c r="E66" t="s">
        <v>43</v>
      </c>
      <c r="G66" s="22">
        <v>3570</v>
      </c>
    </row>
    <row r="67" spans="1:7" x14ac:dyDescent="0.35">
      <c r="B67" t="s">
        <v>24</v>
      </c>
      <c r="C67" s="22">
        <v>250</v>
      </c>
    </row>
    <row r="68" spans="1:7" x14ac:dyDescent="0.35">
      <c r="B68" t="s">
        <v>21</v>
      </c>
      <c r="C68" s="22">
        <v>500</v>
      </c>
    </row>
    <row r="69" spans="1:7" x14ac:dyDescent="0.35">
      <c r="B69" t="s">
        <v>20</v>
      </c>
      <c r="C69" s="22">
        <v>1050</v>
      </c>
    </row>
    <row r="70" spans="1:7" x14ac:dyDescent="0.35">
      <c r="B70" t="s">
        <v>8</v>
      </c>
      <c r="C70" s="22">
        <v>650</v>
      </c>
    </row>
    <row r="71" spans="1:7" x14ac:dyDescent="0.35">
      <c r="B71" t="s">
        <v>15</v>
      </c>
      <c r="C71" s="22">
        <v>550</v>
      </c>
    </row>
    <row r="72" spans="1:7" x14ac:dyDescent="0.35">
      <c r="B72" t="s">
        <v>7</v>
      </c>
      <c r="C72" s="22">
        <v>1690</v>
      </c>
    </row>
    <row r="73" spans="1:7" x14ac:dyDescent="0.35">
      <c r="A73" t="s">
        <v>27</v>
      </c>
      <c r="C73" s="22">
        <v>500</v>
      </c>
    </row>
    <row r="74" spans="1:7" x14ac:dyDescent="0.35">
      <c r="B74" t="s">
        <v>12</v>
      </c>
      <c r="C74" s="22">
        <v>500</v>
      </c>
    </row>
    <row r="75" spans="1:7" x14ac:dyDescent="0.35">
      <c r="A75" t="s">
        <v>13</v>
      </c>
      <c r="C75" s="22">
        <v>3500</v>
      </c>
    </row>
    <row r="76" spans="1:7" x14ac:dyDescent="0.35">
      <c r="B76" t="s">
        <v>17</v>
      </c>
      <c r="C76" s="22">
        <v>1000</v>
      </c>
    </row>
    <row r="77" spans="1:7" x14ac:dyDescent="0.35">
      <c r="B77" t="s">
        <v>18</v>
      </c>
      <c r="C77" s="22">
        <v>2500</v>
      </c>
    </row>
    <row r="78" spans="1:7" x14ac:dyDescent="0.35">
      <c r="A78" t="s">
        <v>23</v>
      </c>
      <c r="C78" s="22">
        <v>2570</v>
      </c>
    </row>
    <row r="79" spans="1:7" x14ac:dyDescent="0.35">
      <c r="B79" t="s">
        <v>10</v>
      </c>
      <c r="C79" s="22">
        <v>370</v>
      </c>
    </row>
    <row r="80" spans="1:7" x14ac:dyDescent="0.35">
      <c r="B80" t="s">
        <v>11</v>
      </c>
      <c r="C80" s="22">
        <v>850</v>
      </c>
    </row>
    <row r="81" spans="1:9" x14ac:dyDescent="0.35">
      <c r="B81" t="s">
        <v>9</v>
      </c>
      <c r="C81" s="22">
        <v>1000</v>
      </c>
    </row>
    <row r="82" spans="1:9" x14ac:dyDescent="0.35">
      <c r="B82" t="s">
        <v>6</v>
      </c>
      <c r="C82" s="22">
        <v>350</v>
      </c>
    </row>
    <row r="83" spans="1:9" x14ac:dyDescent="0.35">
      <c r="A83" t="s">
        <v>43</v>
      </c>
      <c r="C83" s="22">
        <v>13560</v>
      </c>
    </row>
    <row r="86" spans="1:9" ht="15.5" x14ac:dyDescent="0.35">
      <c r="A86" s="8" t="s">
        <v>52</v>
      </c>
      <c r="B86" s="8"/>
      <c r="C86" s="8"/>
      <c r="D86" s="8"/>
      <c r="E86" s="8" t="s">
        <v>54</v>
      </c>
      <c r="F86" s="8"/>
      <c r="G86" s="8"/>
      <c r="H86" s="8"/>
      <c r="I86" s="8"/>
    </row>
    <row r="88" spans="1:9" x14ac:dyDescent="0.35">
      <c r="A88" s="20" t="s">
        <v>1</v>
      </c>
      <c r="B88" s="20" t="s">
        <v>14</v>
      </c>
      <c r="C88" t="s">
        <v>53</v>
      </c>
      <c r="E88" s="20" t="s">
        <v>1</v>
      </c>
      <c r="F88" s="20" t="s">
        <v>14</v>
      </c>
    </row>
    <row r="89" spans="1:9" x14ac:dyDescent="0.35">
      <c r="A89" t="s">
        <v>22</v>
      </c>
      <c r="C89" s="22">
        <v>1</v>
      </c>
      <c r="E89" t="s">
        <v>3</v>
      </c>
    </row>
    <row r="90" spans="1:9" x14ac:dyDescent="0.35">
      <c r="B90" t="s">
        <v>5</v>
      </c>
      <c r="C90" s="22">
        <v>1</v>
      </c>
      <c r="F90" t="s">
        <v>24</v>
      </c>
    </row>
    <row r="91" spans="1:9" x14ac:dyDescent="0.35">
      <c r="A91" t="s">
        <v>16</v>
      </c>
      <c r="C91" s="22">
        <v>4</v>
      </c>
      <c r="F91" t="s">
        <v>21</v>
      </c>
    </row>
    <row r="92" spans="1:9" x14ac:dyDescent="0.35">
      <c r="B92" t="s">
        <v>4</v>
      </c>
      <c r="C92" s="22">
        <v>4</v>
      </c>
      <c r="F92" t="s">
        <v>20</v>
      </c>
    </row>
    <row r="93" spans="1:9" x14ac:dyDescent="0.35">
      <c r="A93" t="s">
        <v>28</v>
      </c>
      <c r="C93" s="22">
        <v>6</v>
      </c>
      <c r="F93" t="s">
        <v>8</v>
      </c>
    </row>
    <row r="94" spans="1:9" x14ac:dyDescent="0.35">
      <c r="B94" t="s">
        <v>26</v>
      </c>
      <c r="C94" s="22">
        <v>2</v>
      </c>
      <c r="F94" t="s">
        <v>15</v>
      </c>
    </row>
    <row r="95" spans="1:9" x14ac:dyDescent="0.35">
      <c r="B95" t="s">
        <v>25</v>
      </c>
      <c r="C95" s="22">
        <v>4</v>
      </c>
      <c r="F95" t="s">
        <v>7</v>
      </c>
    </row>
    <row r="96" spans="1:9" x14ac:dyDescent="0.35">
      <c r="A96" t="s">
        <v>3</v>
      </c>
      <c r="C96" s="22">
        <v>15</v>
      </c>
      <c r="E96" t="s">
        <v>13</v>
      </c>
    </row>
    <row r="97" spans="1:6" x14ac:dyDescent="0.35">
      <c r="B97" t="s">
        <v>24</v>
      </c>
      <c r="C97" s="22">
        <v>1</v>
      </c>
      <c r="F97" t="s">
        <v>17</v>
      </c>
    </row>
    <row r="98" spans="1:6" x14ac:dyDescent="0.35">
      <c r="B98" t="s">
        <v>21</v>
      </c>
      <c r="C98" s="22">
        <v>3</v>
      </c>
      <c r="F98" t="s">
        <v>18</v>
      </c>
    </row>
    <row r="99" spans="1:6" x14ac:dyDescent="0.35">
      <c r="B99" t="s">
        <v>20</v>
      </c>
      <c r="C99" s="22">
        <v>1</v>
      </c>
    </row>
    <row r="100" spans="1:6" x14ac:dyDescent="0.35">
      <c r="B100" t="s">
        <v>8</v>
      </c>
      <c r="C100" s="22">
        <v>4</v>
      </c>
    </row>
    <row r="101" spans="1:6" x14ac:dyDescent="0.35">
      <c r="B101" t="s">
        <v>15</v>
      </c>
      <c r="C101" s="22">
        <v>1</v>
      </c>
    </row>
    <row r="102" spans="1:6" x14ac:dyDescent="0.35">
      <c r="B102" t="s">
        <v>7</v>
      </c>
      <c r="C102" s="22">
        <v>5</v>
      </c>
    </row>
    <row r="103" spans="1:6" x14ac:dyDescent="0.35">
      <c r="A103" t="s">
        <v>27</v>
      </c>
      <c r="C103" s="22">
        <v>1</v>
      </c>
    </row>
    <row r="104" spans="1:6" x14ac:dyDescent="0.35">
      <c r="B104" t="s">
        <v>12</v>
      </c>
      <c r="C104" s="22">
        <v>1</v>
      </c>
    </row>
    <row r="105" spans="1:6" x14ac:dyDescent="0.35">
      <c r="A105" t="s">
        <v>13</v>
      </c>
      <c r="C105" s="22">
        <v>2</v>
      </c>
    </row>
    <row r="106" spans="1:6" x14ac:dyDescent="0.35">
      <c r="B106" t="s">
        <v>17</v>
      </c>
      <c r="C106" s="22">
        <v>1</v>
      </c>
    </row>
    <row r="107" spans="1:6" x14ac:dyDescent="0.35">
      <c r="B107" t="s">
        <v>18</v>
      </c>
      <c r="C107" s="22">
        <v>1</v>
      </c>
    </row>
    <row r="108" spans="1:6" x14ac:dyDescent="0.35">
      <c r="A108" t="s">
        <v>23</v>
      </c>
      <c r="C108" s="22">
        <v>4</v>
      </c>
    </row>
    <row r="109" spans="1:6" x14ac:dyDescent="0.35">
      <c r="B109" t="s">
        <v>10</v>
      </c>
      <c r="C109" s="22">
        <v>1</v>
      </c>
    </row>
    <row r="110" spans="1:6" x14ac:dyDescent="0.35">
      <c r="B110" t="s">
        <v>11</v>
      </c>
      <c r="C110" s="22">
        <v>1</v>
      </c>
    </row>
    <row r="111" spans="1:6" x14ac:dyDescent="0.35">
      <c r="B111" t="s">
        <v>9</v>
      </c>
      <c r="C111" s="22">
        <v>1</v>
      </c>
    </row>
    <row r="112" spans="1:6" x14ac:dyDescent="0.35">
      <c r="B112" t="s">
        <v>6</v>
      </c>
      <c r="C112" s="22">
        <v>1</v>
      </c>
    </row>
    <row r="113" spans="1:10" x14ac:dyDescent="0.35">
      <c r="A113" t="s">
        <v>43</v>
      </c>
      <c r="C113" s="22">
        <v>33</v>
      </c>
    </row>
    <row r="116" spans="1:10" ht="15.5" x14ac:dyDescent="0.35">
      <c r="A116" s="8" t="s">
        <v>55</v>
      </c>
      <c r="B116" s="8"/>
      <c r="C116" s="8"/>
      <c r="D116" s="8"/>
      <c r="E116" s="7"/>
      <c r="F116" s="8" t="s">
        <v>56</v>
      </c>
      <c r="G116" s="8"/>
      <c r="H116" s="8"/>
      <c r="I116" s="8"/>
      <c r="J116" s="7"/>
    </row>
    <row r="117" spans="1:10" x14ac:dyDescent="0.35">
      <c r="F117" s="12" t="s">
        <v>31</v>
      </c>
      <c r="G117" s="12" t="s">
        <v>32</v>
      </c>
    </row>
    <row r="118" spans="1:10" x14ac:dyDescent="0.35">
      <c r="A118" s="20" t="s">
        <v>42</v>
      </c>
      <c r="B118" t="s">
        <v>57</v>
      </c>
      <c r="F118" s="9" t="s">
        <v>3</v>
      </c>
      <c r="G118" s="10">
        <f t="shared" ref="G118:G124" si="2">SUMIF($B$3:$B$35,$F118,D$3:D$35)</f>
        <v>4690</v>
      </c>
    </row>
    <row r="119" spans="1:10" x14ac:dyDescent="0.35">
      <c r="A119" s="21" t="s">
        <v>13</v>
      </c>
      <c r="B119" s="22">
        <v>2500</v>
      </c>
      <c r="F119" s="9" t="s">
        <v>13</v>
      </c>
      <c r="G119" s="10">
        <f t="shared" si="2"/>
        <v>3500</v>
      </c>
    </row>
    <row r="120" spans="1:10" x14ac:dyDescent="0.35">
      <c r="A120" s="23" t="s">
        <v>17</v>
      </c>
      <c r="B120" s="22">
        <v>1000</v>
      </c>
      <c r="F120" s="9" t="s">
        <v>23</v>
      </c>
      <c r="G120" s="10">
        <f t="shared" si="2"/>
        <v>2570</v>
      </c>
    </row>
    <row r="121" spans="1:10" x14ac:dyDescent="0.35">
      <c r="A121" s="23" t="s">
        <v>18</v>
      </c>
      <c r="B121" s="22">
        <v>2500</v>
      </c>
      <c r="F121" s="10" t="s">
        <v>16</v>
      </c>
      <c r="G121" s="10">
        <f t="shared" si="2"/>
        <v>1000</v>
      </c>
    </row>
    <row r="122" spans="1:10" x14ac:dyDescent="0.35">
      <c r="A122" s="21" t="s">
        <v>3</v>
      </c>
      <c r="B122" s="22">
        <v>1050</v>
      </c>
      <c r="F122" s="9" t="s">
        <v>28</v>
      </c>
      <c r="G122" s="10">
        <f t="shared" si="2"/>
        <v>850</v>
      </c>
    </row>
    <row r="123" spans="1:10" x14ac:dyDescent="0.35">
      <c r="A123" s="23" t="s">
        <v>24</v>
      </c>
      <c r="B123" s="22">
        <v>250</v>
      </c>
      <c r="F123" s="9" t="s">
        <v>27</v>
      </c>
      <c r="G123" s="10">
        <f t="shared" si="2"/>
        <v>500</v>
      </c>
    </row>
    <row r="124" spans="1:10" x14ac:dyDescent="0.35">
      <c r="A124" s="23" t="s">
        <v>21</v>
      </c>
      <c r="B124" s="22">
        <v>200</v>
      </c>
      <c r="F124" s="10" t="s">
        <v>30</v>
      </c>
      <c r="G124" s="10">
        <f t="shared" si="2"/>
        <v>450</v>
      </c>
    </row>
    <row r="125" spans="1:10" x14ac:dyDescent="0.35">
      <c r="A125" s="23" t="s">
        <v>20</v>
      </c>
      <c r="B125" s="22">
        <v>1050</v>
      </c>
    </row>
    <row r="126" spans="1:10" x14ac:dyDescent="0.35">
      <c r="A126" s="23" t="s">
        <v>8</v>
      </c>
      <c r="B126" s="22">
        <v>200</v>
      </c>
    </row>
    <row r="127" spans="1:10" x14ac:dyDescent="0.35">
      <c r="A127" s="23" t="s">
        <v>15</v>
      </c>
      <c r="B127" s="22">
        <v>550</v>
      </c>
    </row>
    <row r="128" spans="1:10" x14ac:dyDescent="0.35">
      <c r="A128" s="23" t="s">
        <v>7</v>
      </c>
      <c r="B128" s="22">
        <v>470</v>
      </c>
    </row>
    <row r="129" spans="1:2" x14ac:dyDescent="0.35">
      <c r="A129" s="21" t="s">
        <v>23</v>
      </c>
      <c r="B129" s="22">
        <v>1000</v>
      </c>
    </row>
    <row r="130" spans="1:2" x14ac:dyDescent="0.35">
      <c r="A130" s="23" t="s">
        <v>10</v>
      </c>
      <c r="B130" s="22">
        <v>370</v>
      </c>
    </row>
    <row r="131" spans="1:2" x14ac:dyDescent="0.35">
      <c r="A131" s="23" t="s">
        <v>11</v>
      </c>
      <c r="B131" s="22">
        <v>850</v>
      </c>
    </row>
    <row r="132" spans="1:2" x14ac:dyDescent="0.35">
      <c r="A132" s="23" t="s">
        <v>9</v>
      </c>
      <c r="B132" s="22">
        <v>1000</v>
      </c>
    </row>
    <row r="133" spans="1:2" x14ac:dyDescent="0.35">
      <c r="A133" s="23" t="s">
        <v>6</v>
      </c>
      <c r="B133" s="22">
        <v>350</v>
      </c>
    </row>
    <row r="134" spans="1:2" x14ac:dyDescent="0.35">
      <c r="A134" s="21" t="s">
        <v>27</v>
      </c>
      <c r="B134" s="22">
        <v>500</v>
      </c>
    </row>
    <row r="135" spans="1:2" x14ac:dyDescent="0.35">
      <c r="A135" s="23" t="s">
        <v>12</v>
      </c>
      <c r="B135" s="22">
        <v>500</v>
      </c>
    </row>
    <row r="136" spans="1:2" x14ac:dyDescent="0.35">
      <c r="A136" s="21" t="s">
        <v>22</v>
      </c>
      <c r="B136" s="22">
        <v>450</v>
      </c>
    </row>
    <row r="137" spans="1:2" x14ac:dyDescent="0.35">
      <c r="A137" s="23" t="s">
        <v>5</v>
      </c>
      <c r="B137" s="22">
        <v>450</v>
      </c>
    </row>
    <row r="138" spans="1:2" x14ac:dyDescent="0.35">
      <c r="A138" s="21" t="s">
        <v>16</v>
      </c>
      <c r="B138" s="22">
        <v>250</v>
      </c>
    </row>
    <row r="139" spans="1:2" x14ac:dyDescent="0.35">
      <c r="A139" s="23" t="s">
        <v>4</v>
      </c>
      <c r="B139" s="22">
        <v>250</v>
      </c>
    </row>
    <row r="140" spans="1:2" x14ac:dyDescent="0.35">
      <c r="A140" s="21" t="s">
        <v>28</v>
      </c>
      <c r="B140" s="22">
        <v>200</v>
      </c>
    </row>
    <row r="141" spans="1:2" x14ac:dyDescent="0.35">
      <c r="A141" s="23" t="s">
        <v>26</v>
      </c>
      <c r="B141" s="22">
        <v>150</v>
      </c>
    </row>
    <row r="142" spans="1:2" x14ac:dyDescent="0.35">
      <c r="A142" s="23" t="s">
        <v>25</v>
      </c>
      <c r="B142" s="22">
        <v>200</v>
      </c>
    </row>
    <row r="143" spans="1:2" x14ac:dyDescent="0.35">
      <c r="A143" s="21" t="s">
        <v>43</v>
      </c>
      <c r="B143" s="22">
        <v>2500</v>
      </c>
    </row>
  </sheetData>
  <mergeCells count="7">
    <mergeCell ref="J2:K2"/>
    <mergeCell ref="F3:G3"/>
    <mergeCell ref="F4:G4"/>
    <mergeCell ref="F5:G5"/>
    <mergeCell ref="A1:D1"/>
    <mergeCell ref="F2:G2"/>
    <mergeCell ref="H2:I2"/>
  </mergeCells>
  <conditionalFormatting sqref="G118:G1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{EB4A285E-F2D1-4DAB-8A1D-6015837B3E51}</x14:id>
        </ext>
      </extLst>
    </cfRule>
  </conditionalFormatting>
  <pageMargins left="0.7" right="0.7" top="0.75" bottom="0.75" header="0.3" footer="0.3"/>
  <pageSetup orientation="portrait" horizontalDpi="4294967295" verticalDpi="4294967295" r:id="rId8"/>
  <drawing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4A285E-F2D1-4DAB-8A1D-6015837B3E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G118:G124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srikrishna porandla</cp:lastModifiedBy>
  <dcterms:created xsi:type="dcterms:W3CDTF">2022-01-18T07:14:16Z</dcterms:created>
  <dcterms:modified xsi:type="dcterms:W3CDTF">2025-07-26T15:59:22Z</dcterms:modified>
</cp:coreProperties>
</file>