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algorithm-impartiality\analysis\"/>
    </mc:Choice>
  </mc:AlternateContent>
  <xr:revisionPtr revIDLastSave="0" documentId="13_ncr:1_{0162DF08-3F5F-413B-9442-8F9095082285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G2-X03" sheetId="1" r:id="rId1"/>
    <sheet name="G2-X03 (2)" sheetId="11" r:id="rId2"/>
    <sheet name="G2-X05" sheetId="7" r:id="rId3"/>
    <sheet name="G2-X05 (2)" sheetId="12" r:id="rId4"/>
    <sheet name="G2-X10" sheetId="8" r:id="rId5"/>
    <sheet name="G2-X10 (2)" sheetId="13" r:id="rId6"/>
    <sheet name="G2-X15" sheetId="9" r:id="rId7"/>
    <sheet name="G2-X15 (2)" sheetId="14" r:id="rId8"/>
    <sheet name="G2-X20" sheetId="10" r:id="rId9"/>
    <sheet name="Resumo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4" l="1"/>
  <c r="G11" i="14"/>
  <c r="I11" i="14" s="1"/>
  <c r="N7" i="14"/>
  <c r="H13" i="14" s="1"/>
  <c r="M7" i="14"/>
  <c r="G13" i="14" s="1"/>
  <c r="I13" i="14" s="1"/>
  <c r="M6" i="14"/>
  <c r="C13" i="14" s="1"/>
  <c r="E13" i="14" s="1"/>
  <c r="N5" i="14"/>
  <c r="H12" i="14" s="1"/>
  <c r="M5" i="14"/>
  <c r="G12" i="14" s="1"/>
  <c r="I12" i="14" s="1"/>
  <c r="N4" i="14"/>
  <c r="D12" i="14" s="1"/>
  <c r="M4" i="14"/>
  <c r="C12" i="14" s="1"/>
  <c r="E12" i="14" s="1"/>
  <c r="N3" i="14"/>
  <c r="M3" i="14"/>
  <c r="N2" i="14"/>
  <c r="D11" i="14" s="1"/>
  <c r="M2" i="14"/>
  <c r="C11" i="14" s="1"/>
  <c r="E11" i="14" s="1"/>
  <c r="N7" i="13"/>
  <c r="H13" i="13" s="1"/>
  <c r="M7" i="13"/>
  <c r="G13" i="13" s="1"/>
  <c r="I13" i="13" s="1"/>
  <c r="N6" i="13"/>
  <c r="D13" i="13" s="1"/>
  <c r="N5" i="13"/>
  <c r="H12" i="13" s="1"/>
  <c r="M5" i="13"/>
  <c r="G12" i="13" s="1"/>
  <c r="I12" i="13" s="1"/>
  <c r="N4" i="13"/>
  <c r="D12" i="13" s="1"/>
  <c r="M4" i="13"/>
  <c r="C12" i="13" s="1"/>
  <c r="E12" i="13" s="1"/>
  <c r="N3" i="13"/>
  <c r="H11" i="13" s="1"/>
  <c r="M3" i="13"/>
  <c r="G11" i="13" s="1"/>
  <c r="I11" i="13" s="1"/>
  <c r="N2" i="13"/>
  <c r="D11" i="13" s="1"/>
  <c r="M2" i="13"/>
  <c r="C11" i="13" s="1"/>
  <c r="E11" i="13" s="1"/>
  <c r="D12" i="12"/>
  <c r="C12" i="12"/>
  <c r="E12" i="12" s="1"/>
  <c r="D11" i="12"/>
  <c r="C11" i="12"/>
  <c r="E11" i="12" s="1"/>
  <c r="N7" i="12"/>
  <c r="H13" i="12" s="1"/>
  <c r="M7" i="12"/>
  <c r="G13" i="12" s="1"/>
  <c r="I13" i="12" s="1"/>
  <c r="N6" i="12"/>
  <c r="D13" i="12" s="1"/>
  <c r="M6" i="12"/>
  <c r="C13" i="12" s="1"/>
  <c r="E13" i="12" s="1"/>
  <c r="N5" i="12"/>
  <c r="H12" i="12" s="1"/>
  <c r="M5" i="12"/>
  <c r="G12" i="12" s="1"/>
  <c r="I12" i="12" s="1"/>
  <c r="N4" i="12"/>
  <c r="M4" i="12"/>
  <c r="N3" i="12"/>
  <c r="H11" i="12" s="1"/>
  <c r="M3" i="12"/>
  <c r="G11" i="12" s="1"/>
  <c r="I11" i="12" s="1"/>
  <c r="N2" i="12"/>
  <c r="M2" i="12"/>
  <c r="D12" i="11"/>
  <c r="D11" i="11"/>
  <c r="C11" i="11"/>
  <c r="E11" i="11" s="1"/>
  <c r="N7" i="11"/>
  <c r="H13" i="11" s="1"/>
  <c r="M7" i="11"/>
  <c r="G13" i="11" s="1"/>
  <c r="I13" i="11" s="1"/>
  <c r="N6" i="11"/>
  <c r="D13" i="11" s="1"/>
  <c r="N5" i="11"/>
  <c r="H12" i="11" s="1"/>
  <c r="M5" i="11"/>
  <c r="G12" i="11" s="1"/>
  <c r="I12" i="11" s="1"/>
  <c r="N4" i="11"/>
  <c r="M4" i="11"/>
  <c r="C12" i="11" s="1"/>
  <c r="E12" i="11" s="1"/>
  <c r="N3" i="11"/>
  <c r="H11" i="11" s="1"/>
  <c r="M3" i="11"/>
  <c r="G11" i="11" s="1"/>
  <c r="I11" i="11" s="1"/>
  <c r="N2" i="11"/>
  <c r="M2" i="11"/>
  <c r="D7" i="1"/>
  <c r="D6" i="1"/>
  <c r="C6" i="8"/>
  <c r="C6" i="1"/>
  <c r="D6" i="9"/>
  <c r="N6" i="14" l="1"/>
  <c r="D13" i="14" s="1"/>
  <c r="M6" i="13"/>
  <c r="C13" i="13" s="1"/>
  <c r="E13" i="13" s="1"/>
  <c r="M6" i="11"/>
  <c r="C13" i="11" s="1"/>
  <c r="E13" i="11" s="1"/>
  <c r="C6" i="9"/>
  <c r="C6" i="7"/>
  <c r="M6" i="1" l="1"/>
  <c r="C13" i="1" s="1"/>
  <c r="E13" i="1" s="1"/>
  <c r="N7" i="1"/>
  <c r="H13" i="1" s="1"/>
  <c r="G12" i="10"/>
  <c r="I12" i="10" s="1"/>
  <c r="N7" i="10"/>
  <c r="H13" i="10" s="1"/>
  <c r="M7" i="10"/>
  <c r="G13" i="10" s="1"/>
  <c r="I13" i="10" s="1"/>
  <c r="N6" i="10"/>
  <c r="D13" i="10" s="1"/>
  <c r="M6" i="10"/>
  <c r="C13" i="10" s="1"/>
  <c r="E13" i="10" s="1"/>
  <c r="N5" i="10"/>
  <c r="H12" i="10" s="1"/>
  <c r="M5" i="10"/>
  <c r="N4" i="10"/>
  <c r="D12" i="10" s="1"/>
  <c r="M4" i="10"/>
  <c r="C12" i="10" s="1"/>
  <c r="E12" i="10" s="1"/>
  <c r="N3" i="10"/>
  <c r="H11" i="10" s="1"/>
  <c r="M3" i="10"/>
  <c r="G11" i="10" s="1"/>
  <c r="I11" i="10" s="1"/>
  <c r="N2" i="10"/>
  <c r="D11" i="10" s="1"/>
  <c r="M2" i="10"/>
  <c r="C11" i="10" s="1"/>
  <c r="E11" i="10" s="1"/>
  <c r="N7" i="9"/>
  <c r="H13" i="9" s="1"/>
  <c r="M7" i="9"/>
  <c r="G13" i="9" s="1"/>
  <c r="I13" i="9" s="1"/>
  <c r="N6" i="9"/>
  <c r="D13" i="9" s="1"/>
  <c r="M6" i="9"/>
  <c r="C13" i="9" s="1"/>
  <c r="E13" i="9" s="1"/>
  <c r="N5" i="9"/>
  <c r="H12" i="9" s="1"/>
  <c r="M5" i="9"/>
  <c r="G12" i="9" s="1"/>
  <c r="I12" i="9" s="1"/>
  <c r="N4" i="9"/>
  <c r="D12" i="9" s="1"/>
  <c r="M4" i="9"/>
  <c r="C12" i="9" s="1"/>
  <c r="E12" i="9" s="1"/>
  <c r="N3" i="9"/>
  <c r="H11" i="9" s="1"/>
  <c r="M3" i="9"/>
  <c r="G11" i="9" s="1"/>
  <c r="I11" i="9" s="1"/>
  <c r="N2" i="9"/>
  <c r="D11" i="9" s="1"/>
  <c r="M2" i="9"/>
  <c r="C11" i="9" s="1"/>
  <c r="E11" i="9" s="1"/>
  <c r="N7" i="8"/>
  <c r="H13" i="8" s="1"/>
  <c r="M7" i="8"/>
  <c r="G13" i="8" s="1"/>
  <c r="I13" i="8" s="1"/>
  <c r="N6" i="8"/>
  <c r="D13" i="8" s="1"/>
  <c r="M6" i="8"/>
  <c r="C13" i="8" s="1"/>
  <c r="E13" i="8" s="1"/>
  <c r="N5" i="8"/>
  <c r="H12" i="8" s="1"/>
  <c r="M5" i="8"/>
  <c r="G12" i="8" s="1"/>
  <c r="I12" i="8" s="1"/>
  <c r="N4" i="8"/>
  <c r="D12" i="8" s="1"/>
  <c r="M4" i="8"/>
  <c r="C12" i="8" s="1"/>
  <c r="E12" i="8" s="1"/>
  <c r="N3" i="8"/>
  <c r="H11" i="8" s="1"/>
  <c r="M3" i="8"/>
  <c r="G11" i="8" s="1"/>
  <c r="I11" i="8" s="1"/>
  <c r="N2" i="8"/>
  <c r="D11" i="8" s="1"/>
  <c r="M2" i="8"/>
  <c r="C11" i="8" s="1"/>
  <c r="E11" i="8" s="1"/>
  <c r="N7" i="7"/>
  <c r="H13" i="7" s="1"/>
  <c r="M7" i="7"/>
  <c r="G13" i="7" s="1"/>
  <c r="I13" i="7" s="1"/>
  <c r="N6" i="7"/>
  <c r="D13" i="7" s="1"/>
  <c r="M6" i="7"/>
  <c r="C13" i="7" s="1"/>
  <c r="E13" i="7" s="1"/>
  <c r="N5" i="7"/>
  <c r="H12" i="7" s="1"/>
  <c r="M5" i="7"/>
  <c r="G12" i="7" s="1"/>
  <c r="I12" i="7" s="1"/>
  <c r="N4" i="7"/>
  <c r="D12" i="7" s="1"/>
  <c r="M4" i="7"/>
  <c r="C12" i="7" s="1"/>
  <c r="E12" i="7" s="1"/>
  <c r="N3" i="7"/>
  <c r="H11" i="7" s="1"/>
  <c r="M3" i="7"/>
  <c r="G11" i="7" s="1"/>
  <c r="I11" i="7" s="1"/>
  <c r="N2" i="7"/>
  <c r="D11" i="7" s="1"/>
  <c r="M2" i="7"/>
  <c r="C11" i="7" s="1"/>
  <c r="E11" i="7" s="1"/>
  <c r="N5" i="1"/>
  <c r="H12" i="1" s="1"/>
  <c r="M5" i="1"/>
  <c r="G12" i="1" s="1"/>
  <c r="I12" i="1" s="1"/>
  <c r="M3" i="1"/>
  <c r="G11" i="1" s="1"/>
  <c r="I11" i="1" s="1"/>
  <c r="N3" i="1"/>
  <c r="H11" i="1" s="1"/>
  <c r="M4" i="1"/>
  <c r="C12" i="1" s="1"/>
  <c r="N4" i="1"/>
  <c r="D12" i="1" s="1"/>
  <c r="N2" i="1"/>
  <c r="D11" i="1" s="1"/>
  <c r="M2" i="1"/>
  <c r="C11" i="1" s="1"/>
  <c r="E11" i="1" s="1"/>
  <c r="N6" i="1" l="1"/>
  <c r="D13" i="1" s="1"/>
  <c r="M7" i="1"/>
  <c r="G13" i="1" s="1"/>
  <c r="I13" i="1" s="1"/>
  <c r="E12" i="1"/>
</calcChain>
</file>

<file path=xl/sharedStrings.xml><?xml version="1.0" encoding="utf-8"?>
<sst xmlns="http://schemas.openxmlformats.org/spreadsheetml/2006/main" count="251" uniqueCount="17">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</sst>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5" borderId="1" xfId="1" applyFont="1" applyFill="1" applyBorder="1"/>
    <xf numFmtId="9" fontId="3" fillId="5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9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9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4</v>
      </c>
      <c r="B4" s="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9" t="s">
        <v>12</v>
      </c>
      <c r="C6" s="12">
        <f>5.76808501827842/10^6</f>
        <v>5.7680850182784201E-6</v>
      </c>
      <c r="D6" s="13">
        <f>1.94983864684966/10^9</f>
        <v>1.9498386468496598E-9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2.885017428462635E-6</v>
      </c>
      <c r="N6" s="4">
        <f t="shared" si="1"/>
        <v>4.0772732867557946E-6</v>
      </c>
    </row>
    <row r="7" spans="1:14" x14ac:dyDescent="0.3">
      <c r="A7" s="27"/>
      <c r="B7" s="9" t="s">
        <v>13</v>
      </c>
      <c r="C7" s="12">
        <v>1.444291490366</v>
      </c>
      <c r="D7" s="13">
        <f>1.38212790285248</f>
        <v>1.38212790285248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1.41320969660924</v>
      </c>
      <c r="N7" s="4">
        <f t="shared" si="1"/>
        <v>4.3956294273693401E-2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2">
        <v>0.43222411672093702</v>
      </c>
      <c r="C13" s="4">
        <f>M6</f>
        <v>2.885017428462635E-6</v>
      </c>
      <c r="D13" s="4">
        <f>N6</f>
        <v>4.0772732867557946E-6</v>
      </c>
      <c r="E13" s="15">
        <f>(B13-C13)/B13</f>
        <v>0.99999332518173589</v>
      </c>
      <c r="F13" s="13">
        <v>1.73286902791921</v>
      </c>
      <c r="G13" s="4">
        <f>M7</f>
        <v>1.41320969660924</v>
      </c>
      <c r="H13" s="4">
        <f>N7</f>
        <v>4.3956294273693401E-2</v>
      </c>
      <c r="I13" s="15">
        <f>(F13-G13)/F13</f>
        <v>0.1844682582236522</v>
      </c>
    </row>
  </sheetData>
  <mergeCells count="5">
    <mergeCell ref="B9:E9"/>
    <mergeCell ref="A2:A3"/>
    <mergeCell ref="A4:A5"/>
    <mergeCell ref="A6:A7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/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6">
        <v>0.21620771427188687</v>
      </c>
      <c r="E2" s="16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6">
        <v>4.0610609106030468E-2</v>
      </c>
      <c r="E3" s="16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6">
        <v>0.37038765215374952</v>
      </c>
      <c r="E4" s="17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7F80-A446-4D3A-BC35-61A1A4ED1917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1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21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4</v>
      </c>
      <c r="B4" s="21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1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1" t="s">
        <v>12</v>
      </c>
      <c r="C6" s="12">
        <v>3.4045361995472298E-4</v>
      </c>
      <c r="D6" s="13">
        <v>4.16214841858278E-4</v>
      </c>
      <c r="E6" s="13">
        <v>3.2759288514220799E-4</v>
      </c>
      <c r="F6" s="13"/>
      <c r="G6" s="13"/>
      <c r="H6" s="13"/>
      <c r="I6" s="13"/>
      <c r="J6" s="13"/>
      <c r="K6" s="13"/>
      <c r="L6" s="13"/>
      <c r="M6" s="4">
        <f>AVERAGE(C6:L6)</f>
        <v>3.6142044898506966E-4</v>
      </c>
      <c r="N6" s="4">
        <f t="shared" si="1"/>
        <v>4.7887041490752881E-5</v>
      </c>
    </row>
    <row r="7" spans="1:14" x14ac:dyDescent="0.3">
      <c r="A7" s="27"/>
      <c r="B7" s="21" t="s">
        <v>13</v>
      </c>
      <c r="C7" s="12">
        <v>0.432761651421812</v>
      </c>
      <c r="D7" s="13">
        <v>0.43365373837573701</v>
      </c>
      <c r="E7" s="13">
        <v>0.431419252702544</v>
      </c>
      <c r="F7" s="13"/>
      <c r="G7" s="13"/>
      <c r="H7" s="13"/>
      <c r="I7" s="13"/>
      <c r="J7" s="13"/>
      <c r="K7" s="13"/>
      <c r="L7" s="13"/>
      <c r="M7" s="4">
        <f t="shared" si="0"/>
        <v>0.432611547500031</v>
      </c>
      <c r="N7" s="4">
        <f t="shared" si="1"/>
        <v>1.1247799546696819E-3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2">
        <v>3.8335976939750399E-4</v>
      </c>
      <c r="C13" s="4">
        <f>M6</f>
        <v>3.6142044898506966E-4</v>
      </c>
      <c r="D13" s="4">
        <f>N6</f>
        <v>4.7887041490752881E-5</v>
      </c>
      <c r="E13" s="15">
        <f>(B13-C13)/B13</f>
        <v>5.7229063046742266E-2</v>
      </c>
      <c r="F13" s="13">
        <v>0.42773566861208301</v>
      </c>
      <c r="G13" s="4">
        <f>M7</f>
        <v>0.432611547500031</v>
      </c>
      <c r="H13" s="4">
        <f>N7</f>
        <v>1.1247799546696819E-3</v>
      </c>
      <c r="I13" s="15">
        <f>(F13-G13)/F13</f>
        <v>-1.1399280550460635E-2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18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18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4</v>
      </c>
      <c r="B4" s="18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18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18" t="s">
        <v>12</v>
      </c>
      <c r="C6" s="12">
        <f>4.32248434882177/10^5</f>
        <v>4.3224843488217699E-5</v>
      </c>
      <c r="D6" s="13">
        <v>1.5932681618702801E-4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1.0127582983762286E-4</v>
      </c>
      <c r="N6" s="4">
        <f t="shared" si="1"/>
        <v>8.2096492204464179E-5</v>
      </c>
    </row>
    <row r="7" spans="1:14" x14ac:dyDescent="0.3">
      <c r="A7" s="27"/>
      <c r="B7" s="18" t="s">
        <v>13</v>
      </c>
      <c r="C7" s="12">
        <v>1.46084464730623</v>
      </c>
      <c r="D7" s="13">
        <v>1.4401446261937201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1.4504946367499749</v>
      </c>
      <c r="N7" s="4">
        <f t="shared" si="1"/>
        <v>1.4637125299360454E-2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0.43222411672093702</v>
      </c>
      <c r="C13" s="4">
        <f>M6</f>
        <v>1.0127582983762286E-4</v>
      </c>
      <c r="D13" s="4">
        <f>N6</f>
        <v>8.2096492204464179E-5</v>
      </c>
      <c r="E13" s="15">
        <f t="shared" si="2"/>
        <v>0.99976568676776778</v>
      </c>
      <c r="F13" s="13">
        <v>1.73286902791921</v>
      </c>
      <c r="G13" s="4">
        <f>M7</f>
        <v>1.4504946367499749</v>
      </c>
      <c r="H13" s="4">
        <f>N7</f>
        <v>1.4637125299360454E-2</v>
      </c>
      <c r="I13" s="15">
        <f>(F13-G13)/F13</f>
        <v>0.16295195229399645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E9C5-75A3-455D-BA76-F3BE13D80296}">
  <dimension ref="A1:N13"/>
  <sheetViews>
    <sheetView zoomScale="107" zoomScaleNormal="107" workbookViewId="0">
      <selection activeCell="F13" sqref="F13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1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21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4</v>
      </c>
      <c r="B4" s="21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1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1" t="s">
        <v>12</v>
      </c>
      <c r="C6" s="12">
        <v>3.0625998545088899E-4</v>
      </c>
      <c r="D6" s="13">
        <v>2.53417519437148E-4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2.7983875244401847E-4</v>
      </c>
      <c r="N6" s="4">
        <f t="shared" si="1"/>
        <v>3.7365266052935927E-5</v>
      </c>
    </row>
    <row r="7" spans="1:14" x14ac:dyDescent="0.3">
      <c r="A7" s="27"/>
      <c r="B7" s="21" t="s">
        <v>13</v>
      </c>
      <c r="C7" s="12">
        <v>0.43020537191552899</v>
      </c>
      <c r="D7" s="13">
        <v>0.43006777573204202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0.43013657382378551</v>
      </c>
      <c r="N7" s="4">
        <f t="shared" si="1"/>
        <v>9.7295194409021714E-5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2">
        <v>3.8335976939750399E-4</v>
      </c>
      <c r="C13" s="4">
        <f>M6</f>
        <v>2.7983875244401847E-4</v>
      </c>
      <c r="D13" s="4">
        <f>N6</f>
        <v>3.7365266052935927E-5</v>
      </c>
      <c r="E13" s="15">
        <f t="shared" si="2"/>
        <v>0.27003620415408025</v>
      </c>
      <c r="F13" s="13">
        <v>0.42773566861208301</v>
      </c>
      <c r="G13" s="4">
        <f>M7</f>
        <v>0.43013657382378551</v>
      </c>
      <c r="H13" s="4">
        <f>N7</f>
        <v>9.7295194409021714E-5</v>
      </c>
      <c r="I13" s="15">
        <f>(F13-G13)/F13</f>
        <v>-5.6130582223665295E-3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19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19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4</v>
      </c>
      <c r="B4" s="1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1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19" t="s">
        <v>12</v>
      </c>
      <c r="C6" s="12">
        <f>7.0709217164374/10^8</f>
        <v>7.0709217164374004E-8</v>
      </c>
      <c r="D6" s="13"/>
      <c r="E6" s="13"/>
      <c r="F6" s="13"/>
      <c r="G6" s="13"/>
      <c r="H6" s="13"/>
      <c r="I6" s="13"/>
      <c r="J6" s="13"/>
      <c r="K6" s="13"/>
      <c r="L6" s="13"/>
      <c r="M6" s="4">
        <f>AVERAGE(C6:L6)</f>
        <v>7.0709217164374004E-8</v>
      </c>
      <c r="N6" s="4" t="e">
        <f t="shared" si="1"/>
        <v>#DIV/0!</v>
      </c>
    </row>
    <row r="7" spans="1:14" x14ac:dyDescent="0.3">
      <c r="A7" s="27"/>
      <c r="B7" s="19" t="s">
        <v>13</v>
      </c>
      <c r="C7" s="12">
        <v>1.35892361033197</v>
      </c>
      <c r="D7" s="13"/>
      <c r="E7" s="13"/>
      <c r="F7" s="13"/>
      <c r="G7" s="13"/>
      <c r="H7" s="13"/>
      <c r="I7" s="13"/>
      <c r="J7" s="13"/>
      <c r="K7" s="13"/>
      <c r="L7" s="13"/>
      <c r="M7" s="4">
        <f t="shared" si="0"/>
        <v>1.35892361033197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0.43222411672093702</v>
      </c>
      <c r="C13" s="4">
        <f>M6</f>
        <v>7.0709217164374004E-8</v>
      </c>
      <c r="D13" s="4" t="e">
        <f>N6</f>
        <v>#DIV/0!</v>
      </c>
      <c r="E13" s="15">
        <f t="shared" si="2"/>
        <v>0.99999983640612722</v>
      </c>
      <c r="F13" s="13">
        <v>1.73286902791921</v>
      </c>
      <c r="G13" s="4">
        <f>M7</f>
        <v>1.35892361033197</v>
      </c>
      <c r="H13" s="4" t="e">
        <f>N7</f>
        <v>#DIV/0!</v>
      </c>
      <c r="I13" s="15">
        <f>(F13-G13)/F13</f>
        <v>0.21579554574661958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B433-9782-4BAF-810D-6414DB540928}">
  <dimension ref="A1:N13"/>
  <sheetViews>
    <sheetView zoomScale="107" zoomScaleNormal="107" workbookViewId="0">
      <selection activeCell="F13" sqref="F13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1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21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4</v>
      </c>
      <c r="B4" s="21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1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1" t="s">
        <v>12</v>
      </c>
      <c r="C6" s="12">
        <v>1.9818737571015299E-4</v>
      </c>
      <c r="D6" s="13">
        <v>2.1407038324778099E-4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2.06128879478967E-4</v>
      </c>
      <c r="N6" s="4">
        <f t="shared" si="1"/>
        <v>1.123098233549381E-5</v>
      </c>
    </row>
    <row r="7" spans="1:14" x14ac:dyDescent="0.3">
      <c r="A7" s="27"/>
      <c r="B7" s="21" t="s">
        <v>13</v>
      </c>
      <c r="C7" s="12">
        <v>0.42673259168701499</v>
      </c>
      <c r="D7" s="13">
        <v>0.42556637586750401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0.42614948377725947</v>
      </c>
      <c r="N7" s="4">
        <f t="shared" si="1"/>
        <v>8.2463911430324434E-4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2">
        <v>3.8335976939750399E-4</v>
      </c>
      <c r="C13" s="4">
        <f>M6</f>
        <v>2.06128879478967E-4</v>
      </c>
      <c r="D13" s="4">
        <f>N6</f>
        <v>1.123098233549381E-5</v>
      </c>
      <c r="E13" s="15">
        <f t="shared" si="2"/>
        <v>0.46230956940806978</v>
      </c>
      <c r="F13" s="13">
        <v>0.42773566861208301</v>
      </c>
      <c r="G13" s="4">
        <f>M7</f>
        <v>0.42614948377725947</v>
      </c>
      <c r="H13" s="4">
        <f>N7</f>
        <v>8.2463911430324434E-4</v>
      </c>
      <c r="I13" s="15">
        <f>(F13-G13)/F13</f>
        <v>3.7083295858173059E-3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4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0" t="s">
        <v>12</v>
      </c>
      <c r="C6" s="12">
        <f>1.78788532966239/10^5</f>
        <v>1.7878853296623902E-5</v>
      </c>
      <c r="D6" s="13">
        <f>3.55608102045536/10^5</f>
        <v>3.5560810204553599E-5</v>
      </c>
      <c r="E6" s="13"/>
      <c r="F6" s="13"/>
      <c r="G6" s="13"/>
      <c r="H6" s="13"/>
      <c r="I6" s="13"/>
      <c r="J6" s="13"/>
      <c r="K6" s="13"/>
      <c r="L6" s="13"/>
      <c r="M6" s="4">
        <f>AVERAGE(C6:L6)</f>
        <v>2.6719831750588752E-5</v>
      </c>
      <c r="N6" s="4">
        <f t="shared" si="1"/>
        <v>1.2503031634245408E-5</v>
      </c>
    </row>
    <row r="7" spans="1:14" x14ac:dyDescent="0.3">
      <c r="A7" s="27"/>
      <c r="B7" s="20" t="s">
        <v>13</v>
      </c>
      <c r="C7" s="12">
        <v>1.4008149728911501</v>
      </c>
      <c r="D7" s="13">
        <v>1.36547718774058</v>
      </c>
      <c r="E7" s="13"/>
      <c r="F7" s="13"/>
      <c r="G7" s="13"/>
      <c r="H7" s="13"/>
      <c r="I7" s="13"/>
      <c r="J7" s="13"/>
      <c r="K7" s="13"/>
      <c r="L7" s="13"/>
      <c r="M7" s="4">
        <f t="shared" si="0"/>
        <v>1.3831460803158651</v>
      </c>
      <c r="N7" s="4">
        <f t="shared" si="1"/>
        <v>2.4987587512081376E-2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0.43222411672093702</v>
      </c>
      <c r="C13" s="4">
        <f>M6</f>
        <v>2.6719831750588752E-5</v>
      </c>
      <c r="D13" s="4">
        <f>N6</f>
        <v>1.2503031634245408E-5</v>
      </c>
      <c r="E13" s="15">
        <f t="shared" si="2"/>
        <v>0.99993818060881634</v>
      </c>
      <c r="F13" s="13">
        <v>1.73286902791921</v>
      </c>
      <c r="G13" s="4">
        <f>M7</f>
        <v>1.3831460803158651</v>
      </c>
      <c r="H13" s="4">
        <f>N7</f>
        <v>2.4987587512081376E-2</v>
      </c>
      <c r="I13" s="15">
        <f>(F13-G13)/F13</f>
        <v>0.20181729950086558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5653-C21F-4C78-A4AF-48C6C8891D7F}">
  <dimension ref="A1:N13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1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21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4</v>
      </c>
      <c r="B4" s="21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1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1" t="s">
        <v>12</v>
      </c>
      <c r="C6" s="12">
        <v>1.6643355165276401E-4</v>
      </c>
      <c r="D6" s="13">
        <v>1.8387443113980701E-4</v>
      </c>
      <c r="E6" s="13">
        <v>1.7377052119839801E-4</v>
      </c>
      <c r="F6" s="13"/>
      <c r="G6" s="13"/>
      <c r="H6" s="13"/>
      <c r="I6" s="13"/>
      <c r="J6" s="13"/>
      <c r="K6" s="13"/>
      <c r="L6" s="13"/>
      <c r="M6" s="4">
        <f>AVERAGE(C6:L6)</f>
        <v>1.7469283466365636E-4</v>
      </c>
      <c r="N6" s="4">
        <f t="shared" si="1"/>
        <v>8.7569438685272486E-6</v>
      </c>
    </row>
    <row r="7" spans="1:14" x14ac:dyDescent="0.3">
      <c r="A7" s="27"/>
      <c r="B7" s="21" t="s">
        <v>13</v>
      </c>
      <c r="C7" s="12">
        <v>0.42614140604954298</v>
      </c>
      <c r="D7" s="13">
        <v>0.42519315649693601</v>
      </c>
      <c r="E7" s="13">
        <v>0.42337115001511699</v>
      </c>
      <c r="F7" s="13"/>
      <c r="G7" s="13"/>
      <c r="H7" s="13"/>
      <c r="I7" s="13"/>
      <c r="J7" s="13"/>
      <c r="K7" s="13"/>
      <c r="L7" s="13"/>
      <c r="M7" s="4">
        <f t="shared" si="0"/>
        <v>0.42490190418719864</v>
      </c>
      <c r="N7" s="4">
        <f t="shared" si="1"/>
        <v>1.4079064439847934E-3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2">
        <v>3.8335976939750399E-4</v>
      </c>
      <c r="C13" s="4">
        <f>M6</f>
        <v>1.7469283466365636E-4</v>
      </c>
      <c r="D13" s="4">
        <f>N6</f>
        <v>8.7569438685272486E-6</v>
      </c>
      <c r="E13" s="15">
        <f t="shared" si="2"/>
        <v>0.54431098772255848</v>
      </c>
      <c r="F13" s="13">
        <v>0.42773566861208301</v>
      </c>
      <c r="G13" s="4">
        <f>M7</f>
        <v>0.42490190418719864</v>
      </c>
      <c r="H13" s="4">
        <f>N7</f>
        <v>1.4079064439847934E-3</v>
      </c>
      <c r="I13" s="15">
        <f>(F13-G13)/F13</f>
        <v>6.6250365186503318E-3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zoomScale="107" zoomScaleNormal="107" workbookViewId="0">
      <selection activeCell="F13" sqref="F13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5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6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5" t="s">
        <v>4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6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7" t="s">
        <v>5</v>
      </c>
      <c r="B6" s="20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7"/>
      <c r="B7" s="20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2" t="s">
        <v>15</v>
      </c>
      <c r="C9" s="23"/>
      <c r="D9" s="23"/>
      <c r="E9" s="24"/>
      <c r="F9" s="22" t="s">
        <v>16</v>
      </c>
      <c r="G9" s="23"/>
      <c r="H9" s="23"/>
      <c r="I9" s="24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/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/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>
        <v>0.43222411672093702</v>
      </c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>
        <v>1.73286902791921</v>
      </c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G2-X03</vt:lpstr>
      <vt:lpstr>G2-X03 (2)</vt:lpstr>
      <vt:lpstr>G2-X05</vt:lpstr>
      <vt:lpstr>G2-X05 (2)</vt:lpstr>
      <vt:lpstr>G2-X10</vt:lpstr>
      <vt:lpstr>G2-X10 (2)</vt:lpstr>
      <vt:lpstr>G2-X15</vt:lpstr>
      <vt:lpstr>G2-X15 (2)</vt:lpstr>
      <vt:lpstr>G2-X20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2024-03-08T10:07:55Z</dcterms:modified>
</cp:coreProperties>
</file>