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r\Desktop\recsys-algorithm-impartiality2\analysis\"/>
    </mc:Choice>
  </mc:AlternateContent>
  <xr:revisionPtr revIDLastSave="0" documentId="13_ncr:1_{6C6C8C74-7570-4001-825B-06DE4E15CB0A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G2-X03" sheetId="15" r:id="rId1"/>
    <sheet name="G2-X05" sheetId="16" r:id="rId2"/>
    <sheet name="G2-X10" sheetId="17" r:id="rId3"/>
    <sheet name="G2-X15" sheetId="18" r:id="rId4"/>
    <sheet name="G2-X20" sheetId="19" r:id="rId5"/>
    <sheet name="G2-X03 (2)" sheetId="1" r:id="rId6"/>
    <sheet name="G2-X05 (2)" sheetId="7" r:id="rId7"/>
    <sheet name="G2-X10 (2)" sheetId="8" r:id="rId8"/>
    <sheet name="G2-X15 (2)" sheetId="9" r:id="rId9"/>
    <sheet name="G2-X20 (2)" sheetId="10" r:id="rId10"/>
    <sheet name="Resumo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9" l="1"/>
  <c r="I12" i="19" s="1"/>
  <c r="D12" i="19"/>
  <c r="C12" i="19"/>
  <c r="E12" i="19" s="1"/>
  <c r="N7" i="19"/>
  <c r="H13" i="19" s="1"/>
  <c r="M7" i="19"/>
  <c r="G13" i="19" s="1"/>
  <c r="I13" i="19" s="1"/>
  <c r="N6" i="19"/>
  <c r="D13" i="19" s="1"/>
  <c r="M6" i="19"/>
  <c r="C13" i="19" s="1"/>
  <c r="E13" i="19" s="1"/>
  <c r="N5" i="19"/>
  <c r="H12" i="19" s="1"/>
  <c r="M5" i="19"/>
  <c r="N4" i="19"/>
  <c r="M4" i="19"/>
  <c r="N3" i="19"/>
  <c r="H11" i="19" s="1"/>
  <c r="M3" i="19"/>
  <c r="G11" i="19" s="1"/>
  <c r="I11" i="19" s="1"/>
  <c r="N2" i="19"/>
  <c r="D11" i="19" s="1"/>
  <c r="M2" i="19"/>
  <c r="C11" i="19" s="1"/>
  <c r="E11" i="19" s="1"/>
  <c r="I12" i="18"/>
  <c r="G12" i="18"/>
  <c r="D12" i="18"/>
  <c r="C12" i="18"/>
  <c r="E12" i="18" s="1"/>
  <c r="N7" i="18"/>
  <c r="H13" i="18" s="1"/>
  <c r="M7" i="18"/>
  <c r="G13" i="18" s="1"/>
  <c r="I13" i="18" s="1"/>
  <c r="N6" i="18"/>
  <c r="D13" i="18" s="1"/>
  <c r="M6" i="18"/>
  <c r="C13" i="18" s="1"/>
  <c r="E13" i="18" s="1"/>
  <c r="N5" i="18"/>
  <c r="H12" i="18" s="1"/>
  <c r="M5" i="18"/>
  <c r="N4" i="18"/>
  <c r="M4" i="18"/>
  <c r="N3" i="18"/>
  <c r="H11" i="18" s="1"/>
  <c r="M3" i="18"/>
  <c r="G11" i="18" s="1"/>
  <c r="I11" i="18" s="1"/>
  <c r="N2" i="18"/>
  <c r="D11" i="18" s="1"/>
  <c r="M2" i="18"/>
  <c r="C11" i="18" s="1"/>
  <c r="E11" i="18" s="1"/>
  <c r="I13" i="17"/>
  <c r="G13" i="17"/>
  <c r="H12" i="17"/>
  <c r="N7" i="17"/>
  <c r="H13" i="17" s="1"/>
  <c r="M7" i="17"/>
  <c r="N6" i="17"/>
  <c r="D13" i="17" s="1"/>
  <c r="M6" i="17"/>
  <c r="C13" i="17" s="1"/>
  <c r="E13" i="17" s="1"/>
  <c r="N5" i="17"/>
  <c r="M5" i="17"/>
  <c r="G12" i="17" s="1"/>
  <c r="I12" i="17" s="1"/>
  <c r="N4" i="17"/>
  <c r="D12" i="17" s="1"/>
  <c r="M4" i="17"/>
  <c r="C12" i="17" s="1"/>
  <c r="E12" i="17" s="1"/>
  <c r="N3" i="17"/>
  <c r="H11" i="17" s="1"/>
  <c r="M3" i="17"/>
  <c r="G11" i="17" s="1"/>
  <c r="I11" i="17" s="1"/>
  <c r="N2" i="17"/>
  <c r="D11" i="17" s="1"/>
  <c r="M2" i="17"/>
  <c r="C11" i="17" s="1"/>
  <c r="E11" i="17" s="1"/>
  <c r="I13" i="16"/>
  <c r="H13" i="16"/>
  <c r="G13" i="16"/>
  <c r="H12" i="16"/>
  <c r="G12" i="16"/>
  <c r="I12" i="16" s="1"/>
  <c r="N7" i="16"/>
  <c r="M7" i="16"/>
  <c r="N6" i="16"/>
  <c r="D13" i="16" s="1"/>
  <c r="M6" i="16"/>
  <c r="C13" i="16" s="1"/>
  <c r="E13" i="16" s="1"/>
  <c r="N5" i="16"/>
  <c r="M5" i="16"/>
  <c r="N4" i="16"/>
  <c r="D12" i="16" s="1"/>
  <c r="M4" i="16"/>
  <c r="C12" i="16" s="1"/>
  <c r="E12" i="16" s="1"/>
  <c r="N3" i="16"/>
  <c r="H11" i="16" s="1"/>
  <c r="M3" i="16"/>
  <c r="G11" i="16" s="1"/>
  <c r="I11" i="16" s="1"/>
  <c r="N2" i="16"/>
  <c r="D11" i="16" s="1"/>
  <c r="M2" i="16"/>
  <c r="C11" i="16" s="1"/>
  <c r="E11" i="16" s="1"/>
  <c r="G12" i="15"/>
  <c r="I12" i="15" s="1"/>
  <c r="D12" i="15"/>
  <c r="C12" i="15"/>
  <c r="E12" i="15" s="1"/>
  <c r="N7" i="15"/>
  <c r="H13" i="15" s="1"/>
  <c r="M7" i="15"/>
  <c r="G13" i="15" s="1"/>
  <c r="I13" i="15" s="1"/>
  <c r="N6" i="15"/>
  <c r="D13" i="15" s="1"/>
  <c r="M6" i="15"/>
  <c r="C13" i="15" s="1"/>
  <c r="E13" i="15" s="1"/>
  <c r="N5" i="15"/>
  <c r="H12" i="15" s="1"/>
  <c r="M5" i="15"/>
  <c r="N4" i="15"/>
  <c r="M4" i="15"/>
  <c r="N3" i="15"/>
  <c r="H11" i="15" s="1"/>
  <c r="M3" i="15"/>
  <c r="G11" i="15" s="1"/>
  <c r="I11" i="15" s="1"/>
  <c r="N2" i="15"/>
  <c r="D11" i="15" s="1"/>
  <c r="M2" i="15"/>
  <c r="C11" i="15" s="1"/>
  <c r="E11" i="15" s="1"/>
  <c r="M4" i="7"/>
  <c r="C12" i="7" s="1"/>
  <c r="M4" i="1"/>
  <c r="C12" i="1" s="1"/>
  <c r="N7" i="10"/>
  <c r="H13" i="10" s="1"/>
  <c r="M7" i="10"/>
  <c r="G13" i="10" s="1"/>
  <c r="I13" i="10" s="1"/>
  <c r="N6" i="10"/>
  <c r="D13" i="10" s="1"/>
  <c r="M6" i="10"/>
  <c r="C13" i="10" s="1"/>
  <c r="E13" i="10" s="1"/>
  <c r="N5" i="10"/>
  <c r="H12" i="10" s="1"/>
  <c r="M5" i="10"/>
  <c r="G12" i="10" s="1"/>
  <c r="I12" i="10" s="1"/>
  <c r="N4" i="10"/>
  <c r="D12" i="10" s="1"/>
  <c r="M4" i="10"/>
  <c r="C12" i="10" s="1"/>
  <c r="N3" i="10"/>
  <c r="H11" i="10" s="1"/>
  <c r="M3" i="10"/>
  <c r="G11" i="10" s="1"/>
  <c r="I11" i="10" s="1"/>
  <c r="N2" i="10"/>
  <c r="D11" i="10" s="1"/>
  <c r="M2" i="10"/>
  <c r="C11" i="10" s="1"/>
  <c r="E11" i="10" s="1"/>
  <c r="N7" i="9"/>
  <c r="H13" i="9" s="1"/>
  <c r="M7" i="9"/>
  <c r="G13" i="9" s="1"/>
  <c r="I13" i="9" s="1"/>
  <c r="N6" i="9"/>
  <c r="D13" i="9" s="1"/>
  <c r="M6" i="9"/>
  <c r="C13" i="9" s="1"/>
  <c r="E13" i="9" s="1"/>
  <c r="N5" i="9"/>
  <c r="H12" i="9" s="1"/>
  <c r="M5" i="9"/>
  <c r="G12" i="9" s="1"/>
  <c r="I12" i="9" s="1"/>
  <c r="N4" i="9"/>
  <c r="D12" i="9" s="1"/>
  <c r="M4" i="9"/>
  <c r="C12" i="9" s="1"/>
  <c r="E12" i="9" s="1"/>
  <c r="N3" i="9"/>
  <c r="H11" i="9" s="1"/>
  <c r="M3" i="9"/>
  <c r="G11" i="9" s="1"/>
  <c r="I11" i="9" s="1"/>
  <c r="N2" i="9"/>
  <c r="D11" i="9" s="1"/>
  <c r="M2" i="9"/>
  <c r="C11" i="9" s="1"/>
  <c r="E11" i="9" s="1"/>
  <c r="N7" i="8"/>
  <c r="H13" i="8" s="1"/>
  <c r="M7" i="8"/>
  <c r="G13" i="8" s="1"/>
  <c r="I13" i="8" s="1"/>
  <c r="N6" i="8"/>
  <c r="D13" i="8" s="1"/>
  <c r="M6" i="8"/>
  <c r="C13" i="8" s="1"/>
  <c r="E13" i="8" s="1"/>
  <c r="N5" i="8"/>
  <c r="H12" i="8" s="1"/>
  <c r="M5" i="8"/>
  <c r="G12" i="8" s="1"/>
  <c r="I12" i="8" s="1"/>
  <c r="N4" i="8"/>
  <c r="D12" i="8" s="1"/>
  <c r="M4" i="8"/>
  <c r="C12" i="8" s="1"/>
  <c r="N3" i="8"/>
  <c r="H11" i="8" s="1"/>
  <c r="M3" i="8"/>
  <c r="G11" i="8" s="1"/>
  <c r="I11" i="8" s="1"/>
  <c r="N2" i="8"/>
  <c r="D11" i="8" s="1"/>
  <c r="M2" i="8"/>
  <c r="C11" i="8" s="1"/>
  <c r="E11" i="8" s="1"/>
  <c r="N7" i="7"/>
  <c r="H13" i="7" s="1"/>
  <c r="M7" i="7"/>
  <c r="G13" i="7" s="1"/>
  <c r="I13" i="7" s="1"/>
  <c r="N6" i="7"/>
  <c r="D13" i="7" s="1"/>
  <c r="M6" i="7"/>
  <c r="C13" i="7" s="1"/>
  <c r="E13" i="7" s="1"/>
  <c r="N5" i="7"/>
  <c r="H12" i="7" s="1"/>
  <c r="M5" i="7"/>
  <c r="G12" i="7" s="1"/>
  <c r="N3" i="7"/>
  <c r="H11" i="7" s="1"/>
  <c r="M3" i="7"/>
  <c r="G11" i="7" s="1"/>
  <c r="I11" i="7" s="1"/>
  <c r="N2" i="7"/>
  <c r="D11" i="7" s="1"/>
  <c r="M2" i="7"/>
  <c r="C11" i="7" s="1"/>
  <c r="E11" i="7" s="1"/>
  <c r="M6" i="1"/>
  <c r="C13" i="1" s="1"/>
  <c r="E13" i="1" s="1"/>
  <c r="N5" i="1"/>
  <c r="H12" i="1" s="1"/>
  <c r="N6" i="1"/>
  <c r="D13" i="1" s="1"/>
  <c r="N7" i="1"/>
  <c r="H13" i="1" s="1"/>
  <c r="M5" i="1"/>
  <c r="G12" i="1" s="1"/>
  <c r="I12" i="1" s="1"/>
  <c r="M7" i="1"/>
  <c r="G13" i="1" s="1"/>
  <c r="I13" i="1" s="1"/>
  <c r="M3" i="1"/>
  <c r="G11" i="1" s="1"/>
  <c r="I11" i="1" s="1"/>
  <c r="N3" i="1"/>
  <c r="H11" i="1" s="1"/>
  <c r="N2" i="1"/>
  <c r="D11" i="1" s="1"/>
  <c r="M2" i="1"/>
  <c r="C11" i="1" s="1"/>
  <c r="E11" i="1" s="1"/>
  <c r="E12" i="10" l="1"/>
  <c r="E12" i="8"/>
  <c r="N4" i="7"/>
  <c r="D12" i="7" s="1"/>
  <c r="I12" i="7"/>
  <c r="E12" i="7"/>
  <c r="N4" i="1"/>
  <c r="D12" i="1" s="1"/>
  <c r="E12" i="1"/>
</calcChain>
</file>

<file path=xl/sharedStrings.xml><?xml version="1.0" encoding="utf-8"?>
<sst xmlns="http://schemas.openxmlformats.org/spreadsheetml/2006/main" count="298" uniqueCount="21">
  <si>
    <t>Média</t>
  </si>
  <si>
    <t>Desvio</t>
  </si>
  <si>
    <t>MovieLens</t>
  </si>
  <si>
    <t>Dataset</t>
  </si>
  <si>
    <t>Books</t>
  </si>
  <si>
    <t>Songs</t>
  </si>
  <si>
    <t>X03</t>
  </si>
  <si>
    <t>X05</t>
  </si>
  <si>
    <t>X10</t>
  </si>
  <si>
    <t>X15</t>
  </si>
  <si>
    <t>Original</t>
  </si>
  <si>
    <t>Redução (%)</t>
  </si>
  <si>
    <t>Rgrp</t>
  </si>
  <si>
    <t>RMSE</t>
  </si>
  <si>
    <t>Medida</t>
  </si>
  <si>
    <t>Injustiça (Rgrp)</t>
  </si>
  <si>
    <t>Eficiência (RMSE)</t>
  </si>
  <si>
    <t>GoodBooks</t>
  </si>
  <si>
    <t>top_users = True # True: to use users with more ratings; False: otherwise</t>
  </si>
  <si>
    <t>top_items = True # True: to use MovieLens with more ratings; False: otherwise</t>
  </si>
  <si>
    <t>top_items = False # True: to use MovieLens with more ratings; False: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</si>
</sst>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0" fillId="0" borderId="1" xfId="1" applyFont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0" fillId="4" borderId="2" xfId="0" applyNumberFormat="1" applyFill="1" applyBorder="1"/>
    <xf numFmtId="164" fontId="0" fillId="4" borderId="1" xfId="0" applyNumberFormat="1" applyFill="1" applyBorder="1"/>
    <xf numFmtId="0" fontId="1" fillId="2" borderId="3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5" borderId="1" xfId="1" applyFont="1" applyFill="1" applyBorder="1"/>
    <xf numFmtId="9" fontId="3" fillId="5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6" borderId="1" xfId="1" applyNumberFormat="1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E55F-7D96-4602-9A79-5D0A647DC79F}">
  <dimension ref="A1:N16"/>
  <sheetViews>
    <sheetView zoomScale="107" zoomScaleNormal="107" workbookViewId="0"/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1" t="s">
        <v>12</v>
      </c>
      <c r="C2" s="12">
        <v>1.6139999999999999E-6</v>
      </c>
      <c r="D2" s="13">
        <v>7.8599999999999997E-7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1.1999999999999999E-6</v>
      </c>
      <c r="N2" s="4">
        <f>STDEV(C2:L2)</f>
        <v>5.8548441482246131E-7</v>
      </c>
    </row>
    <row r="3" spans="1:14" x14ac:dyDescent="0.3">
      <c r="A3" s="24"/>
      <c r="B3" s="21" t="s">
        <v>13</v>
      </c>
      <c r="C3" s="12">
        <v>0.76208248099999998</v>
      </c>
      <c r="D3" s="13">
        <v>0.76259726500000002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0.76233987299999995</v>
      </c>
      <c r="N3" s="4">
        <f>STDEV(C3:L3)</f>
        <v>3.640072572463681E-4</v>
      </c>
    </row>
    <row r="4" spans="1:14" x14ac:dyDescent="0.3">
      <c r="A4" s="23" t="s">
        <v>17</v>
      </c>
      <c r="B4" s="21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4"/>
      <c r="B5" s="21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5" t="s">
        <v>5</v>
      </c>
      <c r="B6" s="21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5"/>
      <c r="B7" s="21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3.0120000000000001E-6</v>
      </c>
      <c r="C11" s="4">
        <f>M2</f>
        <v>1.1999999999999999E-6</v>
      </c>
      <c r="D11" s="4">
        <f>N2</f>
        <v>5.8548441482246131E-7</v>
      </c>
      <c r="E11" s="15">
        <f>(B11-C11)/B11</f>
        <v>0.60159362549800799</v>
      </c>
      <c r="F11" s="13">
        <v>0.73161774099999999</v>
      </c>
      <c r="G11" s="4">
        <f>M3</f>
        <v>0.76233987299999995</v>
      </c>
      <c r="H11" s="4">
        <f>N3</f>
        <v>3.640072572463681E-4</v>
      </c>
      <c r="I11" s="15">
        <f>(F11-G11)/F11</f>
        <v>-4.1992054427231224E-2</v>
      </c>
    </row>
    <row r="12" spans="1:14" x14ac:dyDescent="0.3">
      <c r="A12" s="1" t="s">
        <v>17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  <row r="15" spans="1:14" x14ac:dyDescent="0.3">
      <c r="A15" t="s">
        <v>18</v>
      </c>
    </row>
    <row r="16" spans="1:14" x14ac:dyDescent="0.3">
      <c r="A16" t="s">
        <v>19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7358-7E7A-4152-BAA5-85276768C445}">
  <dimension ref="A1:N16"/>
  <sheetViews>
    <sheetView zoomScale="107" zoomScaleNormal="107" workbookViewId="0">
      <selection activeCell="B11" sqref="B11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1" t="s">
        <v>12</v>
      </c>
      <c r="C2" s="12">
        <v>4.6400000000000003E-7</v>
      </c>
      <c r="D2" s="13">
        <v>7.6799999999999999E-7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6.1600000000000001E-7</v>
      </c>
      <c r="N2" s="4">
        <f>STDEV(C2:L2)</f>
        <v>2.1496046148071043E-7</v>
      </c>
    </row>
    <row r="3" spans="1:14" x14ac:dyDescent="0.3">
      <c r="A3" s="24"/>
      <c r="B3" s="21" t="s">
        <v>13</v>
      </c>
      <c r="C3" s="12">
        <v>0.76224140200000001</v>
      </c>
      <c r="D3" s="13">
        <v>0.76204857800000003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0.76214499000000002</v>
      </c>
      <c r="N3" s="4">
        <f>STDEV(C3:L3)</f>
        <v>1.3634715797550094E-4</v>
      </c>
    </row>
    <row r="4" spans="1:14" x14ac:dyDescent="0.3">
      <c r="A4" s="23" t="s">
        <v>17</v>
      </c>
      <c r="B4" s="21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4"/>
      <c r="B5" s="21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5" t="s">
        <v>5</v>
      </c>
      <c r="B6" s="21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5"/>
      <c r="B7" s="21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3.0120000000000001E-6</v>
      </c>
      <c r="C11" s="4">
        <f>M2</f>
        <v>6.1600000000000001E-7</v>
      </c>
      <c r="D11" s="4">
        <f>N2</f>
        <v>2.1496046148071043E-7</v>
      </c>
      <c r="E11" s="15">
        <f>(B11-C11)/B11</f>
        <v>0.79548472775564405</v>
      </c>
      <c r="F11" s="13">
        <v>0.73161774099999999</v>
      </c>
      <c r="G11" s="4">
        <f>M3</f>
        <v>0.76214499000000002</v>
      </c>
      <c r="H11" s="4">
        <f>N3</f>
        <v>1.3634715797550094E-4</v>
      </c>
      <c r="I11" s="15">
        <f>(F11-G11)/F11</f>
        <v>-4.1725681717715526E-2</v>
      </c>
    </row>
    <row r="12" spans="1:14" x14ac:dyDescent="0.3">
      <c r="A12" s="1" t="s">
        <v>17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  <row r="15" spans="1:14" x14ac:dyDescent="0.3">
      <c r="A15" t="s">
        <v>18</v>
      </c>
    </row>
    <row r="16" spans="1:14" x14ac:dyDescent="0.3">
      <c r="A16" t="s">
        <v>19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14F6-FE69-4288-B301-4ABDD3DF737F}">
  <dimension ref="A1:N16"/>
  <sheetViews>
    <sheetView zoomScale="107" zoomScaleNormal="107" workbookViewId="0">
      <selection activeCell="D4" sqref="D4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1" t="s">
        <v>12</v>
      </c>
      <c r="C2" s="12">
        <v>7.3499999999999995E-7</v>
      </c>
      <c r="D2" s="13">
        <v>7.3600000000000003E-7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7.3549999999999999E-7</v>
      </c>
      <c r="N2" s="4">
        <f>STDEV(C2:L2)</f>
        <v>7.071067811866007E-10</v>
      </c>
    </row>
    <row r="3" spans="1:14" x14ac:dyDescent="0.3">
      <c r="A3" s="24"/>
      <c r="B3" s="21" t="s">
        <v>13</v>
      </c>
      <c r="C3" s="12">
        <v>0.76174344599999999</v>
      </c>
      <c r="D3" s="13">
        <v>0.73161774099999999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0.74668059350000004</v>
      </c>
      <c r="N3" s="4">
        <f>STDEV(C3:L3)</f>
        <v>2.1302090293525484E-2</v>
      </c>
    </row>
    <row r="4" spans="1:14" x14ac:dyDescent="0.3">
      <c r="A4" s="23" t="s">
        <v>17</v>
      </c>
      <c r="B4" s="21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4"/>
      <c r="B5" s="21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5" t="s">
        <v>5</v>
      </c>
      <c r="B6" s="21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5"/>
      <c r="B7" s="21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3.0120000000000001E-6</v>
      </c>
      <c r="C11" s="4">
        <f>M2</f>
        <v>7.3549999999999999E-7</v>
      </c>
      <c r="D11" s="4">
        <f>N2</f>
        <v>7.071067811866007E-10</v>
      </c>
      <c r="E11" s="15">
        <f>(B11-C11)/B11</f>
        <v>0.75581009296148738</v>
      </c>
      <c r="F11" s="13">
        <v>0.73161774099999999</v>
      </c>
      <c r="G11" s="4">
        <f>M3</f>
        <v>0.74668059350000004</v>
      </c>
      <c r="H11" s="4">
        <f>N3</f>
        <v>2.1302090293525484E-2</v>
      </c>
      <c r="I11" s="15">
        <f>(F11-G11)/F11</f>
        <v>-2.05884188639434E-2</v>
      </c>
    </row>
    <row r="12" spans="1:14" x14ac:dyDescent="0.3">
      <c r="A12" s="1" t="s">
        <v>17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  <row r="15" spans="1:14" x14ac:dyDescent="0.3">
      <c r="A15" t="s">
        <v>18</v>
      </c>
    </row>
    <row r="16" spans="1:14" x14ac:dyDescent="0.3">
      <c r="A16" t="s">
        <v>19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BD54-9A88-4D9C-BD6E-94A5F362FC77}">
  <dimension ref="A1:N16"/>
  <sheetViews>
    <sheetView zoomScale="107" zoomScaleNormal="107" workbookViewId="0">
      <selection activeCell="C2" sqref="C2:D3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1" t="s">
        <v>12</v>
      </c>
      <c r="C2" s="12">
        <v>5.9299999999999998E-7</v>
      </c>
      <c r="D2" s="13">
        <v>6.5499999999999998E-7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6.2399999999999998E-7</v>
      </c>
      <c r="N2" s="4">
        <f>STDEV(C2:L2)</f>
        <v>4.384062043356595E-8</v>
      </c>
    </row>
    <row r="3" spans="1:14" x14ac:dyDescent="0.3">
      <c r="A3" s="24"/>
      <c r="B3" s="21" t="s">
        <v>13</v>
      </c>
      <c r="C3" s="12">
        <v>0.76223507400000001</v>
      </c>
      <c r="D3" s="13">
        <v>0.76201143500000001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0.76212325450000007</v>
      </c>
      <c r="N3" s="4">
        <f>STDEV(C3:L3)</f>
        <v>1.5813665343777667E-4</v>
      </c>
    </row>
    <row r="4" spans="1:14" x14ac:dyDescent="0.3">
      <c r="A4" s="23" t="s">
        <v>17</v>
      </c>
      <c r="B4" s="21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4"/>
      <c r="B5" s="21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5" t="s">
        <v>5</v>
      </c>
      <c r="B6" s="21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5"/>
      <c r="B7" s="21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3.0120000000000001E-6</v>
      </c>
      <c r="C11" s="4">
        <f>M2</f>
        <v>6.2399999999999998E-7</v>
      </c>
      <c r="D11" s="4">
        <f>N2</f>
        <v>4.384062043356595E-8</v>
      </c>
      <c r="E11" s="15">
        <f>(B11-C11)/B11</f>
        <v>0.79282868525896422</v>
      </c>
      <c r="F11" s="13">
        <v>0.73161774099999999</v>
      </c>
      <c r="G11" s="4">
        <f>M3</f>
        <v>0.76212325450000007</v>
      </c>
      <c r="H11" s="4">
        <f>N3</f>
        <v>1.5813665343777667E-4</v>
      </c>
      <c r="I11" s="15">
        <f>(F11-G11)/F11</f>
        <v>-4.1695972897409665E-2</v>
      </c>
    </row>
    <row r="12" spans="1:14" x14ac:dyDescent="0.3">
      <c r="A12" s="1" t="s">
        <v>17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  <row r="15" spans="1:14" x14ac:dyDescent="0.3">
      <c r="A15" t="s">
        <v>18</v>
      </c>
    </row>
    <row r="16" spans="1:14" x14ac:dyDescent="0.3">
      <c r="A16" t="s">
        <v>19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CBA-5608-45B4-BA9B-31BE0B73FCD3}">
  <dimension ref="A1:N16"/>
  <sheetViews>
    <sheetView zoomScale="107" zoomScaleNormal="107" workbookViewId="0">
      <selection activeCell="H11" sqref="H11"/>
    </sheetView>
  </sheetViews>
  <sheetFormatPr defaultRowHeight="14.4" x14ac:dyDescent="0.3"/>
  <cols>
    <col min="1" max="1" width="10.88671875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1" t="s">
        <v>12</v>
      </c>
      <c r="C2" s="12">
        <v>5.1699999999999998E-7</v>
      </c>
      <c r="D2" s="13">
        <v>5.9200000000000001E-7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5.5449999999999994E-7</v>
      </c>
      <c r="N2" s="4">
        <f>STDEV(C2:L2)</f>
        <v>5.3033008588991082E-8</v>
      </c>
    </row>
    <row r="3" spans="1:14" x14ac:dyDescent="0.3">
      <c r="A3" s="24"/>
      <c r="B3" s="21" t="s">
        <v>13</v>
      </c>
      <c r="C3" s="12">
        <v>0.75671928399999999</v>
      </c>
      <c r="D3" s="13">
        <v>0.76112084099999999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0.75892006249999999</v>
      </c>
      <c r="N3" s="4">
        <f>STDEV(C3:L3)</f>
        <v>3.1123708024791167E-3</v>
      </c>
    </row>
    <row r="4" spans="1:14" x14ac:dyDescent="0.3">
      <c r="A4" s="23" t="s">
        <v>17</v>
      </c>
      <c r="B4" s="21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4"/>
      <c r="B5" s="21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5" t="s">
        <v>5</v>
      </c>
      <c r="B6" s="21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5"/>
      <c r="B7" s="21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3.0120000000000001E-6</v>
      </c>
      <c r="C11" s="4">
        <f>M2</f>
        <v>5.5449999999999994E-7</v>
      </c>
      <c r="D11" s="4">
        <f>N2</f>
        <v>5.3033008588991082E-8</v>
      </c>
      <c r="E11" s="15">
        <f>(B11-C11)/B11</f>
        <v>0.81590305444887123</v>
      </c>
      <c r="F11" s="13">
        <v>0.73161774099999999</v>
      </c>
      <c r="G11" s="4">
        <f>M3</f>
        <v>0.75892006249999999</v>
      </c>
      <c r="H11" s="4">
        <f>N3</f>
        <v>3.1123708024791167E-3</v>
      </c>
      <c r="I11" s="15">
        <f>(F11-G11)/F11</f>
        <v>-3.7317741178176274E-2</v>
      </c>
    </row>
    <row r="12" spans="1:14" x14ac:dyDescent="0.3">
      <c r="A12" s="1" t="s">
        <v>17</v>
      </c>
      <c r="B12" s="13"/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/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  <row r="15" spans="1:14" x14ac:dyDescent="0.3">
      <c r="A15" t="s">
        <v>18</v>
      </c>
    </row>
    <row r="16" spans="1:14" x14ac:dyDescent="0.3">
      <c r="A16" t="s">
        <v>19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07" zoomScaleNormal="107" workbookViewId="0">
      <selection activeCell="E21" sqref="E21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9" t="s">
        <v>12</v>
      </c>
      <c r="C2" s="12">
        <v>1.8813149999999999E-3</v>
      </c>
      <c r="D2" s="13">
        <v>1.8728880000000001E-3</v>
      </c>
      <c r="E2" s="13">
        <v>1.773483E-3</v>
      </c>
      <c r="F2" s="13"/>
      <c r="G2" s="13"/>
      <c r="H2" s="13"/>
      <c r="I2" s="13"/>
      <c r="J2" s="13"/>
      <c r="K2" s="13"/>
      <c r="L2" s="13"/>
      <c r="M2" s="4">
        <f>AVERAGE(C2:L2)</f>
        <v>1.8425620000000001E-3</v>
      </c>
      <c r="N2" s="4">
        <f>STDEV(C2:L2)</f>
        <v>5.997236666165512E-5</v>
      </c>
    </row>
    <row r="3" spans="1:14" x14ac:dyDescent="0.3">
      <c r="A3" s="24"/>
      <c r="B3" s="9" t="s">
        <v>13</v>
      </c>
      <c r="C3" s="12">
        <v>0.66221586899999996</v>
      </c>
      <c r="D3" s="13">
        <v>0.66224379499999997</v>
      </c>
      <c r="E3" s="13">
        <v>0.65000533500000002</v>
      </c>
      <c r="F3" s="13"/>
      <c r="G3" s="13"/>
      <c r="H3" s="13"/>
      <c r="I3" s="13"/>
      <c r="J3" s="13"/>
      <c r="K3" s="13"/>
      <c r="L3" s="13"/>
      <c r="M3" s="4">
        <f>AVERAGE(C3:L3)</f>
        <v>0.65815499966666657</v>
      </c>
      <c r="N3" s="4">
        <f>STDEV(C3:L3)</f>
        <v>7.0578304456613925E-3</v>
      </c>
    </row>
    <row r="4" spans="1:14" x14ac:dyDescent="0.3">
      <c r="A4" s="23" t="s">
        <v>17</v>
      </c>
      <c r="B4" s="9" t="s">
        <v>12</v>
      </c>
      <c r="C4" s="12">
        <v>8.2217000000000002E-5</v>
      </c>
      <c r="D4" s="13">
        <v>8.0549000000000004E-5</v>
      </c>
      <c r="E4" s="13">
        <v>8.1081999999999994E-5</v>
      </c>
      <c r="F4" s="13"/>
      <c r="G4" s="13"/>
      <c r="H4" s="13"/>
      <c r="I4" s="13"/>
      <c r="J4" s="13"/>
      <c r="K4" s="13"/>
      <c r="L4" s="13"/>
      <c r="M4" s="4">
        <f t="shared" ref="M4:M7" si="0">AVERAGE(C4:L4)</f>
        <v>8.1282666666666667E-5</v>
      </c>
      <c r="N4" s="4">
        <f t="shared" ref="N4:N7" si="1">STDEV(C4:L4)</f>
        <v>8.5191333675047822E-7</v>
      </c>
    </row>
    <row r="5" spans="1:14" x14ac:dyDescent="0.3">
      <c r="A5" s="24"/>
      <c r="B5" s="9" t="s">
        <v>13</v>
      </c>
      <c r="C5" s="12">
        <v>0.35664410899999999</v>
      </c>
      <c r="D5" s="13">
        <v>0.35658378400000001</v>
      </c>
      <c r="E5" s="13">
        <v>0.35648874699999999</v>
      </c>
      <c r="F5" s="13"/>
      <c r="G5" s="13"/>
      <c r="H5" s="13"/>
      <c r="I5" s="13"/>
      <c r="J5" s="13"/>
      <c r="K5" s="13"/>
      <c r="L5" s="13"/>
      <c r="M5" s="4">
        <f t="shared" si="0"/>
        <v>0.35657221333333333</v>
      </c>
      <c r="N5" s="4">
        <f t="shared" si="1"/>
        <v>7.83246321812813E-5</v>
      </c>
    </row>
    <row r="6" spans="1:14" x14ac:dyDescent="0.3">
      <c r="A6" s="25" t="s">
        <v>5</v>
      </c>
      <c r="B6" s="9" t="s">
        <v>12</v>
      </c>
      <c r="C6" s="12">
        <v>5.5899999999999996E-7</v>
      </c>
      <c r="D6" s="13">
        <v>4.6600000000000002E-7</v>
      </c>
      <c r="E6" s="13">
        <v>4.8500000000000002E-7</v>
      </c>
      <c r="F6" s="13">
        <v>4.4499999999999997E-7</v>
      </c>
      <c r="G6" s="13"/>
      <c r="H6" s="13"/>
      <c r="I6" s="13"/>
      <c r="J6" s="13"/>
      <c r="K6" s="13"/>
      <c r="L6" s="13"/>
      <c r="M6" s="4">
        <f>AVERAGE(C6:L6)</f>
        <v>4.8874999999999998E-7</v>
      </c>
      <c r="N6" s="4">
        <f t="shared" si="1"/>
        <v>4.9600907249767102E-8</v>
      </c>
    </row>
    <row r="7" spans="1:14" x14ac:dyDescent="0.3">
      <c r="A7" s="25"/>
      <c r="B7" s="9" t="s">
        <v>13</v>
      </c>
      <c r="C7" s="12">
        <v>0.27390792600000002</v>
      </c>
      <c r="D7" s="13">
        <v>0.27532088300000002</v>
      </c>
      <c r="E7" s="13">
        <v>0.27397780700000002</v>
      </c>
      <c r="F7" s="13">
        <v>0.27453547499999997</v>
      </c>
      <c r="G7" s="13"/>
      <c r="H7" s="13"/>
      <c r="I7" s="13"/>
      <c r="J7" s="13"/>
      <c r="K7" s="13"/>
      <c r="L7" s="13"/>
      <c r="M7" s="4">
        <f t="shared" si="0"/>
        <v>0.27443552274999999</v>
      </c>
      <c r="N7" s="4">
        <f t="shared" si="1"/>
        <v>6.5363477645362269E-4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1.309461E-3</v>
      </c>
      <c r="C11" s="4">
        <f>M2</f>
        <v>1.8425620000000001E-3</v>
      </c>
      <c r="D11" s="4">
        <f>N2</f>
        <v>5.997236666165512E-5</v>
      </c>
      <c r="E11" s="22">
        <f>(B11-C11)/B11</f>
        <v>-0.4071148357988516</v>
      </c>
      <c r="F11" s="13">
        <v>0.64030435500000005</v>
      </c>
      <c r="G11" s="4">
        <f>M3</f>
        <v>0.65815499966666657</v>
      </c>
      <c r="H11" s="4">
        <f>N3</f>
        <v>7.0578304456613925E-3</v>
      </c>
      <c r="I11" s="15">
        <f>(F11-G11)/F11</f>
        <v>-2.7878374599945559E-2</v>
      </c>
    </row>
    <row r="12" spans="1:14" x14ac:dyDescent="0.3">
      <c r="A12" s="1" t="s">
        <v>17</v>
      </c>
      <c r="B12" s="13">
        <v>9.8873E-5</v>
      </c>
      <c r="C12" s="4">
        <f>M4</f>
        <v>8.1282666666666667E-5</v>
      </c>
      <c r="D12" s="4">
        <f>N4</f>
        <v>8.5191333675047822E-7</v>
      </c>
      <c r="E12" s="15">
        <f t="shared" ref="E12:E13" si="2">(B12-C12)/B12</f>
        <v>0.17790836055680856</v>
      </c>
      <c r="F12" s="13">
        <v>0.34996770199999999</v>
      </c>
      <c r="G12" s="4">
        <f>M5</f>
        <v>0.35657221333333333</v>
      </c>
      <c r="H12" s="4">
        <f>N5</f>
        <v>7.83246321812813E-5</v>
      </c>
      <c r="I12" s="15">
        <f>(F12-G12)/F12</f>
        <v>-1.8871773868244963E-2</v>
      </c>
    </row>
    <row r="13" spans="1:14" x14ac:dyDescent="0.3">
      <c r="A13" s="1" t="s">
        <v>5</v>
      </c>
      <c r="B13" s="13">
        <v>2.52E-6</v>
      </c>
      <c r="C13" s="4">
        <f>M6</f>
        <v>4.8874999999999998E-7</v>
      </c>
      <c r="D13" s="4">
        <f>N6</f>
        <v>4.9600907249767102E-8</v>
      </c>
      <c r="E13" s="15">
        <f t="shared" si="2"/>
        <v>0.80605158730158744</v>
      </c>
      <c r="F13" s="13">
        <v>0.26636024600000002</v>
      </c>
      <c r="G13" s="4">
        <f>M7</f>
        <v>0.27443552274999999</v>
      </c>
      <c r="H13" s="4">
        <f>N7</f>
        <v>6.5363477645362269E-4</v>
      </c>
      <c r="I13" s="15">
        <f>(F13-G13)/F13</f>
        <v>-3.0317124538171401E-2</v>
      </c>
    </row>
    <row r="15" spans="1:14" x14ac:dyDescent="0.3">
      <c r="A15" t="s">
        <v>18</v>
      </c>
    </row>
    <row r="16" spans="1:14" x14ac:dyDescent="0.3">
      <c r="A16" t="s">
        <v>20</v>
      </c>
    </row>
  </sheetData>
  <mergeCells count="5">
    <mergeCell ref="B9:E9"/>
    <mergeCell ref="A2:A3"/>
    <mergeCell ref="A4:A5"/>
    <mergeCell ref="A6:A7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zoomScale="107" zoomScaleNormal="107" workbookViewId="0">
      <selection activeCell="F11" sqref="F11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18" t="s">
        <v>12</v>
      </c>
      <c r="C2" s="12">
        <v>1.8283240000000001E-3</v>
      </c>
      <c r="D2" s="13"/>
      <c r="E2" s="13"/>
      <c r="F2" s="13"/>
      <c r="G2" s="13"/>
      <c r="H2" s="13"/>
      <c r="I2" s="13"/>
      <c r="J2" s="13"/>
      <c r="K2" s="13"/>
      <c r="L2" s="13"/>
      <c r="M2" s="4">
        <f>AVERAGE(C2:L2)</f>
        <v>1.8283240000000001E-3</v>
      </c>
      <c r="N2" s="4" t="e">
        <f>STDEV(C2:L2)</f>
        <v>#DIV/0!</v>
      </c>
    </row>
    <row r="3" spans="1:14" x14ac:dyDescent="0.3">
      <c r="A3" s="24"/>
      <c r="B3" s="18" t="s">
        <v>13</v>
      </c>
      <c r="C3" s="12">
        <v>0.66249658099999997</v>
      </c>
      <c r="D3" s="13"/>
      <c r="E3" s="13"/>
      <c r="F3" s="13"/>
      <c r="G3" s="13"/>
      <c r="H3" s="13"/>
      <c r="I3" s="13"/>
      <c r="J3" s="13"/>
      <c r="K3" s="13"/>
      <c r="L3" s="13"/>
      <c r="M3" s="4">
        <f>AVERAGE(C3:L3)</f>
        <v>0.66249658099999997</v>
      </c>
      <c r="N3" s="4" t="e">
        <f>STDEV(C3:L3)</f>
        <v>#DIV/0!</v>
      </c>
    </row>
    <row r="4" spans="1:14" x14ac:dyDescent="0.3">
      <c r="A4" s="23" t="s">
        <v>17</v>
      </c>
      <c r="B4" s="18" t="s">
        <v>12</v>
      </c>
      <c r="C4" s="12">
        <v>7.6761000000000006E-5</v>
      </c>
      <c r="D4" s="13">
        <v>7.8738000000000004E-5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7.7749500000000012E-5</v>
      </c>
      <c r="N4" s="4">
        <f t="shared" ref="N4:N7" si="1">STDEV(C4:L4)</f>
        <v>1.3979501064058034E-6</v>
      </c>
    </row>
    <row r="5" spans="1:14" x14ac:dyDescent="0.3">
      <c r="A5" s="24"/>
      <c r="B5" s="18" t="s">
        <v>13</v>
      </c>
      <c r="C5" s="12">
        <v>0.35690253700000002</v>
      </c>
      <c r="D5" s="13">
        <v>0.34996770199999999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0.35343511950000001</v>
      </c>
      <c r="N5" s="4">
        <f t="shared" si="1"/>
        <v>4.9036688549098312E-3</v>
      </c>
    </row>
    <row r="6" spans="1:14" x14ac:dyDescent="0.3">
      <c r="A6" s="25" t="s">
        <v>5</v>
      </c>
      <c r="B6" s="18" t="s">
        <v>12</v>
      </c>
      <c r="C6" s="12">
        <v>3.8299999999999998E-7</v>
      </c>
      <c r="D6" s="13">
        <v>3.9200000000000002E-7</v>
      </c>
      <c r="E6" s="13">
        <v>4.46E-7</v>
      </c>
      <c r="F6" s="13">
        <v>4.51E-7</v>
      </c>
      <c r="G6" s="13"/>
      <c r="H6" s="13"/>
      <c r="I6" s="13"/>
      <c r="J6" s="13"/>
      <c r="K6" s="13"/>
      <c r="L6" s="13"/>
      <c r="M6" s="4">
        <f>AVERAGE(C6:L6)</f>
        <v>4.1800000000000001E-7</v>
      </c>
      <c r="N6" s="4">
        <f t="shared" si="1"/>
        <v>3.5468295701936404E-8</v>
      </c>
    </row>
    <row r="7" spans="1:14" x14ac:dyDescent="0.3">
      <c r="A7" s="25"/>
      <c r="B7" s="18" t="s">
        <v>13</v>
      </c>
      <c r="C7" s="12">
        <v>0.27434462300000001</v>
      </c>
      <c r="D7" s="13">
        <v>0.27537252600000001</v>
      </c>
      <c r="E7" s="13">
        <v>0.27382999099999999</v>
      </c>
      <c r="F7" s="13">
        <v>0.27459373799999998</v>
      </c>
      <c r="G7" s="13"/>
      <c r="H7" s="13"/>
      <c r="I7" s="13"/>
      <c r="J7" s="13"/>
      <c r="K7" s="13"/>
      <c r="L7" s="13"/>
      <c r="M7" s="4">
        <f t="shared" si="0"/>
        <v>0.27453521950000004</v>
      </c>
      <c r="N7" s="4">
        <f t="shared" si="1"/>
        <v>6.4243828570247671E-4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1.309461E-3</v>
      </c>
      <c r="C11" s="4">
        <f>M2</f>
        <v>1.8283240000000001E-3</v>
      </c>
      <c r="D11" s="4" t="e">
        <f>N2</f>
        <v>#DIV/0!</v>
      </c>
      <c r="E11" s="15">
        <f>(B11-C11)/B11</f>
        <v>-0.3962416597363343</v>
      </c>
      <c r="F11" s="13">
        <v>0.64030435500000005</v>
      </c>
      <c r="G11" s="4">
        <f>M3</f>
        <v>0.66249658099999997</v>
      </c>
      <c r="H11" s="4" t="e">
        <f>N3</f>
        <v>#DIV/0!</v>
      </c>
      <c r="I11" s="15">
        <f>(F11-G11)/F11</f>
        <v>-3.4658870936462589E-2</v>
      </c>
    </row>
    <row r="12" spans="1:14" x14ac:dyDescent="0.3">
      <c r="A12" s="1" t="s">
        <v>17</v>
      </c>
      <c r="B12" s="13">
        <v>9.8873E-5</v>
      </c>
      <c r="C12" s="4">
        <f>M4</f>
        <v>7.7749500000000012E-5</v>
      </c>
      <c r="D12" s="4">
        <f>N4</f>
        <v>1.3979501064058034E-6</v>
      </c>
      <c r="E12" s="15">
        <f t="shared" ref="E12:E13" si="2">(B12-C12)/B12</f>
        <v>0.21364275383572853</v>
      </c>
      <c r="F12" s="13">
        <v>0.34996770199999999</v>
      </c>
      <c r="G12" s="4">
        <f>M5</f>
        <v>0.35343511950000001</v>
      </c>
      <c r="H12" s="4">
        <f>N5</f>
        <v>4.9036688549098312E-3</v>
      </c>
      <c r="I12" s="15">
        <f>(F12-G12)/F12</f>
        <v>-9.9078214366193542E-3</v>
      </c>
    </row>
    <row r="13" spans="1:14" x14ac:dyDescent="0.3">
      <c r="A13" s="1" t="s">
        <v>5</v>
      </c>
      <c r="B13" s="13">
        <v>2.52E-6</v>
      </c>
      <c r="C13" s="4">
        <f>M6</f>
        <v>4.1800000000000001E-7</v>
      </c>
      <c r="D13" s="4">
        <f>N6</f>
        <v>3.5468295701936404E-8</v>
      </c>
      <c r="E13" s="15">
        <f t="shared" si="2"/>
        <v>0.83412698412698405</v>
      </c>
      <c r="F13" s="13">
        <v>0.26636024600000002</v>
      </c>
      <c r="G13" s="4">
        <f>M7</f>
        <v>0.27453521950000004</v>
      </c>
      <c r="H13" s="4">
        <f>N7</f>
        <v>6.4243828570247671E-4</v>
      </c>
      <c r="I13" s="15">
        <f>(F13-G13)/F13</f>
        <v>-3.0691417442226025E-2</v>
      </c>
    </row>
    <row r="15" spans="1:14" x14ac:dyDescent="0.3">
      <c r="A15" t="s">
        <v>18</v>
      </c>
    </row>
    <row r="16" spans="1:14" x14ac:dyDescent="0.3">
      <c r="A16" t="s">
        <v>20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zoomScale="107" zoomScaleNormal="107" workbookViewId="0"/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19" t="s">
        <v>12</v>
      </c>
      <c r="C2" s="12">
        <v>1.786328E-3</v>
      </c>
      <c r="D2" s="13">
        <v>1.8001849999999999E-3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1.7932565E-3</v>
      </c>
      <c r="N2" s="4">
        <f>STDEV(C2:L2)</f>
        <v>9.7983786669019406E-6</v>
      </c>
    </row>
    <row r="3" spans="1:14" x14ac:dyDescent="0.3">
      <c r="A3" s="24"/>
      <c r="B3" s="19" t="s">
        <v>13</v>
      </c>
      <c r="C3" s="12">
        <v>0.66279418000000001</v>
      </c>
      <c r="D3" s="13">
        <v>0.66284079500000004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0.66281748750000002</v>
      </c>
      <c r="N3" s="4">
        <f>STDEV(C3:L3)</f>
        <v>3.2961782605030434E-5</v>
      </c>
    </row>
    <row r="4" spans="1:14" x14ac:dyDescent="0.3">
      <c r="A4" s="23" t="s">
        <v>17</v>
      </c>
      <c r="B4" s="19" t="s">
        <v>12</v>
      </c>
      <c r="C4" s="12">
        <v>7.4999000000000005E-5</v>
      </c>
      <c r="D4" s="13">
        <v>7.3243000000000003E-5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7.4121000000000004E-5</v>
      </c>
      <c r="N4" s="4">
        <f t="shared" ref="N4:N7" si="1">STDEV(C4:L4)</f>
        <v>1.2416795077635786E-6</v>
      </c>
    </row>
    <row r="5" spans="1:14" x14ac:dyDescent="0.3">
      <c r="A5" s="24"/>
      <c r="B5" s="19" t="s">
        <v>13</v>
      </c>
      <c r="C5" s="12">
        <v>0.35705900499999998</v>
      </c>
      <c r="D5" s="13">
        <v>0.35709607100000001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0.35707753799999997</v>
      </c>
      <c r="N5" s="4">
        <f t="shared" si="1"/>
        <v>2.6209619951481799E-5</v>
      </c>
    </row>
    <row r="6" spans="1:14" x14ac:dyDescent="0.3">
      <c r="A6" s="25" t="s">
        <v>5</v>
      </c>
      <c r="B6" s="19" t="s">
        <v>12</v>
      </c>
      <c r="C6" s="12">
        <v>4.4299999999999998E-7</v>
      </c>
      <c r="D6" s="13">
        <v>4.4700000000000002E-7</v>
      </c>
      <c r="E6" s="13">
        <v>3.9099999999999999E-7</v>
      </c>
      <c r="F6" s="13">
        <v>4.2199999999999999E-7</v>
      </c>
      <c r="G6" s="13"/>
      <c r="H6" s="13"/>
      <c r="I6" s="13"/>
      <c r="J6" s="13"/>
      <c r="K6" s="13"/>
      <c r="L6" s="13"/>
      <c r="M6" s="4">
        <f>AVERAGE(C6:L6)</f>
        <v>4.2574999999999996E-7</v>
      </c>
      <c r="N6" s="4">
        <f t="shared" si="1"/>
        <v>2.5630385612913959E-8</v>
      </c>
    </row>
    <row r="7" spans="1:14" x14ac:dyDescent="0.3">
      <c r="A7" s="25"/>
      <c r="B7" s="19" t="s">
        <v>13</v>
      </c>
      <c r="C7" s="12">
        <v>0.27307387300000002</v>
      </c>
      <c r="D7" s="13">
        <v>0.27514377499999998</v>
      </c>
      <c r="E7" s="13">
        <v>0.27565499500000001</v>
      </c>
      <c r="F7" s="13">
        <v>0.27255401400000001</v>
      </c>
      <c r="G7" s="13"/>
      <c r="H7" s="13"/>
      <c r="I7" s="13"/>
      <c r="J7" s="13"/>
      <c r="K7" s="13"/>
      <c r="L7" s="13"/>
      <c r="M7" s="4">
        <f t="shared" si="0"/>
        <v>0.27410666425000002</v>
      </c>
      <c r="N7" s="4">
        <f t="shared" si="1"/>
        <v>1.5220936659814629E-3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1.309461E-3</v>
      </c>
      <c r="C11" s="4">
        <f>M2</f>
        <v>1.7932565E-3</v>
      </c>
      <c r="D11" s="4">
        <f>N2</f>
        <v>9.7983786669019406E-6</v>
      </c>
      <c r="E11" s="15">
        <f>(B11-C11)/B11</f>
        <v>-0.36946155708341061</v>
      </c>
      <c r="F11" s="13">
        <v>0.64030435500000005</v>
      </c>
      <c r="G11" s="4">
        <f>M3</f>
        <v>0.66281748750000002</v>
      </c>
      <c r="H11" s="4">
        <f>N3</f>
        <v>3.2961782605030434E-5</v>
      </c>
      <c r="I11" s="15">
        <f>(F11-G11)/F11</f>
        <v>-3.5160049005132844E-2</v>
      </c>
    </row>
    <row r="12" spans="1:14" x14ac:dyDescent="0.3">
      <c r="A12" s="1" t="s">
        <v>17</v>
      </c>
      <c r="B12" s="13">
        <v>9.8873E-5</v>
      </c>
      <c r="C12" s="4">
        <f>M4</f>
        <v>7.4121000000000004E-5</v>
      </c>
      <c r="D12" s="4">
        <f>N4</f>
        <v>1.2416795077635786E-6</v>
      </c>
      <c r="E12" s="15">
        <f t="shared" ref="E12:E13" si="2">(B12-C12)/B12</f>
        <v>0.25034134698046984</v>
      </c>
      <c r="F12" s="13">
        <v>0.34996770199999999</v>
      </c>
      <c r="G12" s="4">
        <f>M5</f>
        <v>0.35707753799999997</v>
      </c>
      <c r="H12" s="4">
        <f>N5</f>
        <v>2.6209619951481799E-5</v>
      </c>
      <c r="I12" s="15">
        <f>(F12-G12)/F12</f>
        <v>-2.0315691874903303E-2</v>
      </c>
    </row>
    <row r="13" spans="1:14" x14ac:dyDescent="0.3">
      <c r="A13" s="1" t="s">
        <v>5</v>
      </c>
      <c r="B13" s="13">
        <v>2.52E-6</v>
      </c>
      <c r="C13" s="4">
        <f>M6</f>
        <v>4.2574999999999996E-7</v>
      </c>
      <c r="D13" s="4">
        <f>N6</f>
        <v>2.5630385612913959E-8</v>
      </c>
      <c r="E13" s="15">
        <f t="shared" si="2"/>
        <v>0.83105158730158724</v>
      </c>
      <c r="F13" s="13">
        <v>0.26636024600000002</v>
      </c>
      <c r="G13" s="4">
        <f>M7</f>
        <v>0.27410666425000002</v>
      </c>
      <c r="H13" s="4">
        <f>N7</f>
        <v>1.5220936659814629E-3</v>
      </c>
      <c r="I13" s="15">
        <f>(F13-G13)/F13</f>
        <v>-2.9082486468344819E-2</v>
      </c>
    </row>
    <row r="15" spans="1:14" x14ac:dyDescent="0.3">
      <c r="A15" t="s">
        <v>18</v>
      </c>
    </row>
    <row r="16" spans="1:14" x14ac:dyDescent="0.3">
      <c r="A16" t="s">
        <v>20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="107" zoomScaleNormal="107" workbookViewId="0">
      <selection activeCell="C4" sqref="C4:F7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0" t="s">
        <v>12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4" t="e">
        <f>AVERAGE(C2:L2)</f>
        <v>#DIV/0!</v>
      </c>
      <c r="N2" s="4" t="e">
        <f>STDEV(C2:L2)</f>
        <v>#DIV/0!</v>
      </c>
    </row>
    <row r="3" spans="1:14" x14ac:dyDescent="0.3">
      <c r="A3" s="24"/>
      <c r="B3" s="20" t="s">
        <v>13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4" t="e">
        <f>AVERAGE(C3:L3)</f>
        <v>#DIV/0!</v>
      </c>
      <c r="N3" s="4" t="e">
        <f>STDEV(C3:L3)</f>
        <v>#DIV/0!</v>
      </c>
    </row>
    <row r="4" spans="1:14" x14ac:dyDescent="0.3">
      <c r="A4" s="23" t="s">
        <v>17</v>
      </c>
      <c r="B4" s="20" t="s">
        <v>12</v>
      </c>
      <c r="C4" s="12">
        <v>7.0520999999999998E-5</v>
      </c>
      <c r="D4" s="13">
        <v>7.3107000000000003E-5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7.1814000000000001E-5</v>
      </c>
      <c r="N4" s="4">
        <f t="shared" ref="N4:N7" si="1">STDEV(C4:L4)</f>
        <v>1.8285781361484157E-6</v>
      </c>
    </row>
    <row r="5" spans="1:14" x14ac:dyDescent="0.3">
      <c r="A5" s="24"/>
      <c r="B5" s="20" t="s">
        <v>13</v>
      </c>
      <c r="C5" s="12">
        <v>0.35718961900000001</v>
      </c>
      <c r="D5" s="13">
        <v>0.35715633600000002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0.35717297749999999</v>
      </c>
      <c r="N5" s="4">
        <f t="shared" si="1"/>
        <v>2.3534634998228375E-5</v>
      </c>
    </row>
    <row r="6" spans="1:14" x14ac:dyDescent="0.3">
      <c r="A6" s="25" t="s">
        <v>5</v>
      </c>
      <c r="B6" s="20" t="s">
        <v>12</v>
      </c>
      <c r="C6" s="12">
        <v>4.1199999999999998E-7</v>
      </c>
      <c r="D6" s="13">
        <v>4.4200000000000001E-7</v>
      </c>
      <c r="E6" s="13">
        <v>5.06E-7</v>
      </c>
      <c r="F6" s="13">
        <v>4.4799999999999999E-7</v>
      </c>
      <c r="G6" s="13"/>
      <c r="H6" s="13"/>
      <c r="I6" s="13"/>
      <c r="J6" s="13"/>
      <c r="K6" s="13"/>
      <c r="L6" s="13"/>
      <c r="M6" s="4">
        <f>AVERAGE(C6:L6)</f>
        <v>4.5200000000000002E-7</v>
      </c>
      <c r="N6" s="4">
        <f t="shared" si="1"/>
        <v>3.9293765408777011E-8</v>
      </c>
    </row>
    <row r="7" spans="1:14" x14ac:dyDescent="0.3">
      <c r="A7" s="25"/>
      <c r="B7" s="20" t="s">
        <v>13</v>
      </c>
      <c r="C7" s="12">
        <v>0.27465515899999998</v>
      </c>
      <c r="D7" s="13">
        <v>0.27412808399999999</v>
      </c>
      <c r="E7" s="13">
        <v>0.27390709400000002</v>
      </c>
      <c r="F7" s="13">
        <v>0.27560227100000001</v>
      </c>
      <c r="G7" s="13"/>
      <c r="H7" s="13"/>
      <c r="I7" s="13"/>
      <c r="J7" s="13"/>
      <c r="K7" s="13"/>
      <c r="L7" s="13"/>
      <c r="M7" s="4">
        <f t="shared" si="0"/>
        <v>0.27457315199999999</v>
      </c>
      <c r="N7" s="4">
        <f t="shared" si="1"/>
        <v>7.544379471275287E-4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/>
      <c r="C11" s="4" t="e">
        <f>M2</f>
        <v>#DIV/0!</v>
      </c>
      <c r="D11" s="4" t="e">
        <f>N2</f>
        <v>#DIV/0!</v>
      </c>
      <c r="E11" s="15" t="e">
        <f>(B11-C11)/B11</f>
        <v>#DIV/0!</v>
      </c>
      <c r="F11" s="13"/>
      <c r="G11" s="4" t="e">
        <f>M3</f>
        <v>#DIV/0!</v>
      </c>
      <c r="H11" s="4" t="e">
        <f>N3</f>
        <v>#DIV/0!</v>
      </c>
      <c r="I11" s="15" t="e">
        <f>(F11-G11)/F11</f>
        <v>#DIV/0!</v>
      </c>
    </row>
    <row r="12" spans="1:14" x14ac:dyDescent="0.3">
      <c r="A12" s="1" t="s">
        <v>17</v>
      </c>
      <c r="B12" s="13">
        <v>9.8873E-5</v>
      </c>
      <c r="C12" s="4">
        <f>M4</f>
        <v>7.1814000000000001E-5</v>
      </c>
      <c r="D12" s="4">
        <f>N4</f>
        <v>1.8285781361484157E-6</v>
      </c>
      <c r="E12" s="15">
        <f t="shared" ref="E12:E13" si="2">(B12-C12)/B12</f>
        <v>0.27367430946770099</v>
      </c>
      <c r="F12" s="13">
        <v>0.34996770199999999</v>
      </c>
      <c r="G12" s="4">
        <f>M5</f>
        <v>0.35717297749999999</v>
      </c>
      <c r="H12" s="4">
        <f>N5</f>
        <v>2.3534634998228375E-5</v>
      </c>
      <c r="I12" s="15">
        <f>(F12-G12)/F12</f>
        <v>-2.0588401326245807E-2</v>
      </c>
    </row>
    <row r="13" spans="1:14" x14ac:dyDescent="0.3">
      <c r="A13" s="1" t="s">
        <v>5</v>
      </c>
      <c r="B13" s="13">
        <v>2.52E-6</v>
      </c>
      <c r="C13" s="4">
        <f>M6</f>
        <v>4.5200000000000002E-7</v>
      </c>
      <c r="D13" s="4">
        <f>N6</f>
        <v>3.9293765408777011E-8</v>
      </c>
      <c r="E13" s="15">
        <f t="shared" si="2"/>
        <v>0.82063492063492061</v>
      </c>
      <c r="F13" s="13">
        <v>0.26636024600000002</v>
      </c>
      <c r="G13" s="4">
        <f>M7</f>
        <v>0.27457315199999999</v>
      </c>
      <c r="H13" s="4">
        <f>N7</f>
        <v>7.544379471275287E-4</v>
      </c>
      <c r="I13" s="15">
        <f>(F13-G13)/F13</f>
        <v>-3.083382795794521E-2</v>
      </c>
    </row>
    <row r="15" spans="1:14" x14ac:dyDescent="0.3">
      <c r="A15" t="s">
        <v>18</v>
      </c>
    </row>
    <row r="16" spans="1:14" x14ac:dyDescent="0.3">
      <c r="A16" t="s">
        <v>20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tabSelected="1" zoomScale="107" zoomScaleNormal="107" workbookViewId="0">
      <selection activeCell="C13" sqref="C13"/>
    </sheetView>
  </sheetViews>
  <sheetFormatPr defaultRowHeight="14.4" x14ac:dyDescent="0.3"/>
  <cols>
    <col min="1" max="1" width="10.88671875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3" t="s">
        <v>2</v>
      </c>
      <c r="B2" s="20" t="s">
        <v>12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4" t="e">
        <f>AVERAGE(C2:L2)</f>
        <v>#DIV/0!</v>
      </c>
      <c r="N2" s="4" t="e">
        <f>STDEV(C2:L2)</f>
        <v>#DIV/0!</v>
      </c>
    </row>
    <row r="3" spans="1:14" x14ac:dyDescent="0.3">
      <c r="A3" s="24"/>
      <c r="B3" s="20" t="s">
        <v>13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4" t="e">
        <f>AVERAGE(C3:L3)</f>
        <v>#DIV/0!</v>
      </c>
      <c r="N3" s="4" t="e">
        <f>STDEV(C3:L3)</f>
        <v>#DIV/0!</v>
      </c>
    </row>
    <row r="4" spans="1:14" x14ac:dyDescent="0.3">
      <c r="A4" s="23" t="s">
        <v>17</v>
      </c>
      <c r="B4" s="20" t="s">
        <v>12</v>
      </c>
      <c r="C4" s="12">
        <v>7.1810000000000005E-5</v>
      </c>
      <c r="D4" s="13">
        <v>7.2517999999999999E-5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7.2163999999999996E-5</v>
      </c>
      <c r="N4" s="4">
        <f t="shared" ref="N4:N7" si="1">STDEV(C4:L4)</f>
        <v>5.0063160108007128E-7</v>
      </c>
    </row>
    <row r="5" spans="1:14" x14ac:dyDescent="0.3">
      <c r="A5" s="24"/>
      <c r="B5" s="20" t="s">
        <v>13</v>
      </c>
      <c r="C5" s="12">
        <v>0.36089073799999999</v>
      </c>
      <c r="D5" s="13">
        <v>0.35951726499999997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0.36020400149999998</v>
      </c>
      <c r="N5" s="4">
        <f t="shared" si="1"/>
        <v>9.7119207207664083E-4</v>
      </c>
    </row>
    <row r="6" spans="1:14" x14ac:dyDescent="0.3">
      <c r="A6" s="25" t="s">
        <v>5</v>
      </c>
      <c r="B6" s="20" t="s">
        <v>12</v>
      </c>
      <c r="C6" s="12">
        <v>5.0100000000000005E-7</v>
      </c>
      <c r="D6" s="13">
        <v>4.9100000000000004E-7</v>
      </c>
      <c r="E6" s="13">
        <v>4.9800000000000004E-7</v>
      </c>
      <c r="F6" s="13">
        <v>4.1199999999999998E-7</v>
      </c>
      <c r="G6" s="13"/>
      <c r="H6" s="13"/>
      <c r="I6" s="13"/>
      <c r="J6" s="13"/>
      <c r="K6" s="13"/>
      <c r="L6" s="13"/>
      <c r="M6" s="4">
        <f>AVERAGE(C6:L6)</f>
        <v>4.7550000000000004E-7</v>
      </c>
      <c r="N6" s="4">
        <f t="shared" si="1"/>
        <v>4.2540177087862121E-8</v>
      </c>
    </row>
    <row r="7" spans="1:14" x14ac:dyDescent="0.3">
      <c r="A7" s="25"/>
      <c r="B7" s="20" t="s">
        <v>13</v>
      </c>
      <c r="C7" s="12">
        <v>0.27971270999999998</v>
      </c>
      <c r="D7" s="13">
        <v>0.27178179000000002</v>
      </c>
      <c r="E7" s="13">
        <v>0.27871827100000002</v>
      </c>
      <c r="F7" s="13">
        <v>0.27267189200000003</v>
      </c>
      <c r="G7" s="13"/>
      <c r="H7" s="13"/>
      <c r="I7" s="13"/>
      <c r="J7" s="13"/>
      <c r="K7" s="13"/>
      <c r="L7" s="13"/>
      <c r="M7" s="4">
        <f t="shared" si="0"/>
        <v>0.27572116575</v>
      </c>
      <c r="N7" s="4">
        <f t="shared" si="1"/>
        <v>4.0715196622969629E-3</v>
      </c>
    </row>
    <row r="9" spans="1:14" x14ac:dyDescent="0.3">
      <c r="A9" s="1"/>
      <c r="B9" s="26" t="s">
        <v>15</v>
      </c>
      <c r="C9" s="27"/>
      <c r="D9" s="27"/>
      <c r="E9" s="28"/>
      <c r="F9" s="26" t="s">
        <v>16</v>
      </c>
      <c r="G9" s="27"/>
      <c r="H9" s="27"/>
      <c r="I9" s="28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/>
      <c r="C11" s="4" t="e">
        <f>M2</f>
        <v>#DIV/0!</v>
      </c>
      <c r="D11" s="4" t="e">
        <f>N2</f>
        <v>#DIV/0!</v>
      </c>
      <c r="E11" s="15" t="e">
        <f>(B11-C11)/B11</f>
        <v>#DIV/0!</v>
      </c>
      <c r="F11" s="13"/>
      <c r="G11" s="4" t="e">
        <f>M3</f>
        <v>#DIV/0!</v>
      </c>
      <c r="H11" s="4" t="e">
        <f>N3</f>
        <v>#DIV/0!</v>
      </c>
      <c r="I11" s="15" t="e">
        <f>(F11-G11)/F11</f>
        <v>#DIV/0!</v>
      </c>
    </row>
    <row r="12" spans="1:14" x14ac:dyDescent="0.3">
      <c r="A12" s="1" t="s">
        <v>17</v>
      </c>
      <c r="B12" s="13">
        <v>9.8873E-5</v>
      </c>
      <c r="C12" s="4">
        <f>M4</f>
        <v>7.2163999999999996E-5</v>
      </c>
      <c r="D12" s="4">
        <f>N4</f>
        <v>5.0063160108007128E-7</v>
      </c>
      <c r="E12" s="15">
        <f t="shared" ref="E12:E13" si="2">(B12-C12)/B12</f>
        <v>0.27013441485542061</v>
      </c>
      <c r="F12" s="13">
        <v>0.34996770199999999</v>
      </c>
      <c r="G12" s="4">
        <f>M5</f>
        <v>0.36020400149999998</v>
      </c>
      <c r="H12" s="4">
        <f>N5</f>
        <v>9.7119207207664083E-4</v>
      </c>
      <c r="I12" s="15">
        <f>(F12-G12)/F12</f>
        <v>-2.9249269122554603E-2</v>
      </c>
    </row>
    <row r="13" spans="1:14" x14ac:dyDescent="0.3">
      <c r="A13" s="1" t="s">
        <v>5</v>
      </c>
      <c r="B13" s="13">
        <v>2.52E-6</v>
      </c>
      <c r="C13" s="4">
        <f>M6</f>
        <v>4.7550000000000004E-7</v>
      </c>
      <c r="D13" s="4">
        <f>N6</f>
        <v>4.2540177087862121E-8</v>
      </c>
      <c r="E13" s="15">
        <f t="shared" si="2"/>
        <v>0.81130952380952381</v>
      </c>
      <c r="F13" s="13">
        <v>0.26636024600000002</v>
      </c>
      <c r="G13" s="4">
        <f>M7</f>
        <v>0.27572116575</v>
      </c>
      <c r="H13" s="4">
        <f>N7</f>
        <v>4.0715196622969629E-3</v>
      </c>
      <c r="I13" s="15">
        <f>(F13-G13)/F13</f>
        <v>-3.5143832049171382E-2</v>
      </c>
    </row>
    <row r="15" spans="1:14" x14ac:dyDescent="0.3">
      <c r="A15" t="s">
        <v>18</v>
      </c>
    </row>
    <row r="16" spans="1:14" x14ac:dyDescent="0.3">
      <c r="A16" t="s">
        <v>20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210" zoomScaleNormal="210" workbookViewId="0"/>
  </sheetViews>
  <sheetFormatPr defaultRowHeight="14.4" x14ac:dyDescent="0.3"/>
  <cols>
    <col min="1" max="1" width="10.5546875" bestFit="1" customWidth="1"/>
  </cols>
  <sheetData>
    <row r="1" spans="1:5" x14ac:dyDescent="0.3">
      <c r="A1" s="3" t="s">
        <v>3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1" t="s">
        <v>2</v>
      </c>
      <c r="B2" s="8">
        <v>0.17324499128259896</v>
      </c>
      <c r="C2" s="8">
        <v>0.18995249900308445</v>
      </c>
      <c r="D2" s="16">
        <v>0.21620771427188687</v>
      </c>
      <c r="E2" s="16">
        <v>0.2</v>
      </c>
    </row>
    <row r="3" spans="1:5" x14ac:dyDescent="0.3">
      <c r="A3" s="1" t="s">
        <v>4</v>
      </c>
      <c r="B3" s="8">
        <v>4.9309592597784613E-2</v>
      </c>
      <c r="C3" s="8">
        <v>3.5368695455510864E-2</v>
      </c>
      <c r="D3" s="16">
        <v>4.0610609106030468E-2</v>
      </c>
      <c r="E3" s="16">
        <v>0.04</v>
      </c>
    </row>
    <row r="4" spans="1:5" x14ac:dyDescent="0.3">
      <c r="A4" s="1" t="s">
        <v>5</v>
      </c>
      <c r="B4" s="8">
        <v>0.22057710405607595</v>
      </c>
      <c r="C4" s="8">
        <v>0.30197315537476854</v>
      </c>
      <c r="D4" s="16">
        <v>0.37038765215374952</v>
      </c>
      <c r="E4" s="17">
        <v>0.43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G2-X03</vt:lpstr>
      <vt:lpstr>G2-X05</vt:lpstr>
      <vt:lpstr>G2-X10</vt:lpstr>
      <vt:lpstr>G2-X15</vt:lpstr>
      <vt:lpstr>G2-X20</vt:lpstr>
      <vt:lpstr>G2-X03 (2)</vt:lpstr>
      <vt:lpstr>G2-X05 (2)</vt:lpstr>
      <vt:lpstr>G2-X10 (2)</vt:lpstr>
      <vt:lpstr>G2-X15 (2)</vt:lpstr>
      <vt:lpstr>G2-X20 (2)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2022-06-28T19:00:00Z</dcterms:created>
  <dcterms:modified xsi:type="dcterms:W3CDTF">2024-03-13T13:53:00Z</dcterms:modified>
</cp:coreProperties>
</file>