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cluster-loss\docs\"/>
    </mc:Choice>
  </mc:AlternateContent>
  <xr:revisionPtr revIDLastSave="0" documentId="13_ncr:1_{D4749C24-E8E3-402A-B163-C1FBEEA8745B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Dataset" sheetId="16" r:id="rId1"/>
    <sheet name="X-avaliacoes" sheetId="29" r:id="rId2"/>
    <sheet name="X-estimada" sheetId="28" r:id="rId3"/>
    <sheet name="Rpol" sheetId="17" r:id="rId4"/>
    <sheet name="Rindv" sheetId="18" r:id="rId5"/>
    <sheet name="RgrpNA" sheetId="21" r:id="rId6"/>
    <sheet name="RgrpSexo" sheetId="26" r:id="rId7"/>
    <sheet name="Eficacia" sheetId="2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8" l="1"/>
  <c r="V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Y16" i="18" l="1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V45" i="26" s="1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X3" i="26" s="1"/>
  <c r="V3" i="26"/>
  <c r="W3" i="26" s="1"/>
  <c r="Z15" i="26" s="1"/>
  <c r="W3" i="21"/>
  <c r="U44" i="17" l="1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Z4" authorId="0" shapeId="0" xr:uid="{C2073B1F-587E-421C-A937-B61CB4F49A5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872236A7-CAD1-4FFD-A183-D58AB431E1E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5" authorId="0" shapeId="0" xr:uid="{A69F8653-F273-4791-8909-32885BBE85A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<sst xmlns="http://schemas.openxmlformats.org/spreadsheetml/2006/main" count="159" uniqueCount="79">
  <si>
    <t>ITEM</t>
  </si>
  <si>
    <t>USER</t>
  </si>
  <si>
    <t>SEXO</t>
  </si>
  <si>
    <t>USERS</t>
  </si>
  <si>
    <t>M</t>
  </si>
  <si>
    <t>F</t>
  </si>
  <si>
    <t>SPI</t>
  </si>
  <si>
    <t>NA</t>
  </si>
  <si>
    <t>MA</t>
  </si>
  <si>
    <t>MR</t>
  </si>
  <si>
    <t>ITEMS</t>
  </si>
  <si>
    <t>Legenda</t>
  </si>
  <si>
    <t>Célula com valor de recomendação</t>
  </si>
  <si>
    <t>Célula com valor de avaliação</t>
  </si>
  <si>
    <t>Média</t>
  </si>
  <si>
    <r>
      <t>X</t>
    </r>
    <r>
      <rPr>
        <b/>
        <vertAlign val="subscript"/>
        <sz val="11"/>
        <color theme="1"/>
        <rFont val="Arial"/>
        <family val="2"/>
      </rPr>
      <t>nxd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</si>
  <si>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</si>
  <si>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</si>
  <si>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</si>
  <si>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</si>
  <si>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</si>
  <si>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</si>
  <si>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</si>
  <si>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</si>
  <si>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</si>
  <si>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</si>
  <si>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</si>
  <si>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</si>
  <si>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Femin.</t>
  </si>
  <si>
    <t>Mascu.</t>
  </si>
  <si>
    <t>Sexo dos usuários</t>
  </si>
  <si>
    <t>Células de usuário no grupo 1 (Sexo masculino)</t>
  </si>
  <si>
    <t>Células de usuário no grupo 2 (Sexo feminino)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</si>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</sst>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42</xdr:row>
      <xdr:rowOff>143932</xdr:rowOff>
    </xdr:from>
    <xdr:to>
      <xdr:col>24</xdr:col>
      <xdr:colOff>587163</xdr:colOff>
      <xdr:row>46</xdr:row>
      <xdr:rowOff>67646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ED991A-2A5C-482E-AE68-2AF06EEE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034" y="81982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B4A4CB-559A-4C82-88D3-A6DA175C8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1324" y="176953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7986E4-85D8-4F6F-8608-C75148D7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1327" y="105833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42"/>
  <sheetViews>
    <sheetView tabSelected="1" zoomScale="90" zoomScaleNormal="90" workbookViewId="0">
      <selection activeCell="D3" sqref="D3"/>
    </sheetView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7" t="s">
        <v>3</v>
      </c>
      <c r="C1" s="38"/>
      <c r="D1" s="38"/>
      <c r="E1" s="38"/>
      <c r="F1" s="38"/>
      <c r="G1" s="38"/>
      <c r="I1" s="2"/>
      <c r="J1" s="37" t="s">
        <v>10</v>
      </c>
      <c r="K1" s="38"/>
      <c r="L1" s="38"/>
    </row>
    <row r="2" spans="1:12" ht="15" thickBot="1" x14ac:dyDescent="0.35">
      <c r="A2" s="3" t="s">
        <v>1</v>
      </c>
      <c r="B2" s="3" t="s">
        <v>77</v>
      </c>
      <c r="C2" s="3" t="s">
        <v>78</v>
      </c>
      <c r="D2" s="3" t="s">
        <v>7</v>
      </c>
      <c r="E2" s="3" t="s">
        <v>6</v>
      </c>
      <c r="F2" s="3" t="s">
        <v>8</v>
      </c>
      <c r="G2" s="3" t="s">
        <v>9</v>
      </c>
      <c r="I2" s="3" t="s">
        <v>0</v>
      </c>
      <c r="J2" s="3" t="s">
        <v>60</v>
      </c>
      <c r="K2" s="3" t="s">
        <v>62</v>
      </c>
      <c r="L2" s="3" t="s">
        <v>61</v>
      </c>
    </row>
    <row r="3" spans="1:12" ht="15" thickBot="1" x14ac:dyDescent="0.35">
      <c r="A3" s="1">
        <v>1</v>
      </c>
      <c r="B3" s="2" t="s">
        <v>4</v>
      </c>
      <c r="C3" s="2">
        <v>20</v>
      </c>
      <c r="D3" s="8">
        <v>12</v>
      </c>
      <c r="E3" s="2">
        <v>530</v>
      </c>
      <c r="F3" s="9">
        <v>2.0833333333333335</v>
      </c>
      <c r="G3" s="9">
        <v>2.375</v>
      </c>
      <c r="I3" s="1">
        <v>1</v>
      </c>
      <c r="J3" s="2" t="s">
        <v>40</v>
      </c>
      <c r="K3" s="2" t="s">
        <v>63</v>
      </c>
      <c r="L3" s="2">
        <v>5</v>
      </c>
    </row>
    <row r="4" spans="1:12" ht="15" thickBot="1" x14ac:dyDescent="0.35">
      <c r="A4" s="1">
        <v>2</v>
      </c>
      <c r="B4" s="2" t="s">
        <v>5</v>
      </c>
      <c r="C4" s="2">
        <v>24</v>
      </c>
      <c r="D4" s="8">
        <v>12</v>
      </c>
      <c r="E4" s="8">
        <v>570</v>
      </c>
      <c r="F4" s="9">
        <v>3</v>
      </c>
      <c r="G4" s="9">
        <v>2.75</v>
      </c>
      <c r="I4" s="1">
        <v>2</v>
      </c>
      <c r="J4" s="2" t="s">
        <v>41</v>
      </c>
      <c r="K4" s="2" t="s">
        <v>64</v>
      </c>
      <c r="L4" s="2">
        <v>10</v>
      </c>
    </row>
    <row r="5" spans="1:12" ht="15" thickBot="1" x14ac:dyDescent="0.35">
      <c r="A5" s="1">
        <v>3</v>
      </c>
      <c r="B5" s="2" t="s">
        <v>4</v>
      </c>
      <c r="C5" s="2">
        <v>30</v>
      </c>
      <c r="D5" s="2">
        <v>11</v>
      </c>
      <c r="E5" s="8">
        <v>600</v>
      </c>
      <c r="F5" s="9">
        <v>3.1818181818181817</v>
      </c>
      <c r="G5" s="9">
        <v>2.8888888888888888</v>
      </c>
      <c r="I5" s="1">
        <v>3</v>
      </c>
      <c r="J5" s="2" t="s">
        <v>42</v>
      </c>
      <c r="K5" s="2" t="s">
        <v>65</v>
      </c>
      <c r="L5" s="2">
        <v>15</v>
      </c>
    </row>
    <row r="6" spans="1:12" ht="15" thickBot="1" x14ac:dyDescent="0.35">
      <c r="A6" s="1">
        <v>4</v>
      </c>
      <c r="B6" s="2" t="s">
        <v>5</v>
      </c>
      <c r="C6" s="2">
        <v>17</v>
      </c>
      <c r="D6" s="2">
        <v>10</v>
      </c>
      <c r="E6" s="2">
        <v>550</v>
      </c>
      <c r="F6" s="9">
        <v>2.5</v>
      </c>
      <c r="G6" s="9">
        <v>2.9</v>
      </c>
      <c r="I6" s="1">
        <v>4</v>
      </c>
      <c r="J6" s="2" t="s">
        <v>43</v>
      </c>
      <c r="K6" s="2" t="s">
        <v>66</v>
      </c>
      <c r="L6" s="2">
        <v>20</v>
      </c>
    </row>
    <row r="7" spans="1:12" ht="15" thickBot="1" x14ac:dyDescent="0.35">
      <c r="A7" s="1">
        <v>5</v>
      </c>
      <c r="B7" s="2" t="s">
        <v>4</v>
      </c>
      <c r="C7" s="2">
        <v>51</v>
      </c>
      <c r="D7" s="2">
        <v>10</v>
      </c>
      <c r="E7" s="2">
        <v>500</v>
      </c>
      <c r="F7" s="11">
        <v>3.6</v>
      </c>
      <c r="G7" s="9">
        <v>3.2</v>
      </c>
      <c r="I7" s="1">
        <v>5</v>
      </c>
      <c r="J7" s="2" t="s">
        <v>44</v>
      </c>
      <c r="K7" s="2" t="s">
        <v>67</v>
      </c>
      <c r="L7" s="2">
        <v>25</v>
      </c>
    </row>
    <row r="8" spans="1:12" ht="15" thickBot="1" x14ac:dyDescent="0.35">
      <c r="A8" s="1">
        <v>6</v>
      </c>
      <c r="B8" s="2" t="s">
        <v>5</v>
      </c>
      <c r="C8" s="2">
        <v>47</v>
      </c>
      <c r="D8" s="2">
        <v>10</v>
      </c>
      <c r="E8" s="2">
        <v>550</v>
      </c>
      <c r="F8" s="9">
        <v>2.7</v>
      </c>
      <c r="G8" s="9">
        <v>3.3</v>
      </c>
      <c r="I8" s="1">
        <v>6</v>
      </c>
      <c r="J8" s="2" t="s">
        <v>45</v>
      </c>
      <c r="K8" s="2" t="s">
        <v>68</v>
      </c>
      <c r="L8" s="2">
        <v>30</v>
      </c>
    </row>
    <row r="9" spans="1:12" ht="15" thickBot="1" x14ac:dyDescent="0.35">
      <c r="A9" s="1">
        <v>7</v>
      </c>
      <c r="B9" s="2" t="s">
        <v>4</v>
      </c>
      <c r="C9" s="2">
        <v>41</v>
      </c>
      <c r="D9" s="2">
        <v>10</v>
      </c>
      <c r="E9" s="2">
        <v>500</v>
      </c>
      <c r="F9" s="9">
        <v>2.5</v>
      </c>
      <c r="G9" s="9">
        <v>2.7</v>
      </c>
      <c r="I9" s="1">
        <v>7</v>
      </c>
      <c r="J9" s="2" t="s">
        <v>46</v>
      </c>
      <c r="K9" s="2" t="s">
        <v>65</v>
      </c>
      <c r="L9" s="2">
        <v>35</v>
      </c>
    </row>
    <row r="10" spans="1:12" ht="15" thickBot="1" x14ac:dyDescent="0.35">
      <c r="A10" s="1">
        <v>8</v>
      </c>
      <c r="B10" s="2" t="s">
        <v>5</v>
      </c>
      <c r="C10" s="2">
        <v>38</v>
      </c>
      <c r="D10" s="2">
        <v>10</v>
      </c>
      <c r="E10" s="2">
        <v>550</v>
      </c>
      <c r="F10" s="9">
        <v>3.3</v>
      </c>
      <c r="G10" s="9">
        <v>2.6</v>
      </c>
      <c r="I10" s="1">
        <v>8</v>
      </c>
      <c r="J10" s="2" t="s">
        <v>47</v>
      </c>
      <c r="K10" s="2" t="s">
        <v>69</v>
      </c>
      <c r="L10" s="2">
        <v>40</v>
      </c>
    </row>
    <row r="11" spans="1:12" ht="15" thickBot="1" x14ac:dyDescent="0.35">
      <c r="A11" s="1">
        <v>9</v>
      </c>
      <c r="B11" s="2" t="s">
        <v>4</v>
      </c>
      <c r="C11" s="2">
        <v>21</v>
      </c>
      <c r="D11" s="2">
        <v>10</v>
      </c>
      <c r="E11" s="2">
        <v>500</v>
      </c>
      <c r="F11" s="9">
        <v>3.4</v>
      </c>
      <c r="G11" s="9">
        <v>3.2</v>
      </c>
      <c r="I11" s="1">
        <v>9</v>
      </c>
      <c r="J11" s="2" t="s">
        <v>48</v>
      </c>
      <c r="K11" s="2" t="s">
        <v>70</v>
      </c>
      <c r="L11" s="2">
        <v>45</v>
      </c>
    </row>
    <row r="12" spans="1:12" ht="15" thickBot="1" x14ac:dyDescent="0.35">
      <c r="A12" s="1">
        <v>10</v>
      </c>
      <c r="B12" s="2" t="s">
        <v>5</v>
      </c>
      <c r="C12" s="2">
        <v>18</v>
      </c>
      <c r="D12" s="2">
        <v>10</v>
      </c>
      <c r="E12" s="2">
        <v>550</v>
      </c>
      <c r="F12" s="9">
        <v>3</v>
      </c>
      <c r="G12" s="9">
        <v>2.8</v>
      </c>
      <c r="I12" s="1">
        <v>10</v>
      </c>
      <c r="J12" s="2" t="s">
        <v>49</v>
      </c>
      <c r="K12" s="2" t="s">
        <v>71</v>
      </c>
      <c r="L12" s="2">
        <v>50</v>
      </c>
    </row>
    <row r="13" spans="1:12" ht="15" thickBot="1" x14ac:dyDescent="0.35">
      <c r="A13" s="1">
        <v>11</v>
      </c>
      <c r="B13" s="2" t="s">
        <v>4</v>
      </c>
      <c r="C13" s="2">
        <v>33</v>
      </c>
      <c r="D13" s="2">
        <v>10</v>
      </c>
      <c r="E13" s="2">
        <v>500</v>
      </c>
      <c r="F13" s="9">
        <v>2.2999999999999998</v>
      </c>
      <c r="G13" s="9">
        <v>2.5</v>
      </c>
      <c r="I13" s="1">
        <v>11</v>
      </c>
      <c r="J13" s="2" t="s">
        <v>50</v>
      </c>
      <c r="K13" s="2" t="s">
        <v>70</v>
      </c>
      <c r="L13" s="2">
        <v>55</v>
      </c>
    </row>
    <row r="14" spans="1:12" ht="15" thickBot="1" x14ac:dyDescent="0.35">
      <c r="A14" s="1">
        <v>12</v>
      </c>
      <c r="B14" s="2" t="s">
        <v>5</v>
      </c>
      <c r="C14" s="2">
        <v>69</v>
      </c>
      <c r="D14" s="2">
        <v>10</v>
      </c>
      <c r="E14" s="2">
        <v>550</v>
      </c>
      <c r="F14" s="9">
        <v>3.5</v>
      </c>
      <c r="G14" s="10">
        <v>3.8</v>
      </c>
      <c r="I14" s="1">
        <v>12</v>
      </c>
      <c r="J14" s="2" t="s">
        <v>51</v>
      </c>
      <c r="K14" s="2" t="s">
        <v>72</v>
      </c>
      <c r="L14" s="2">
        <v>60</v>
      </c>
    </row>
    <row r="15" spans="1:12" ht="15" thickBot="1" x14ac:dyDescent="0.35">
      <c r="A15" s="1">
        <v>13</v>
      </c>
      <c r="B15" s="2" t="s">
        <v>4</v>
      </c>
      <c r="C15" s="2">
        <v>34</v>
      </c>
      <c r="D15" s="2">
        <v>10</v>
      </c>
      <c r="E15" s="2">
        <v>500</v>
      </c>
      <c r="F15" s="9">
        <v>2.7</v>
      </c>
      <c r="G15" s="9">
        <v>2.8</v>
      </c>
      <c r="I15" s="1">
        <v>13</v>
      </c>
      <c r="J15" s="2" t="s">
        <v>52</v>
      </c>
      <c r="K15" s="2" t="s">
        <v>73</v>
      </c>
      <c r="L15" s="2">
        <v>65</v>
      </c>
    </row>
    <row r="16" spans="1:12" ht="15" thickBot="1" x14ac:dyDescent="0.35">
      <c r="A16" s="1">
        <v>14</v>
      </c>
      <c r="B16" s="2" t="s">
        <v>5</v>
      </c>
      <c r="C16" s="2">
        <v>32</v>
      </c>
      <c r="D16" s="2">
        <v>10</v>
      </c>
      <c r="E16" s="2">
        <v>550</v>
      </c>
      <c r="F16" s="9">
        <v>3</v>
      </c>
      <c r="G16" s="9">
        <v>3.5</v>
      </c>
      <c r="I16" s="1">
        <v>14</v>
      </c>
      <c r="J16" s="2" t="s">
        <v>53</v>
      </c>
      <c r="K16" s="2" t="s">
        <v>74</v>
      </c>
      <c r="L16" s="2">
        <v>70</v>
      </c>
    </row>
    <row r="17" spans="1:12" ht="15" thickBot="1" x14ac:dyDescent="0.35">
      <c r="A17" s="1">
        <v>15</v>
      </c>
      <c r="B17" s="2" t="s">
        <v>4</v>
      </c>
      <c r="C17" s="2">
        <v>24</v>
      </c>
      <c r="D17" s="2">
        <v>10</v>
      </c>
      <c r="E17" s="2">
        <v>500</v>
      </c>
      <c r="F17" s="9">
        <v>3.3</v>
      </c>
      <c r="G17" s="9">
        <v>2.9</v>
      </c>
      <c r="I17" s="1">
        <v>15</v>
      </c>
      <c r="J17" s="2" t="s">
        <v>54</v>
      </c>
      <c r="K17" s="2" t="s">
        <v>70</v>
      </c>
      <c r="L17" s="2">
        <v>75</v>
      </c>
    </row>
    <row r="18" spans="1:12" ht="15" thickBot="1" x14ac:dyDescent="0.35">
      <c r="A18" s="1">
        <v>16</v>
      </c>
      <c r="B18" s="2" t="s">
        <v>5</v>
      </c>
      <c r="C18" s="2">
        <v>22</v>
      </c>
      <c r="D18" s="2">
        <v>10</v>
      </c>
      <c r="E18" s="2">
        <v>550</v>
      </c>
      <c r="F18" s="9">
        <v>2.4</v>
      </c>
      <c r="G18" s="9">
        <v>2.6</v>
      </c>
      <c r="I18" s="1">
        <v>16</v>
      </c>
      <c r="J18" s="2" t="s">
        <v>55</v>
      </c>
      <c r="K18" s="2" t="s">
        <v>65</v>
      </c>
      <c r="L18" s="2">
        <v>80</v>
      </c>
    </row>
    <row r="19" spans="1:12" ht="15" thickBot="1" x14ac:dyDescent="0.35">
      <c r="A19" s="1">
        <v>17</v>
      </c>
      <c r="B19" s="2" t="s">
        <v>4</v>
      </c>
      <c r="C19" s="2">
        <v>26</v>
      </c>
      <c r="D19" s="2">
        <v>10</v>
      </c>
      <c r="E19" s="2">
        <v>500</v>
      </c>
      <c r="F19" s="9">
        <v>2.5</v>
      </c>
      <c r="G19" s="9">
        <v>3.3</v>
      </c>
      <c r="I19" s="1">
        <v>17</v>
      </c>
      <c r="J19" s="2" t="s">
        <v>56</v>
      </c>
      <c r="K19" s="2" t="s">
        <v>70</v>
      </c>
      <c r="L19" s="2">
        <v>85</v>
      </c>
    </row>
    <row r="20" spans="1:12" ht="15" thickBot="1" x14ac:dyDescent="0.35">
      <c r="A20" s="1">
        <v>18</v>
      </c>
      <c r="B20" s="2" t="s">
        <v>5</v>
      </c>
      <c r="C20" s="2">
        <v>31</v>
      </c>
      <c r="D20" s="2">
        <v>10</v>
      </c>
      <c r="E20" s="2">
        <v>550</v>
      </c>
      <c r="F20" s="9">
        <v>2.9</v>
      </c>
      <c r="G20" s="9">
        <v>2</v>
      </c>
      <c r="I20" s="1">
        <v>18</v>
      </c>
      <c r="J20" s="2" t="s">
        <v>57</v>
      </c>
      <c r="K20" s="2" t="s">
        <v>75</v>
      </c>
      <c r="L20" s="2">
        <v>90</v>
      </c>
    </row>
    <row r="21" spans="1:12" ht="15" thickBot="1" x14ac:dyDescent="0.35">
      <c r="A21" s="1">
        <v>19</v>
      </c>
      <c r="B21" s="2" t="s">
        <v>4</v>
      </c>
      <c r="C21" s="2">
        <v>19</v>
      </c>
      <c r="D21" s="2">
        <v>10</v>
      </c>
      <c r="E21" s="2">
        <v>500</v>
      </c>
      <c r="F21" s="9">
        <v>3</v>
      </c>
      <c r="G21" s="9">
        <v>2.5</v>
      </c>
      <c r="I21" s="1">
        <v>19</v>
      </c>
      <c r="J21" s="2" t="s">
        <v>58</v>
      </c>
      <c r="K21" s="2" t="s">
        <v>76</v>
      </c>
      <c r="L21" s="2">
        <v>95</v>
      </c>
    </row>
    <row r="22" spans="1:12" ht="15" thickBot="1" x14ac:dyDescent="0.35">
      <c r="A22" s="1">
        <v>20</v>
      </c>
      <c r="B22" s="2" t="s">
        <v>5</v>
      </c>
      <c r="C22" s="2">
        <v>42</v>
      </c>
      <c r="D22" s="2">
        <v>10</v>
      </c>
      <c r="E22" s="2">
        <v>550</v>
      </c>
      <c r="F22" s="9">
        <v>3.3</v>
      </c>
      <c r="G22" s="9">
        <v>3</v>
      </c>
      <c r="I22" s="1">
        <v>20</v>
      </c>
      <c r="J22" s="2" t="s">
        <v>59</v>
      </c>
      <c r="K22" s="2" t="s">
        <v>70</v>
      </c>
      <c r="L22" s="2">
        <v>100</v>
      </c>
    </row>
    <row r="23" spans="1:12" ht="15" thickBot="1" x14ac:dyDescent="0.35">
      <c r="A23" s="1">
        <v>21</v>
      </c>
      <c r="B23" s="2" t="s">
        <v>4</v>
      </c>
      <c r="C23" s="2">
        <v>25</v>
      </c>
      <c r="D23" s="2">
        <v>10</v>
      </c>
      <c r="E23" s="2">
        <v>500</v>
      </c>
      <c r="F23" s="9">
        <v>3.3</v>
      </c>
      <c r="G23" s="11">
        <v>3.7</v>
      </c>
    </row>
    <row r="24" spans="1:12" ht="15" thickBot="1" x14ac:dyDescent="0.35">
      <c r="A24" s="1">
        <v>22</v>
      </c>
      <c r="B24" s="2" t="s">
        <v>5</v>
      </c>
      <c r="C24" s="2">
        <v>54</v>
      </c>
      <c r="D24" s="2">
        <v>10</v>
      </c>
      <c r="E24" s="2">
        <v>550</v>
      </c>
      <c r="F24" s="9">
        <v>3.4</v>
      </c>
      <c r="G24" s="9">
        <v>3.3</v>
      </c>
    </row>
    <row r="25" spans="1:12" ht="15" thickBot="1" x14ac:dyDescent="0.35">
      <c r="A25" s="1">
        <v>23</v>
      </c>
      <c r="B25" s="2" t="s">
        <v>4</v>
      </c>
      <c r="C25" s="2">
        <v>60</v>
      </c>
      <c r="D25" s="2">
        <v>10</v>
      </c>
      <c r="E25" s="2">
        <v>500</v>
      </c>
      <c r="F25" s="9">
        <v>3</v>
      </c>
      <c r="G25" s="9">
        <v>3.2</v>
      </c>
    </row>
    <row r="26" spans="1:12" ht="15" thickBot="1" x14ac:dyDescent="0.35">
      <c r="A26" s="1">
        <v>24</v>
      </c>
      <c r="B26" s="2" t="s">
        <v>5</v>
      </c>
      <c r="C26" s="2">
        <v>31</v>
      </c>
      <c r="D26" s="2">
        <v>10</v>
      </c>
      <c r="E26" s="2">
        <v>550</v>
      </c>
      <c r="F26" s="9">
        <v>3.1</v>
      </c>
      <c r="G26" s="9">
        <v>3.5</v>
      </c>
    </row>
    <row r="27" spans="1:12" ht="15" thickBot="1" x14ac:dyDescent="0.35">
      <c r="A27" s="1">
        <v>25</v>
      </c>
      <c r="B27" s="2" t="s">
        <v>4</v>
      </c>
      <c r="C27" s="2">
        <v>22</v>
      </c>
      <c r="D27" s="2">
        <v>10</v>
      </c>
      <c r="E27" s="2">
        <v>500</v>
      </c>
      <c r="F27" s="9">
        <v>3.2</v>
      </c>
      <c r="G27" s="9">
        <v>3.1</v>
      </c>
    </row>
    <row r="28" spans="1:12" ht="15" thickBot="1" x14ac:dyDescent="0.35">
      <c r="A28" s="1">
        <v>26</v>
      </c>
      <c r="B28" s="2" t="s">
        <v>5</v>
      </c>
      <c r="C28" s="2">
        <v>13</v>
      </c>
      <c r="D28" s="2">
        <v>10</v>
      </c>
      <c r="E28" s="2">
        <v>550</v>
      </c>
      <c r="F28" s="9">
        <v>3.2</v>
      </c>
      <c r="G28" s="9">
        <v>3</v>
      </c>
    </row>
    <row r="29" spans="1:12" ht="15" thickBot="1" x14ac:dyDescent="0.35">
      <c r="A29" s="1">
        <v>27</v>
      </c>
      <c r="B29" s="2" t="s">
        <v>4</v>
      </c>
      <c r="C29" s="2">
        <v>19</v>
      </c>
      <c r="D29" s="2">
        <v>10</v>
      </c>
      <c r="E29" s="2">
        <v>500</v>
      </c>
      <c r="F29" s="9">
        <v>3.1</v>
      </c>
      <c r="G29" s="9">
        <v>2.9</v>
      </c>
    </row>
    <row r="30" spans="1:12" ht="15" thickBot="1" x14ac:dyDescent="0.35">
      <c r="A30" s="1">
        <v>28</v>
      </c>
      <c r="B30" s="2" t="s">
        <v>5</v>
      </c>
      <c r="C30" s="2">
        <v>29</v>
      </c>
      <c r="D30" s="2">
        <v>10</v>
      </c>
      <c r="E30" s="2">
        <v>550</v>
      </c>
      <c r="F30" s="10">
        <v>3.9</v>
      </c>
      <c r="G30" s="9">
        <v>2.6</v>
      </c>
    </row>
    <row r="31" spans="1:12" ht="15" thickBot="1" x14ac:dyDescent="0.35">
      <c r="A31" s="1">
        <v>29</v>
      </c>
      <c r="B31" s="2" t="s">
        <v>4</v>
      </c>
      <c r="C31" s="2">
        <v>35</v>
      </c>
      <c r="D31" s="2">
        <v>10</v>
      </c>
      <c r="E31" s="2">
        <v>500</v>
      </c>
      <c r="F31" s="9">
        <v>2.9</v>
      </c>
      <c r="G31" s="9">
        <v>3.2</v>
      </c>
    </row>
    <row r="32" spans="1:12" ht="15" thickBot="1" x14ac:dyDescent="0.35">
      <c r="A32" s="1">
        <v>30</v>
      </c>
      <c r="B32" s="2" t="s">
        <v>5</v>
      </c>
      <c r="C32" s="2">
        <v>33</v>
      </c>
      <c r="D32" s="2">
        <v>10</v>
      </c>
      <c r="E32" s="2">
        <v>550</v>
      </c>
      <c r="F32" s="9">
        <v>3</v>
      </c>
      <c r="G32" s="9">
        <v>3.4</v>
      </c>
    </row>
    <row r="33" spans="1:7" ht="15" thickBot="1" x14ac:dyDescent="0.35">
      <c r="A33" s="1">
        <v>31</v>
      </c>
      <c r="B33" s="2" t="s">
        <v>4</v>
      </c>
      <c r="C33" s="2">
        <v>42</v>
      </c>
      <c r="D33" s="2">
        <v>10</v>
      </c>
      <c r="E33" s="2">
        <v>500</v>
      </c>
      <c r="F33" s="10">
        <v>3.7</v>
      </c>
      <c r="G33" s="9">
        <v>2.5</v>
      </c>
    </row>
    <row r="34" spans="1:7" ht="15" thickBot="1" x14ac:dyDescent="0.35">
      <c r="A34" s="1">
        <v>32</v>
      </c>
      <c r="B34" s="2" t="s">
        <v>5</v>
      </c>
      <c r="C34" s="2">
        <v>48</v>
      </c>
      <c r="D34" s="2">
        <v>10</v>
      </c>
      <c r="E34" s="2">
        <v>550</v>
      </c>
      <c r="F34" s="9">
        <v>2.6</v>
      </c>
      <c r="G34" s="9">
        <v>3.3</v>
      </c>
    </row>
    <row r="35" spans="1:7" ht="15" thickBot="1" x14ac:dyDescent="0.35">
      <c r="A35" s="1">
        <v>33</v>
      </c>
      <c r="B35" s="2" t="s">
        <v>4</v>
      </c>
      <c r="C35" s="2">
        <v>51</v>
      </c>
      <c r="D35" s="2">
        <v>10</v>
      </c>
      <c r="E35" s="2">
        <v>500</v>
      </c>
      <c r="F35" s="9">
        <v>3.5</v>
      </c>
      <c r="G35" s="9">
        <v>2</v>
      </c>
    </row>
    <row r="36" spans="1:7" ht="15" thickBot="1" x14ac:dyDescent="0.35">
      <c r="A36" s="1">
        <v>34</v>
      </c>
      <c r="B36" s="2" t="s">
        <v>5</v>
      </c>
      <c r="C36" s="2">
        <v>56</v>
      </c>
      <c r="D36" s="2">
        <v>10</v>
      </c>
      <c r="E36" s="2">
        <v>550</v>
      </c>
      <c r="F36" s="9">
        <v>2.4</v>
      </c>
      <c r="G36" s="9">
        <v>2.7</v>
      </c>
    </row>
    <row r="37" spans="1:7" ht="15" thickBot="1" x14ac:dyDescent="0.35">
      <c r="A37" s="1">
        <v>35</v>
      </c>
      <c r="B37" s="2" t="s">
        <v>4</v>
      </c>
      <c r="C37" s="2">
        <v>57</v>
      </c>
      <c r="D37" s="2">
        <v>10</v>
      </c>
      <c r="E37" s="2">
        <v>500</v>
      </c>
      <c r="F37" s="9">
        <v>2.9</v>
      </c>
      <c r="G37" s="11">
        <v>3.7</v>
      </c>
    </row>
    <row r="38" spans="1:7" ht="15" thickBot="1" x14ac:dyDescent="0.35">
      <c r="A38" s="1">
        <v>36</v>
      </c>
      <c r="B38" s="2" t="s">
        <v>5</v>
      </c>
      <c r="C38" s="2">
        <v>61</v>
      </c>
      <c r="D38" s="2">
        <v>10</v>
      </c>
      <c r="E38" s="2">
        <v>550</v>
      </c>
      <c r="F38" s="9">
        <v>3</v>
      </c>
      <c r="G38" s="9">
        <v>3.3</v>
      </c>
    </row>
    <row r="39" spans="1:7" ht="15" thickBot="1" x14ac:dyDescent="0.35">
      <c r="A39" s="1">
        <v>37</v>
      </c>
      <c r="B39" s="2" t="s">
        <v>4</v>
      </c>
      <c r="C39" s="2">
        <v>22</v>
      </c>
      <c r="D39" s="2">
        <v>10</v>
      </c>
      <c r="E39" s="2">
        <v>500</v>
      </c>
      <c r="F39" s="9">
        <v>2.5</v>
      </c>
      <c r="G39" s="10">
        <v>4</v>
      </c>
    </row>
    <row r="40" spans="1:7" ht="15" thickBot="1" x14ac:dyDescent="0.35">
      <c r="A40" s="1">
        <v>38</v>
      </c>
      <c r="B40" s="2" t="s">
        <v>5</v>
      </c>
      <c r="C40" s="2">
        <v>28</v>
      </c>
      <c r="D40" s="2">
        <v>10</v>
      </c>
      <c r="E40" s="2">
        <v>550</v>
      </c>
      <c r="F40" s="11">
        <v>3.6</v>
      </c>
      <c r="G40" s="9">
        <v>2.4</v>
      </c>
    </row>
    <row r="41" spans="1:7" ht="15" thickBot="1" x14ac:dyDescent="0.35">
      <c r="A41" s="1">
        <v>39</v>
      </c>
      <c r="B41" s="2" t="s">
        <v>4</v>
      </c>
      <c r="C41" s="2">
        <v>19</v>
      </c>
      <c r="D41" s="2">
        <v>10</v>
      </c>
      <c r="E41" s="2">
        <v>500</v>
      </c>
      <c r="F41" s="9">
        <v>2.8</v>
      </c>
      <c r="G41" s="9">
        <v>2.1</v>
      </c>
    </row>
    <row r="42" spans="1:7" ht="15" thickBot="1" x14ac:dyDescent="0.35">
      <c r="A42" s="1">
        <v>40</v>
      </c>
      <c r="B42" s="2" t="s">
        <v>5</v>
      </c>
      <c r="C42" s="2">
        <v>40</v>
      </c>
      <c r="D42" s="2">
        <v>10</v>
      </c>
      <c r="E42" s="2">
        <v>550</v>
      </c>
      <c r="F42" s="9">
        <v>3.4</v>
      </c>
      <c r="G42" s="9">
        <v>3</v>
      </c>
    </row>
  </sheetData>
  <mergeCells count="2">
    <mergeCell ref="J1:L1"/>
    <mergeCell ref="B1:G1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34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35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43" t="s">
        <v>36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37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34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35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36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X5" t="s">
        <v>38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1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1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1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1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1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1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1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</row>
    <row r="24" spans="1:21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1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1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1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1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1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1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1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1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1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1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1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1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1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1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1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1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1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1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34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35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36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4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4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4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4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4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4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4" ht="16.2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W23" s="3" t="s">
        <v>21</v>
      </c>
      <c r="X23" s="19">
        <f>V44</f>
        <v>2.0467187500000001</v>
      </c>
    </row>
    <row r="24" spans="1:24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4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4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4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4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4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4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4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4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2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2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2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2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2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2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2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2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2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2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  <row r="43" spans="1:22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2" ht="16.2" x14ac:dyDescent="0.3">
      <c r="A44" s="7" t="s">
        <v>17</v>
      </c>
      <c r="B44" s="26">
        <f>_xlfn.VAR.P(B3:B42)</f>
        <v>1.869375</v>
      </c>
      <c r="C44" s="26">
        <f t="shared" ref="C44:U44" si="0">_xlfn.VAR.P(C3:C42)</f>
        <v>1.6243749999999999</v>
      </c>
      <c r="D44" s="26">
        <f t="shared" si="0"/>
        <v>2.1243750000000001</v>
      </c>
      <c r="E44" s="26">
        <f t="shared" si="0"/>
        <v>2.1743749999999999</v>
      </c>
      <c r="F44" s="26">
        <f t="shared" si="0"/>
        <v>1.6693750000000001</v>
      </c>
      <c r="G44" s="26">
        <f t="shared" si="0"/>
        <v>2.1475</v>
      </c>
      <c r="H44" s="26">
        <f t="shared" si="0"/>
        <v>1.9475</v>
      </c>
      <c r="I44" s="26">
        <f t="shared" si="0"/>
        <v>2.1</v>
      </c>
      <c r="J44" s="26">
        <f t="shared" si="0"/>
        <v>2.21</v>
      </c>
      <c r="K44" s="26">
        <f t="shared" si="0"/>
        <v>1.974375</v>
      </c>
      <c r="L44" s="26">
        <f t="shared" si="0"/>
        <v>2.3693749999999998</v>
      </c>
      <c r="M44" s="26">
        <f t="shared" si="0"/>
        <v>1.8975</v>
      </c>
      <c r="N44" s="26">
        <f t="shared" si="0"/>
        <v>2.1775000000000002</v>
      </c>
      <c r="O44" s="26">
        <f t="shared" si="0"/>
        <v>2.31</v>
      </c>
      <c r="P44" s="26">
        <f t="shared" si="0"/>
        <v>1.8975</v>
      </c>
      <c r="Q44" s="26">
        <f t="shared" si="0"/>
        <v>2.36</v>
      </c>
      <c r="R44" s="26">
        <f t="shared" si="0"/>
        <v>2.14</v>
      </c>
      <c r="S44" s="26">
        <f t="shared" si="0"/>
        <v>1.9475</v>
      </c>
      <c r="T44" s="26">
        <f t="shared" si="0"/>
        <v>1.9693750000000001</v>
      </c>
      <c r="U44" s="26">
        <f t="shared" si="0"/>
        <v>2.024375</v>
      </c>
      <c r="V44" s="27">
        <f>AVERAGE(B44:U44)</f>
        <v>2.0467187500000001</v>
      </c>
    </row>
    <row r="45" spans="1:22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2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40" t="s">
        <v>34</v>
      </c>
      <c r="Y1" s="41"/>
      <c r="Z1" s="41"/>
      <c r="AA1" s="41"/>
      <c r="AB1" s="41"/>
      <c r="AC1" s="42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6" t="s">
        <v>16</v>
      </c>
      <c r="W2" s="7"/>
      <c r="X2" s="2"/>
      <c r="Y2" s="43" t="s">
        <v>35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12"/>
      <c r="X3" s="4"/>
      <c r="Y3" s="43" t="s">
        <v>36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12"/>
    </row>
    <row r="5" spans="1:29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12"/>
      <c r="AB5" t="s">
        <v>39</v>
      </c>
    </row>
    <row r="6" spans="1:29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12"/>
    </row>
    <row r="7" spans="1:29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12"/>
    </row>
    <row r="8" spans="1:29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12"/>
    </row>
    <row r="10" spans="1:29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12"/>
    </row>
    <row r="11" spans="1:29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12"/>
    </row>
    <row r="12" spans="1:29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12"/>
    </row>
    <row r="13" spans="1:29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12"/>
    </row>
    <row r="14" spans="1:29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12"/>
    </row>
    <row r="15" spans="1:29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12"/>
    </row>
    <row r="16" spans="1:29" ht="16.2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12"/>
      <c r="X16" s="3" t="s">
        <v>18</v>
      </c>
      <c r="Y16" s="32">
        <f>_xlfn.VAR.P(V3:V42)</f>
        <v>3.2430876033057827</v>
      </c>
    </row>
    <row r="17" spans="1:23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12"/>
    </row>
    <row r="18" spans="1:23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12"/>
    </row>
    <row r="19" spans="1:23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12"/>
    </row>
    <row r="20" spans="1:23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12"/>
    </row>
    <row r="21" spans="1:23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12"/>
    </row>
    <row r="22" spans="1:23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12"/>
    </row>
    <row r="23" spans="1:23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12"/>
    </row>
    <row r="24" spans="1:23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12"/>
    </row>
    <row r="25" spans="1:23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12"/>
    </row>
    <row r="26" spans="1:23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12"/>
    </row>
    <row r="27" spans="1:23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12"/>
    </row>
    <row r="28" spans="1:23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12"/>
    </row>
    <row r="29" spans="1:23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12"/>
    </row>
    <row r="30" spans="1:23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12"/>
    </row>
    <row r="31" spans="1:23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12"/>
    </row>
    <row r="32" spans="1:23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12"/>
    </row>
    <row r="33" spans="1:23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12"/>
    </row>
    <row r="34" spans="1:23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12"/>
    </row>
    <row r="35" spans="1:23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12"/>
    </row>
    <row r="36" spans="1:23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12"/>
    </row>
    <row r="37" spans="1:23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12"/>
    </row>
    <row r="38" spans="1:23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12"/>
    </row>
    <row r="39" spans="1:23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12"/>
    </row>
    <row r="41" spans="1:23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12"/>
    </row>
    <row r="42" spans="1:23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Y1" s="40" t="s">
        <v>34</v>
      </c>
      <c r="Z1" s="41"/>
      <c r="AA1" s="41"/>
      <c r="AB1" s="41"/>
      <c r="AC1" s="41"/>
      <c r="AD1" s="42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 t="s">
        <v>16</v>
      </c>
      <c r="W2" s="36" t="s">
        <v>20</v>
      </c>
      <c r="Y2" s="2"/>
      <c r="Z2" s="56" t="s">
        <v>35</v>
      </c>
      <c r="AA2" s="57"/>
      <c r="AB2" s="57"/>
      <c r="AC2" s="57"/>
      <c r="AD2" s="58"/>
    </row>
    <row r="3" spans="1:30" ht="15" customHeight="1" thickBot="1" x14ac:dyDescent="0.35">
      <c r="A3" s="18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52">
        <f>AVERAGE(V3:V4)</f>
        <v>0.83333333333333326</v>
      </c>
      <c r="Y3" s="4"/>
      <c r="Z3" s="56" t="s">
        <v>36</v>
      </c>
      <c r="AA3" s="57"/>
      <c r="AB3" s="57"/>
      <c r="AC3" s="57"/>
      <c r="AD3" s="58"/>
    </row>
    <row r="4" spans="1:30" ht="15" thickBot="1" x14ac:dyDescent="0.35">
      <c r="A4" s="18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53"/>
      <c r="Y4" s="20"/>
      <c r="Z4" s="56" t="s">
        <v>24</v>
      </c>
      <c r="AA4" s="57"/>
      <c r="AB4" s="57"/>
      <c r="AC4" s="57"/>
      <c r="AD4" s="58"/>
    </row>
    <row r="5" spans="1:30" ht="15" thickBot="1" x14ac:dyDescent="0.35">
      <c r="A5" s="25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54">
        <f>AVERAGE(V5:V42)</f>
        <v>3.9574162679425844</v>
      </c>
      <c r="Y5" s="28"/>
      <c r="Z5" s="56" t="s">
        <v>25</v>
      </c>
      <c r="AA5" s="57"/>
      <c r="AB5" s="57"/>
      <c r="AC5" s="57"/>
      <c r="AD5" s="58"/>
    </row>
    <row r="6" spans="1:30" ht="15" thickBot="1" x14ac:dyDescent="0.35">
      <c r="A6" s="25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55"/>
    </row>
    <row r="7" spans="1:30" ht="15" thickBot="1" x14ac:dyDescent="0.35">
      <c r="A7" s="25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55"/>
    </row>
    <row r="8" spans="1:30" ht="15" thickBot="1" x14ac:dyDescent="0.35">
      <c r="A8" s="25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55"/>
    </row>
    <row r="9" spans="1:30" ht="15" thickBot="1" x14ac:dyDescent="0.35">
      <c r="A9" s="25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55"/>
    </row>
    <row r="10" spans="1:30" ht="15" thickBot="1" x14ac:dyDescent="0.35">
      <c r="A10" s="25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55"/>
    </row>
    <row r="11" spans="1:30" ht="15" thickBot="1" x14ac:dyDescent="0.35">
      <c r="A11" s="25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55"/>
    </row>
    <row r="12" spans="1:30" ht="15" thickBot="1" x14ac:dyDescent="0.35">
      <c r="A12" s="25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55"/>
    </row>
    <row r="13" spans="1:30" ht="15" customHeight="1" thickBot="1" x14ac:dyDescent="0.35">
      <c r="A13" s="25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55"/>
    </row>
    <row r="14" spans="1:30" ht="15" customHeight="1" thickBot="1" x14ac:dyDescent="0.35">
      <c r="A14" s="25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55"/>
    </row>
    <row r="15" spans="1:30" ht="16.2" thickBot="1" x14ac:dyDescent="0.35">
      <c r="A15" s="25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55"/>
      <c r="Y15" s="3" t="s">
        <v>19</v>
      </c>
      <c r="Z15" s="46">
        <f>_xlfn.VAR.P(W3,W5)</f>
        <v>2.4399735455791873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55"/>
      <c r="Y16" s="3" t="s">
        <v>7</v>
      </c>
      <c r="Z16" s="49" t="s">
        <v>22</v>
      </c>
      <c r="AA16" s="50"/>
      <c r="AB16" s="50"/>
      <c r="AC16" s="50"/>
      <c r="AD16" s="51"/>
    </row>
    <row r="17" spans="1:23" ht="15" thickBot="1" x14ac:dyDescent="0.35">
      <c r="A17" s="25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55"/>
    </row>
    <row r="18" spans="1:23" ht="15" thickBot="1" x14ac:dyDescent="0.35">
      <c r="A18" s="25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55"/>
    </row>
    <row r="19" spans="1:23" ht="15" thickBot="1" x14ac:dyDescent="0.35">
      <c r="A19" s="25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55"/>
    </row>
    <row r="20" spans="1:23" ht="15" thickBot="1" x14ac:dyDescent="0.35">
      <c r="A20" s="25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55"/>
    </row>
    <row r="21" spans="1:23" ht="15" thickBot="1" x14ac:dyDescent="0.35">
      <c r="A21" s="25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55"/>
    </row>
    <row r="22" spans="1:23" ht="15" thickBot="1" x14ac:dyDescent="0.35">
      <c r="A22" s="25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55"/>
    </row>
    <row r="23" spans="1:23" ht="15" thickBot="1" x14ac:dyDescent="0.35">
      <c r="A23" s="25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55"/>
    </row>
    <row r="24" spans="1:23" ht="15" thickBot="1" x14ac:dyDescent="0.35">
      <c r="A24" s="25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55"/>
    </row>
    <row r="25" spans="1:23" ht="15" thickBot="1" x14ac:dyDescent="0.35">
      <c r="A25" s="25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55"/>
    </row>
    <row r="26" spans="1:23" ht="15" thickBot="1" x14ac:dyDescent="0.35">
      <c r="A26" s="25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55"/>
    </row>
    <row r="27" spans="1:23" ht="15" thickBot="1" x14ac:dyDescent="0.35">
      <c r="A27" s="25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55"/>
    </row>
    <row r="28" spans="1:23" ht="15" thickBot="1" x14ac:dyDescent="0.35">
      <c r="A28" s="25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55"/>
    </row>
    <row r="29" spans="1:23" ht="15" thickBot="1" x14ac:dyDescent="0.35">
      <c r="A29" s="25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55"/>
    </row>
    <row r="30" spans="1:23" ht="15" thickBot="1" x14ac:dyDescent="0.35">
      <c r="A30" s="25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55"/>
    </row>
    <row r="31" spans="1:23" ht="15" thickBot="1" x14ac:dyDescent="0.35">
      <c r="A31" s="25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55"/>
    </row>
    <row r="32" spans="1:23" ht="15" thickBot="1" x14ac:dyDescent="0.35">
      <c r="A32" s="25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55"/>
    </row>
    <row r="33" spans="1:23" ht="15" thickBot="1" x14ac:dyDescent="0.35">
      <c r="A33" s="25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55"/>
    </row>
    <row r="34" spans="1:23" ht="15" thickBot="1" x14ac:dyDescent="0.35">
      <c r="A34" s="25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55"/>
    </row>
    <row r="35" spans="1:23" ht="15" thickBot="1" x14ac:dyDescent="0.35">
      <c r="A35" s="25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55"/>
    </row>
    <row r="36" spans="1:23" ht="15" thickBot="1" x14ac:dyDescent="0.35">
      <c r="A36" s="25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55"/>
    </row>
    <row r="37" spans="1:23" ht="15" thickBot="1" x14ac:dyDescent="0.35">
      <c r="A37" s="25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55"/>
    </row>
    <row r="38" spans="1:23" ht="15" thickBot="1" x14ac:dyDescent="0.35">
      <c r="A38" s="25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55"/>
    </row>
    <row r="39" spans="1:23" ht="15" thickBot="1" x14ac:dyDescent="0.35">
      <c r="A39" s="25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55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55"/>
    </row>
    <row r="41" spans="1:23" ht="15" thickBot="1" x14ac:dyDescent="0.35">
      <c r="A41" s="25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55"/>
    </row>
    <row r="42" spans="1:23" ht="15" thickBot="1" x14ac:dyDescent="0.35">
      <c r="A42" s="25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55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7" t="s">
        <v>17</v>
      </c>
      <c r="B44" s="16">
        <f>_xlfn.VAR.S(B3:B42)</f>
        <v>1.9173076923076917</v>
      </c>
      <c r="C44" s="16">
        <f t="shared" ref="C44:U44" si="0">_xlfn.VAR.S(C3:C42)</f>
        <v>1.6660256410256415</v>
      </c>
      <c r="D44" s="16">
        <f t="shared" si="0"/>
        <v>2.1788461538461545</v>
      </c>
      <c r="E44" s="16">
        <f t="shared" si="0"/>
        <v>2.2301282051282056</v>
      </c>
      <c r="F44" s="16">
        <f t="shared" si="0"/>
        <v>1.7121794871794866</v>
      </c>
      <c r="G44" s="16">
        <f t="shared" si="0"/>
        <v>2.2025641025641018</v>
      </c>
      <c r="H44" s="16">
        <f t="shared" si="0"/>
        <v>1.9974358974358968</v>
      </c>
      <c r="I44" s="16">
        <f t="shared" si="0"/>
        <v>2.1538461538461537</v>
      </c>
      <c r="J44" s="16">
        <f t="shared" si="0"/>
        <v>2.2666666666666662</v>
      </c>
      <c r="K44" s="16">
        <f t="shared" si="0"/>
        <v>2.0250000000000008</v>
      </c>
      <c r="L44" s="16">
        <f t="shared" si="0"/>
        <v>2.4301282051282045</v>
      </c>
      <c r="M44" s="16">
        <f t="shared" si="0"/>
        <v>1.9461538461538457</v>
      </c>
      <c r="N44" s="16">
        <f t="shared" si="0"/>
        <v>2.2333333333333338</v>
      </c>
      <c r="O44" s="16">
        <f t="shared" si="0"/>
        <v>2.3692307692307688</v>
      </c>
      <c r="P44" s="16">
        <f t="shared" si="0"/>
        <v>1.9461538461538457</v>
      </c>
      <c r="Q44" s="16">
        <f t="shared" si="0"/>
        <v>2.4205128205128199</v>
      </c>
      <c r="R44" s="16">
        <f t="shared" si="0"/>
        <v>2.1948717948717955</v>
      </c>
      <c r="S44" s="16">
        <f t="shared" si="0"/>
        <v>1.9974358974358968</v>
      </c>
      <c r="T44" s="16">
        <f t="shared" si="0"/>
        <v>2.0198717948717944</v>
      </c>
      <c r="U44" s="16">
        <f t="shared" si="0"/>
        <v>2.0762820512820519</v>
      </c>
      <c r="V44" s="17">
        <f>AVERAGE(B44:U44)</f>
        <v>2.0991987179487177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CEE-7032-402F-8717-AF16A2C01A5C}">
  <dimension ref="A1:AD50"/>
  <sheetViews>
    <sheetView zoomScale="90" zoomScaleNormal="90" workbookViewId="0"/>
  </sheetViews>
  <sheetFormatPr defaultRowHeight="14.4" x14ac:dyDescent="0.3"/>
  <cols>
    <col min="1" max="21" width="6.77734375" customWidth="1"/>
    <col min="22" max="24" width="8.21875" customWidth="1"/>
  </cols>
  <sheetData>
    <row r="1" spans="1:30" ht="16.8" thickBot="1" x14ac:dyDescent="0.4">
      <c r="A1" s="15" t="s">
        <v>15</v>
      </c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22" t="s">
        <v>29</v>
      </c>
      <c r="X1" s="22" t="s">
        <v>28</v>
      </c>
      <c r="Y1" s="62" t="s">
        <v>11</v>
      </c>
      <c r="Z1" s="63"/>
      <c r="AA1" s="63"/>
      <c r="AB1" s="63"/>
      <c r="AC1" s="63"/>
      <c r="AD1" s="64"/>
    </row>
    <row r="2" spans="1:30" ht="16.2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22" t="s">
        <v>16</v>
      </c>
      <c r="W2" s="22" t="s">
        <v>26</v>
      </c>
      <c r="X2" s="22" t="s">
        <v>27</v>
      </c>
      <c r="Y2" s="2"/>
      <c r="Z2" s="59" t="s">
        <v>13</v>
      </c>
      <c r="AA2" s="60"/>
      <c r="AB2" s="60"/>
      <c r="AC2" s="60"/>
      <c r="AD2" s="61"/>
    </row>
    <row r="3" spans="1:30" ht="15" customHeight="1" thickBot="1" x14ac:dyDescent="0.35">
      <c r="A3" s="18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 t="e">
        <f>((B3-#REF!)^2+(C3-#REF!)^2+(D3-#REF!)^2+(E3-#REF!)^2+(F3-#REF!)^2+(G3-#REF!)^2+(H3-#REF!)^2+(I3-#REF!)^2+(J3-#REF!)^2+(K3-#REF!)^2+(L3-#REF!)^2+(M3-#REF!)^2+(N3-#REF!)^2+(O3-#REF!)^2+(P3-#REF!)^2+(Q3-#REF!)^2+(R3-#REF!)^2+(S3-#REF!)^2+(T3-#REF!)^2+(U3-#REF!)^2)/20</f>
        <v>#REF!</v>
      </c>
      <c r="W3" s="29" t="e">
        <f>AVERAGE(V3,V5,V7,V9,V11,V13,V15,V17,V19,V21,V23,V25,V27,V29,V31,V33,V35,V37,V39,V41)</f>
        <v>#REF!</v>
      </c>
      <c r="X3" s="16" t="e">
        <f>AVERAGE(V4,V6,V8,V10,V12,V14,V16,V18,V20,V22,V24,V26,V28,V30,V32,V34,V36,V38,V40,V42)</f>
        <v>#REF!</v>
      </c>
      <c r="Y3" s="4"/>
      <c r="Z3" s="59" t="s">
        <v>12</v>
      </c>
      <c r="AA3" s="60"/>
      <c r="AB3" s="60"/>
      <c r="AC3" s="60"/>
      <c r="AD3" s="61"/>
    </row>
    <row r="4" spans="1:30" ht="15" customHeight="1" thickBot="1" x14ac:dyDescent="0.35">
      <c r="A4" s="25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 t="e">
        <f>((B4-#REF!)^2+(C4-#REF!)^2+(D4-#REF!)^2+(E4-#REF!)^2+(F4-#REF!)^2+(G4-#REF!)^2+(H4-#REF!)^2+(I4-#REF!)^2+(J4-#REF!)^2+(K4-#REF!)^2+(L4-#REF!)^2+(M4-#REF!)^2+(N4-#REF!)^2+(O4-#REF!)^2+(P4-#REF!)^2+(Q4-#REF!)^2+(R4-#REF!)^2+(S4-#REF!)^2+(T4-#REF!)^2+(U4-#REF!)^2)/20</f>
        <v>#REF!</v>
      </c>
      <c r="W4" s="30"/>
      <c r="Y4" s="20"/>
      <c r="Z4" s="59" t="s">
        <v>31</v>
      </c>
      <c r="AA4" s="60"/>
      <c r="AB4" s="60"/>
      <c r="AC4" s="60"/>
      <c r="AD4" s="61"/>
    </row>
    <row r="5" spans="1:30" ht="15" customHeight="1" thickBot="1" x14ac:dyDescent="0.35">
      <c r="A5" s="18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 t="e">
        <f>((B5-#REF!)^2+(C5-#REF!)^2+(D5-#REF!)^2+(E5-#REF!)^2+(F5-#REF!)^2+(G5-#REF!)^2+(H5-#REF!)^2+(I5-#REF!)^2+(J5-#REF!)^2+(K5-#REF!)^2+(L5-#REF!)^2+(M5-#REF!)^2+(N5-#REF!)^2+(O5-#REF!)^2+(P5-#REF!)^2+(Q5-#REF!)^2+(R5-#REF!)^2+(S5-#REF!)^2+(T5-#REF!)^2+(U5-#REF!)^2)/20</f>
        <v>#REF!</v>
      </c>
      <c r="W5" s="31"/>
      <c r="Y5" s="28"/>
      <c r="Z5" s="59" t="s">
        <v>32</v>
      </c>
      <c r="AA5" s="60"/>
      <c r="AB5" s="60"/>
      <c r="AC5" s="60"/>
      <c r="AD5" s="61"/>
    </row>
    <row r="6" spans="1:30" ht="15" thickBot="1" x14ac:dyDescent="0.35">
      <c r="A6" s="25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 t="e">
        <f>((B6-#REF!)^2+(C6-#REF!)^2+(D6-#REF!)^2+(E6-#REF!)^2+(F6-#REF!)^2+(G6-#REF!)^2+(H6-#REF!)^2+(I6-#REF!)^2+(J6-#REF!)^2+(K6-#REF!)^2+(L6-#REF!)^2+(M6-#REF!)^2+(N6-#REF!)^2+(O6-#REF!)^2+(P6-#REF!)^2+(Q6-#REF!)^2+(R6-#REF!)^2+(S6-#REF!)^2+(T6-#REF!)^2+(U6-#REF!)^2)/20</f>
        <v>#REF!</v>
      </c>
      <c r="W6" s="30"/>
    </row>
    <row r="7" spans="1:30" ht="15" thickBot="1" x14ac:dyDescent="0.35">
      <c r="A7" s="18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 t="e">
        <f>((B7-#REF!)^2+(C7-#REF!)^2+(D7-#REF!)^2+(E7-#REF!)^2+(F7-#REF!)^2+(G7-#REF!)^2+(H7-#REF!)^2+(I7-#REF!)^2+(J7-#REF!)^2+(K7-#REF!)^2+(L7-#REF!)^2+(M7-#REF!)^2+(N7-#REF!)^2+(O7-#REF!)^2+(P7-#REF!)^2+(Q7-#REF!)^2+(R7-#REF!)^2+(S7-#REF!)^2+(T7-#REF!)^2+(U7-#REF!)^2)/20</f>
        <v>#REF!</v>
      </c>
      <c r="W7" s="30"/>
    </row>
    <row r="8" spans="1:30" ht="15" thickBot="1" x14ac:dyDescent="0.35">
      <c r="A8" s="25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 t="e">
        <f>((B8-#REF!)^2+(C8-#REF!)^2+(D8-#REF!)^2+(E8-#REF!)^2+(F8-#REF!)^2+(G8-#REF!)^2+(H8-#REF!)^2+(I8-#REF!)^2+(J8-#REF!)^2+(K8-#REF!)^2+(L8-#REF!)^2+(M8-#REF!)^2+(N8-#REF!)^2+(O8-#REF!)^2+(P8-#REF!)^2+(Q8-#REF!)^2+(R8-#REF!)^2+(S8-#REF!)^2+(T8-#REF!)^2+(U8-#REF!)^2)/20</f>
        <v>#REF!</v>
      </c>
      <c r="W8" s="30"/>
    </row>
    <row r="9" spans="1:30" ht="15" thickBot="1" x14ac:dyDescent="0.35">
      <c r="A9" s="18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 t="e">
        <f>((B9-#REF!)^2+(C9-#REF!)^2+(D9-#REF!)^2+(E9-#REF!)^2+(F9-#REF!)^2+(G9-#REF!)^2+(H9-#REF!)^2+(I9-#REF!)^2+(J9-#REF!)^2+(K9-#REF!)^2+(L9-#REF!)^2+(M9-#REF!)^2+(N9-#REF!)^2+(O9-#REF!)^2+(P9-#REF!)^2+(Q9-#REF!)^2+(R9-#REF!)^2+(S9-#REF!)^2+(T9-#REF!)^2+(U9-#REF!)^2)/20</f>
        <v>#REF!</v>
      </c>
      <c r="W9" s="30"/>
    </row>
    <row r="10" spans="1:30" ht="15" thickBot="1" x14ac:dyDescent="0.35">
      <c r="A10" s="25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 t="e">
        <f>((B10-#REF!)^2+(C10-#REF!)^2+(D10-#REF!)^2+(E10-#REF!)^2+(F10-#REF!)^2+(G10-#REF!)^2+(H10-#REF!)^2+(I10-#REF!)^2+(J10-#REF!)^2+(K10-#REF!)^2+(L10-#REF!)^2+(M10-#REF!)^2+(N10-#REF!)^2+(O10-#REF!)^2+(P10-#REF!)^2+(Q10-#REF!)^2+(R10-#REF!)^2+(S10-#REF!)^2+(T10-#REF!)^2+(U10-#REF!)^2)/20</f>
        <v>#REF!</v>
      </c>
      <c r="W10" s="30"/>
    </row>
    <row r="11" spans="1:30" ht="15" thickBot="1" x14ac:dyDescent="0.35">
      <c r="A11" s="18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 t="e">
        <f>((B11-#REF!)^2+(C11-#REF!)^2+(D11-#REF!)^2+(E11-#REF!)^2+(F11-#REF!)^2+(G11-#REF!)^2+(H11-#REF!)^2+(I11-#REF!)^2+(J11-#REF!)^2+(K11-#REF!)^2+(L11-#REF!)^2+(M11-#REF!)^2+(N11-#REF!)^2+(O11-#REF!)^2+(P11-#REF!)^2+(Q11-#REF!)^2+(R11-#REF!)^2+(S11-#REF!)^2+(T11-#REF!)^2+(U11-#REF!)^2)/20</f>
        <v>#REF!</v>
      </c>
      <c r="W11" s="30"/>
    </row>
    <row r="12" spans="1:30" ht="15" thickBot="1" x14ac:dyDescent="0.35">
      <c r="A12" s="25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 t="e">
        <f>((B12-#REF!)^2+(C12-#REF!)^2+(D12-#REF!)^2+(E12-#REF!)^2+(F12-#REF!)^2+(G12-#REF!)^2+(H12-#REF!)^2+(I12-#REF!)^2+(J12-#REF!)^2+(K12-#REF!)^2+(L12-#REF!)^2+(M12-#REF!)^2+(N12-#REF!)^2+(O12-#REF!)^2+(P12-#REF!)^2+(Q12-#REF!)^2+(R12-#REF!)^2+(S12-#REF!)^2+(T12-#REF!)^2+(U12-#REF!)^2)/20</f>
        <v>#REF!</v>
      </c>
      <c r="W12" s="30"/>
    </row>
    <row r="13" spans="1:30" ht="15" customHeight="1" thickBot="1" x14ac:dyDescent="0.35">
      <c r="A13" s="18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 t="e">
        <f>((B13-#REF!)^2+(C13-#REF!)^2+(D13-#REF!)^2+(E13-#REF!)^2+(F13-#REF!)^2+(G13-#REF!)^2+(H13-#REF!)^2+(I13-#REF!)^2+(J13-#REF!)^2+(K13-#REF!)^2+(L13-#REF!)^2+(M13-#REF!)^2+(N13-#REF!)^2+(O13-#REF!)^2+(P13-#REF!)^2+(Q13-#REF!)^2+(R13-#REF!)^2+(S13-#REF!)^2+(T13-#REF!)^2+(U13-#REF!)^2)/20</f>
        <v>#REF!</v>
      </c>
      <c r="W13" s="30"/>
    </row>
    <row r="14" spans="1:30" ht="15" customHeight="1" thickBot="1" x14ac:dyDescent="0.35">
      <c r="A14" s="25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 t="e">
        <f>((B14-#REF!)^2+(C14-#REF!)^2+(D14-#REF!)^2+(E14-#REF!)^2+(F14-#REF!)^2+(G14-#REF!)^2+(H14-#REF!)^2+(I14-#REF!)^2+(J14-#REF!)^2+(K14-#REF!)^2+(L14-#REF!)^2+(M14-#REF!)^2+(N14-#REF!)^2+(O14-#REF!)^2+(P14-#REF!)^2+(Q14-#REF!)^2+(R14-#REF!)^2+(S14-#REF!)^2+(T14-#REF!)^2+(U14-#REF!)^2)/20</f>
        <v>#REF!</v>
      </c>
      <c r="W14" s="30"/>
    </row>
    <row r="15" spans="1:30" ht="16.2" thickBot="1" x14ac:dyDescent="0.35">
      <c r="A15" s="18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 t="e">
        <f>((B15-#REF!)^2+(C15-#REF!)^2+(D15-#REF!)^2+(E15-#REF!)^2+(F15-#REF!)^2+(G15-#REF!)^2+(H15-#REF!)^2+(I15-#REF!)^2+(J15-#REF!)^2+(K15-#REF!)^2+(L15-#REF!)^2+(M15-#REF!)^2+(N15-#REF!)^2+(O15-#REF!)^2+(P15-#REF!)^2+(Q15-#REF!)^2+(R15-#REF!)^2+(S15-#REF!)^2+(T15-#REF!)^2+(U15-#REF!)^2)/20</f>
        <v>#REF!</v>
      </c>
      <c r="W15" s="30"/>
      <c r="Y15" s="3" t="s">
        <v>19</v>
      </c>
      <c r="Z15" s="46" t="e">
        <f>_xlfn.VAR.P(W3,X3)</f>
        <v>#REF!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 t="e">
        <f>((B16-#REF!)^2+(C16-#REF!)^2+(D16-#REF!)^2+(E16-#REF!)^2+(F16-#REF!)^2+(G16-#REF!)^2+(H16-#REF!)^2+(I16-#REF!)^2+(J16-#REF!)^2+(K16-#REF!)^2+(L16-#REF!)^2+(M16-#REF!)^2+(N16-#REF!)^2+(O16-#REF!)^2+(P16-#REF!)^2+(Q16-#REF!)^2+(R16-#REF!)^2+(S16-#REF!)^2+(T16-#REF!)^2+(U16-#REF!)^2)/20</f>
        <v>#REF!</v>
      </c>
      <c r="W16" s="30"/>
      <c r="Y16" s="3" t="s">
        <v>2</v>
      </c>
      <c r="Z16" s="49" t="s">
        <v>30</v>
      </c>
      <c r="AA16" s="50"/>
      <c r="AB16" s="50"/>
      <c r="AC16" s="50"/>
      <c r="AD16" s="51"/>
    </row>
    <row r="17" spans="1:23" ht="15" thickBot="1" x14ac:dyDescent="0.35">
      <c r="A17" s="18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 t="e">
        <f>((B17-#REF!)^2+(C17-#REF!)^2+(D17-#REF!)^2+(E17-#REF!)^2+(F17-#REF!)^2+(G17-#REF!)^2+(H17-#REF!)^2+(I17-#REF!)^2+(J17-#REF!)^2+(K17-#REF!)^2+(L17-#REF!)^2+(M17-#REF!)^2+(N17-#REF!)^2+(O17-#REF!)^2+(P17-#REF!)^2+(Q17-#REF!)^2+(R17-#REF!)^2+(S17-#REF!)^2+(T17-#REF!)^2+(U17-#REF!)^2)/20</f>
        <v>#REF!</v>
      </c>
      <c r="W17" s="30"/>
    </row>
    <row r="18" spans="1:23" ht="15" thickBot="1" x14ac:dyDescent="0.35">
      <c r="A18" s="25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 t="e">
        <f>((B18-#REF!)^2+(C18-#REF!)^2+(D18-#REF!)^2+(E18-#REF!)^2+(F18-#REF!)^2+(G18-#REF!)^2+(H18-#REF!)^2+(I18-#REF!)^2+(J18-#REF!)^2+(K18-#REF!)^2+(L18-#REF!)^2+(M18-#REF!)^2+(N18-#REF!)^2+(O18-#REF!)^2+(P18-#REF!)^2+(Q18-#REF!)^2+(R18-#REF!)^2+(S18-#REF!)^2+(T18-#REF!)^2+(U18-#REF!)^2)/20</f>
        <v>#REF!</v>
      </c>
      <c r="W18" s="30"/>
    </row>
    <row r="19" spans="1:23" ht="15" thickBot="1" x14ac:dyDescent="0.35">
      <c r="A19" s="18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 t="e">
        <f>((B19-#REF!)^2+(C19-#REF!)^2+(D19-#REF!)^2+(E19-#REF!)^2+(F19-#REF!)^2+(G19-#REF!)^2+(H19-#REF!)^2+(I19-#REF!)^2+(J19-#REF!)^2+(K19-#REF!)^2+(L19-#REF!)^2+(M19-#REF!)^2+(N19-#REF!)^2+(O19-#REF!)^2+(P19-#REF!)^2+(Q19-#REF!)^2+(R19-#REF!)^2+(S19-#REF!)^2+(T19-#REF!)^2+(U19-#REF!)^2)/20</f>
        <v>#REF!</v>
      </c>
      <c r="W19" s="30"/>
    </row>
    <row r="20" spans="1:23" ht="15" thickBot="1" x14ac:dyDescent="0.35">
      <c r="A20" s="25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 t="e">
        <f>((B20-#REF!)^2+(C20-#REF!)^2+(D20-#REF!)^2+(E20-#REF!)^2+(F20-#REF!)^2+(G20-#REF!)^2+(H20-#REF!)^2+(I20-#REF!)^2+(J20-#REF!)^2+(K20-#REF!)^2+(L20-#REF!)^2+(M20-#REF!)^2+(N20-#REF!)^2+(O20-#REF!)^2+(P20-#REF!)^2+(Q20-#REF!)^2+(R20-#REF!)^2+(S20-#REF!)^2+(T20-#REF!)^2+(U20-#REF!)^2)/20</f>
        <v>#REF!</v>
      </c>
      <c r="W20" s="30"/>
    </row>
    <row r="21" spans="1:23" ht="15" thickBot="1" x14ac:dyDescent="0.35">
      <c r="A21" s="18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 t="e">
        <f>((B21-#REF!)^2+(C21-#REF!)^2+(D21-#REF!)^2+(E21-#REF!)^2+(F21-#REF!)^2+(G21-#REF!)^2+(H21-#REF!)^2+(I21-#REF!)^2+(J21-#REF!)^2+(K21-#REF!)^2+(L21-#REF!)^2+(M21-#REF!)^2+(N21-#REF!)^2+(O21-#REF!)^2+(P21-#REF!)^2+(Q21-#REF!)^2+(R21-#REF!)^2+(S21-#REF!)^2+(T21-#REF!)^2+(U21-#REF!)^2)/20</f>
        <v>#REF!</v>
      </c>
      <c r="W21" s="30"/>
    </row>
    <row r="22" spans="1:23" ht="15" thickBot="1" x14ac:dyDescent="0.35">
      <c r="A22" s="25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 t="e">
        <f>((B22-#REF!)^2+(C22-#REF!)^2+(D22-#REF!)^2+(E22-#REF!)^2+(F22-#REF!)^2+(G22-#REF!)^2+(H22-#REF!)^2+(I22-#REF!)^2+(J22-#REF!)^2+(K22-#REF!)^2+(L22-#REF!)^2+(M22-#REF!)^2+(N22-#REF!)^2+(O22-#REF!)^2+(P22-#REF!)^2+(Q22-#REF!)^2+(R22-#REF!)^2+(S22-#REF!)^2+(T22-#REF!)^2+(U22-#REF!)^2)/20</f>
        <v>#REF!</v>
      </c>
      <c r="W22" s="30"/>
    </row>
    <row r="23" spans="1:23" ht="15" thickBot="1" x14ac:dyDescent="0.35">
      <c r="A23" s="18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 t="e">
        <f>((B23-#REF!)^2+(C23-#REF!)^2+(D23-#REF!)^2+(E23-#REF!)^2+(F23-#REF!)^2+(G23-#REF!)^2+(H23-#REF!)^2+(I23-#REF!)^2+(J23-#REF!)^2+(K23-#REF!)^2+(L23-#REF!)^2+(M23-#REF!)^2+(N23-#REF!)^2+(O23-#REF!)^2+(P23-#REF!)^2+(Q23-#REF!)^2+(R23-#REF!)^2+(S23-#REF!)^2+(T23-#REF!)^2+(U23-#REF!)^2)/20</f>
        <v>#REF!</v>
      </c>
      <c r="W23" s="30"/>
    </row>
    <row r="24" spans="1:23" ht="15" thickBot="1" x14ac:dyDescent="0.35">
      <c r="A24" s="25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 t="e">
        <f>((B24-#REF!)^2+(C24-#REF!)^2+(D24-#REF!)^2+(E24-#REF!)^2+(F24-#REF!)^2+(G24-#REF!)^2+(H24-#REF!)^2+(I24-#REF!)^2+(J24-#REF!)^2+(K24-#REF!)^2+(L24-#REF!)^2+(M24-#REF!)^2+(N24-#REF!)^2+(O24-#REF!)^2+(P24-#REF!)^2+(Q24-#REF!)^2+(R24-#REF!)^2+(S24-#REF!)^2+(T24-#REF!)^2+(U24-#REF!)^2)/20</f>
        <v>#REF!</v>
      </c>
      <c r="W24" s="30"/>
    </row>
    <row r="25" spans="1:23" ht="15" thickBot="1" x14ac:dyDescent="0.35">
      <c r="A25" s="18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 t="e">
        <f>((B25-#REF!)^2+(C25-#REF!)^2+(D25-#REF!)^2+(E25-#REF!)^2+(F25-#REF!)^2+(G25-#REF!)^2+(H25-#REF!)^2+(I25-#REF!)^2+(J25-#REF!)^2+(K25-#REF!)^2+(L25-#REF!)^2+(M25-#REF!)^2+(N25-#REF!)^2+(O25-#REF!)^2+(P25-#REF!)^2+(Q25-#REF!)^2+(R25-#REF!)^2+(S25-#REF!)^2+(T25-#REF!)^2+(U25-#REF!)^2)/20</f>
        <v>#REF!</v>
      </c>
      <c r="W25" s="30"/>
    </row>
    <row r="26" spans="1:23" ht="15" thickBot="1" x14ac:dyDescent="0.35">
      <c r="A26" s="25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 t="e">
        <f>((B26-#REF!)^2+(C26-#REF!)^2+(D26-#REF!)^2+(E26-#REF!)^2+(F26-#REF!)^2+(G26-#REF!)^2+(H26-#REF!)^2+(I26-#REF!)^2+(J26-#REF!)^2+(K26-#REF!)^2+(L26-#REF!)^2+(M26-#REF!)^2+(N26-#REF!)^2+(O26-#REF!)^2+(P26-#REF!)^2+(Q26-#REF!)^2+(R26-#REF!)^2+(S26-#REF!)^2+(T26-#REF!)^2+(U26-#REF!)^2)/20</f>
        <v>#REF!</v>
      </c>
      <c r="W26" s="30"/>
    </row>
    <row r="27" spans="1:23" ht="15" thickBot="1" x14ac:dyDescent="0.35">
      <c r="A27" s="18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 t="e">
        <f>((B27-#REF!)^2+(C27-#REF!)^2+(D27-#REF!)^2+(E27-#REF!)^2+(F27-#REF!)^2+(G27-#REF!)^2+(H27-#REF!)^2+(I27-#REF!)^2+(J27-#REF!)^2+(K27-#REF!)^2+(L27-#REF!)^2+(M27-#REF!)^2+(N27-#REF!)^2+(O27-#REF!)^2+(P27-#REF!)^2+(Q27-#REF!)^2+(R27-#REF!)^2+(S27-#REF!)^2+(T27-#REF!)^2+(U27-#REF!)^2)/20</f>
        <v>#REF!</v>
      </c>
      <c r="W27" s="30"/>
    </row>
    <row r="28" spans="1:23" ht="15" thickBot="1" x14ac:dyDescent="0.35">
      <c r="A28" s="25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 t="e">
        <f>((B28-#REF!)^2+(C28-#REF!)^2+(D28-#REF!)^2+(E28-#REF!)^2+(F28-#REF!)^2+(G28-#REF!)^2+(H28-#REF!)^2+(I28-#REF!)^2+(J28-#REF!)^2+(K28-#REF!)^2+(L28-#REF!)^2+(M28-#REF!)^2+(N28-#REF!)^2+(O28-#REF!)^2+(P28-#REF!)^2+(Q28-#REF!)^2+(R28-#REF!)^2+(S28-#REF!)^2+(T28-#REF!)^2+(U28-#REF!)^2)/20</f>
        <v>#REF!</v>
      </c>
      <c r="W28" s="30"/>
    </row>
    <row r="29" spans="1:23" ht="15" thickBot="1" x14ac:dyDescent="0.35">
      <c r="A29" s="18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 t="e">
        <f>((B29-#REF!)^2+(C29-#REF!)^2+(D29-#REF!)^2+(E29-#REF!)^2+(F29-#REF!)^2+(G29-#REF!)^2+(H29-#REF!)^2+(I29-#REF!)^2+(J29-#REF!)^2+(K29-#REF!)^2+(L29-#REF!)^2+(M29-#REF!)^2+(N29-#REF!)^2+(O29-#REF!)^2+(P29-#REF!)^2+(Q29-#REF!)^2+(R29-#REF!)^2+(S29-#REF!)^2+(T29-#REF!)^2+(U29-#REF!)^2)/20</f>
        <v>#REF!</v>
      </c>
      <c r="W29" s="30"/>
    </row>
    <row r="30" spans="1:23" ht="15" thickBot="1" x14ac:dyDescent="0.35">
      <c r="A30" s="25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 t="e">
        <f>((B30-#REF!)^2+(C30-#REF!)^2+(D30-#REF!)^2+(E30-#REF!)^2+(F30-#REF!)^2+(G30-#REF!)^2+(H30-#REF!)^2+(I30-#REF!)^2+(J30-#REF!)^2+(K30-#REF!)^2+(L30-#REF!)^2+(M30-#REF!)^2+(N30-#REF!)^2+(O30-#REF!)^2+(P30-#REF!)^2+(Q30-#REF!)^2+(R30-#REF!)^2+(S30-#REF!)^2+(T30-#REF!)^2+(U30-#REF!)^2)/20</f>
        <v>#REF!</v>
      </c>
      <c r="W30" s="30"/>
    </row>
    <row r="31" spans="1:23" ht="15" thickBot="1" x14ac:dyDescent="0.35">
      <c r="A31" s="18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 t="e">
        <f>((B31-#REF!)^2+(C31-#REF!)^2+(D31-#REF!)^2+(E31-#REF!)^2+(F31-#REF!)^2+(G31-#REF!)^2+(H31-#REF!)^2+(I31-#REF!)^2+(J31-#REF!)^2+(K31-#REF!)^2+(L31-#REF!)^2+(M31-#REF!)^2+(N31-#REF!)^2+(O31-#REF!)^2+(P31-#REF!)^2+(Q31-#REF!)^2+(R31-#REF!)^2+(S31-#REF!)^2+(T31-#REF!)^2+(U31-#REF!)^2)/20</f>
        <v>#REF!</v>
      </c>
      <c r="W31" s="30"/>
    </row>
    <row r="32" spans="1:23" ht="15" thickBot="1" x14ac:dyDescent="0.35">
      <c r="A32" s="25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 t="e">
        <f>((B32-#REF!)^2+(C32-#REF!)^2+(D32-#REF!)^2+(E32-#REF!)^2+(F32-#REF!)^2+(G32-#REF!)^2+(H32-#REF!)^2+(I32-#REF!)^2+(J32-#REF!)^2+(K32-#REF!)^2+(L32-#REF!)^2+(M32-#REF!)^2+(N32-#REF!)^2+(O32-#REF!)^2+(P32-#REF!)^2+(Q32-#REF!)^2+(R32-#REF!)^2+(S32-#REF!)^2+(T32-#REF!)^2+(U32-#REF!)^2)/20</f>
        <v>#REF!</v>
      </c>
      <c r="W32" s="30"/>
    </row>
    <row r="33" spans="1:23" ht="15" thickBot="1" x14ac:dyDescent="0.35">
      <c r="A33" s="18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 t="e">
        <f>((B33-#REF!)^2+(C33-#REF!)^2+(D33-#REF!)^2+(E33-#REF!)^2+(F33-#REF!)^2+(G33-#REF!)^2+(H33-#REF!)^2+(I33-#REF!)^2+(J33-#REF!)^2+(K33-#REF!)^2+(L33-#REF!)^2+(M33-#REF!)^2+(N33-#REF!)^2+(O33-#REF!)^2+(P33-#REF!)^2+(Q33-#REF!)^2+(R33-#REF!)^2+(S33-#REF!)^2+(T33-#REF!)^2+(U33-#REF!)^2)/20</f>
        <v>#REF!</v>
      </c>
      <c r="W33" s="30"/>
    </row>
    <row r="34" spans="1:23" ht="15" thickBot="1" x14ac:dyDescent="0.35">
      <c r="A34" s="25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 t="e">
        <f>((B34-#REF!)^2+(C34-#REF!)^2+(D34-#REF!)^2+(E34-#REF!)^2+(F34-#REF!)^2+(G34-#REF!)^2+(H34-#REF!)^2+(I34-#REF!)^2+(J34-#REF!)^2+(K34-#REF!)^2+(L34-#REF!)^2+(M34-#REF!)^2+(N34-#REF!)^2+(O34-#REF!)^2+(P34-#REF!)^2+(Q34-#REF!)^2+(R34-#REF!)^2+(S34-#REF!)^2+(T34-#REF!)^2+(U34-#REF!)^2)/20</f>
        <v>#REF!</v>
      </c>
      <c r="W34" s="30"/>
    </row>
    <row r="35" spans="1:23" ht="15" thickBot="1" x14ac:dyDescent="0.35">
      <c r="A35" s="18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 t="e">
        <f>((B35-#REF!)^2+(C35-#REF!)^2+(D35-#REF!)^2+(E35-#REF!)^2+(F35-#REF!)^2+(G35-#REF!)^2+(H35-#REF!)^2+(I35-#REF!)^2+(J35-#REF!)^2+(K35-#REF!)^2+(L35-#REF!)^2+(M35-#REF!)^2+(N35-#REF!)^2+(O35-#REF!)^2+(P35-#REF!)^2+(Q35-#REF!)^2+(R35-#REF!)^2+(S35-#REF!)^2+(T35-#REF!)^2+(U35-#REF!)^2)/20</f>
        <v>#REF!</v>
      </c>
      <c r="W35" s="30"/>
    </row>
    <row r="36" spans="1:23" ht="15" thickBot="1" x14ac:dyDescent="0.35">
      <c r="A36" s="25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 t="e">
        <f>((B36-#REF!)^2+(C36-#REF!)^2+(D36-#REF!)^2+(E36-#REF!)^2+(F36-#REF!)^2+(G36-#REF!)^2+(H36-#REF!)^2+(I36-#REF!)^2+(J36-#REF!)^2+(K36-#REF!)^2+(L36-#REF!)^2+(M36-#REF!)^2+(N36-#REF!)^2+(O36-#REF!)^2+(P36-#REF!)^2+(Q36-#REF!)^2+(R36-#REF!)^2+(S36-#REF!)^2+(T36-#REF!)^2+(U36-#REF!)^2)/20</f>
        <v>#REF!</v>
      </c>
      <c r="W36" s="30"/>
    </row>
    <row r="37" spans="1:23" ht="15" thickBot="1" x14ac:dyDescent="0.35">
      <c r="A37" s="18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 t="e">
        <f>((B37-#REF!)^2+(C37-#REF!)^2+(D37-#REF!)^2+(E37-#REF!)^2+(F37-#REF!)^2+(G37-#REF!)^2+(H37-#REF!)^2+(I37-#REF!)^2+(J37-#REF!)^2+(K37-#REF!)^2+(L37-#REF!)^2+(M37-#REF!)^2+(N37-#REF!)^2+(O37-#REF!)^2+(P37-#REF!)^2+(Q37-#REF!)^2+(R37-#REF!)^2+(S37-#REF!)^2+(T37-#REF!)^2+(U37-#REF!)^2)/20</f>
        <v>#REF!</v>
      </c>
      <c r="W37" s="30"/>
    </row>
    <row r="38" spans="1:23" ht="15" thickBot="1" x14ac:dyDescent="0.35">
      <c r="A38" s="25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 t="e">
        <f>((B38-#REF!)^2+(C38-#REF!)^2+(D38-#REF!)^2+(E38-#REF!)^2+(F38-#REF!)^2+(G38-#REF!)^2+(H38-#REF!)^2+(I38-#REF!)^2+(J38-#REF!)^2+(K38-#REF!)^2+(L38-#REF!)^2+(M38-#REF!)^2+(N38-#REF!)^2+(O38-#REF!)^2+(P38-#REF!)^2+(Q38-#REF!)^2+(R38-#REF!)^2+(S38-#REF!)^2+(T38-#REF!)^2+(U38-#REF!)^2)/20</f>
        <v>#REF!</v>
      </c>
      <c r="W38" s="30"/>
    </row>
    <row r="39" spans="1:23" ht="15" thickBot="1" x14ac:dyDescent="0.35">
      <c r="A39" s="18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 t="e">
        <f>((B39-#REF!)^2+(C39-#REF!)^2+(D39-#REF!)^2+(E39-#REF!)^2+(F39-#REF!)^2+(G39-#REF!)^2+(H39-#REF!)^2+(I39-#REF!)^2+(J39-#REF!)^2+(K39-#REF!)^2+(L39-#REF!)^2+(M39-#REF!)^2+(N39-#REF!)^2+(O39-#REF!)^2+(P39-#REF!)^2+(Q39-#REF!)^2+(R39-#REF!)^2+(S39-#REF!)^2+(T39-#REF!)^2+(U39-#REF!)^2)/20</f>
        <v>#REF!</v>
      </c>
      <c r="W39" s="30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 t="e">
        <f>((B40-#REF!)^2+(C40-#REF!)^2+(D40-#REF!)^2+(E40-#REF!)^2+(F40-#REF!)^2+(G40-#REF!)^2+(H40-#REF!)^2+(I40-#REF!)^2+(J40-#REF!)^2+(K40-#REF!)^2+(L40-#REF!)^2+(M40-#REF!)^2+(N40-#REF!)^2+(O40-#REF!)^2+(P40-#REF!)^2+(Q40-#REF!)^2+(R40-#REF!)^2+(S40-#REF!)^2+(T40-#REF!)^2+(U40-#REF!)^2)/20</f>
        <v>#REF!</v>
      </c>
      <c r="W40" s="30"/>
    </row>
    <row r="41" spans="1:23" ht="15" thickBot="1" x14ac:dyDescent="0.35">
      <c r="A41" s="18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 t="e">
        <f>((B41-#REF!)^2+(C41-#REF!)^2+(D41-#REF!)^2+(E41-#REF!)^2+(F41-#REF!)^2+(G41-#REF!)^2+(H41-#REF!)^2+(I41-#REF!)^2+(J41-#REF!)^2+(K41-#REF!)^2+(L41-#REF!)^2+(M41-#REF!)^2+(N41-#REF!)^2+(O41-#REF!)^2+(P41-#REF!)^2+(Q41-#REF!)^2+(R41-#REF!)^2+(S41-#REF!)^2+(T41-#REF!)^2+(U41-#REF!)^2)/20</f>
        <v>#REF!</v>
      </c>
      <c r="W41" s="30"/>
    </row>
    <row r="42" spans="1:23" ht="15" thickBot="1" x14ac:dyDescent="0.35">
      <c r="A42" s="25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 t="e">
        <f>((B42-#REF!)^2+(C42-#REF!)^2+(D42-#REF!)^2+(E42-#REF!)^2+(F42-#REF!)^2+(G42-#REF!)^2+(H42-#REF!)^2+(I42-#REF!)^2+(J42-#REF!)^2+(K42-#REF!)^2+(L42-#REF!)^2+(M42-#REF!)^2+(N42-#REF!)^2+(O42-#REF!)^2+(P42-#REF!)^2+(Q42-#REF!)^2+(R42-#REF!)^2+(S42-#REF!)^2+(T42-#REF!)^2+(U42-#REF!)^2)/20</f>
        <v>#REF!</v>
      </c>
      <c r="W42" s="30"/>
    </row>
    <row r="43" spans="1:23" x14ac:dyDescent="0.3">
      <c r="B43" s="21">
        <f>((B$3-B3)^2+(B$3-B4)^2+(B$3-B5)^2+(B$3-B6)^2+(B$3-B7)^2+(B$3-B8)^2+(B$3-B9)^2+(B$3-B10)^2+(B$3-B11)^2+(B$3-B12)^2+(B$3-B13)^2+(B$3-B14)^2+(B$3-B15)^2+(B$3-B16)^2+(B$3-B17)^2+(B$3-B18)^2+(B$3-B19)^2+(B$3-B20)^2+(B$3-B21)^2+(B$3-B22)^2+(B$3-B23)^2+(B$3-B24)^2+(B$3-B25)^2+(B$3-B26)^2+(B$3-B27)^2+(B$3-B28)^2+(B$3-B29)^2+(B$3-B30)^2+(B$3-B31)^2+(B$3-B32)^2+(B$3-B33)^2+(B$3-B34)^2+(B$3-B35)^2+(B$3-B36)^2+(B$3-B37)^2+(B$3-B38)^2+(B$3-B39)^2+(B$3-B40)^2+(B$3-B41)^2++(B$3-B42)^2) + ((B$4-B3)^2+(B$4-B4)^2+(B$4-B5)^2+(B$4-B6)^2+(B$4-B7)^2+(B$4-B8)^2+(B$4-B9)^2+(B$4-B10)^2+(B$4-B11)^2+(B$4-B12)^2+(B$4-B13)^2+(B$4-B14)^2+(B$4-B15)^2+(B$4-B16)^2+(B$4-B17)^2+(B$4-B18)^2+(B$4-B19)^2+(B$4-B20)^2+(B$4-B21)^2+(B$4-B22)^2+(B$4-B23)^2+(B$4-B24)^2+(B$4-B25)^2+(B$4-B26)^2+(B$4-B27)^2+(B$4-B28)^2+(B$4-B29)^2+(B$4-B30)^2+(B$4-B31)^2+(B$4-B32)^2+(B$4-B33)^2+(B$4-B34)^2+(B$4-B35)^2+(B$4-B36)^2+(B$4-B37)^2+(B$4-B38)^2+(B$4-B39)^2+(B$4-B40)^2+(B$4-B41)^2++(B$4-B42)^2)</f>
        <v>186</v>
      </c>
      <c r="C43" s="21">
        <f t="shared" ref="C43:U43" si="0">((C$3-C3)^2+(C$3-C4)^2+(C$3-C5)^2+(C$3-C6)^2+(C$3-C7)^2+(C$3-C8)^2+(C$3-C9)^2+(C$3-C10)^2+(C$3-C11)^2+(C$3-C12)^2+(C$3-C13)^2+(C$3-C14)^2+(C$3-C15)^2+(C$3-C16)^2+(C$3-C17)^2+(C$3-C18)^2+(C$3-C19)^2+(C$3-C20)^2+(C$3-C21)^2+(C$3-C22)^2+(C$3-C23)^2+(C$3-C24)^2+(C$3-C25)^2+(C$3-C26)^2+(C$3-C27)^2+(C$3-C28)^2+(C$3-C29)^2+(C$3-C30)^2+(C$3-C31)^2+(C$3-C32)^2+(C$3-C33)^2+(C$3-C34)^2+(C$3-C35)^2+(C$3-C36)^2+(C$3-C37)^2+(C$3-C38)^2+(C$3-C39)^2+(C$3-C40)^2+(C$3-C41)^2++(C$3-C42)^2)</f>
        <v>86</v>
      </c>
      <c r="D43" s="21">
        <f t="shared" si="0"/>
        <v>85</v>
      </c>
      <c r="E43" s="21">
        <f t="shared" si="0"/>
        <v>98</v>
      </c>
      <c r="F43" s="21">
        <f t="shared" si="0"/>
        <v>118</v>
      </c>
      <c r="G43" s="21">
        <f t="shared" si="0"/>
        <v>136</v>
      </c>
      <c r="H43" s="21">
        <f t="shared" si="0"/>
        <v>168</v>
      </c>
      <c r="I43" s="21">
        <f t="shared" si="0"/>
        <v>87</v>
      </c>
      <c r="J43" s="21">
        <f t="shared" si="0"/>
        <v>102</v>
      </c>
      <c r="K43" s="21">
        <f t="shared" si="0"/>
        <v>93</v>
      </c>
      <c r="L43" s="21">
        <f t="shared" si="0"/>
        <v>131</v>
      </c>
      <c r="M43" s="21">
        <f t="shared" si="0"/>
        <v>311</v>
      </c>
      <c r="N43" s="21">
        <f t="shared" si="0"/>
        <v>185</v>
      </c>
      <c r="O43" s="21">
        <f t="shared" si="0"/>
        <v>119</v>
      </c>
      <c r="P43" s="21">
        <f t="shared" si="0"/>
        <v>262</v>
      </c>
      <c r="Q43" s="21">
        <f t="shared" si="0"/>
        <v>249</v>
      </c>
      <c r="R43" s="21">
        <f t="shared" si="0"/>
        <v>269</v>
      </c>
      <c r="S43" s="21">
        <f t="shared" si="0"/>
        <v>185</v>
      </c>
      <c r="T43" s="21">
        <f t="shared" si="0"/>
        <v>308</v>
      </c>
      <c r="U43" s="21">
        <f t="shared" si="0"/>
        <v>223</v>
      </c>
    </row>
    <row r="44" spans="1:23" x14ac:dyDescent="0.3">
      <c r="A44" s="6" t="s">
        <v>14</v>
      </c>
      <c r="B44" s="14">
        <f>AVERAGE(B3:B42)</f>
        <v>2.8250000000000002</v>
      </c>
      <c r="C44" s="14">
        <f t="shared" ref="C44:U44" si="1">AVERAGE(C3:C42)</f>
        <v>3.45</v>
      </c>
      <c r="D44" s="14">
        <f t="shared" si="1"/>
        <v>3.2250000000000001</v>
      </c>
      <c r="E44" s="14">
        <f t="shared" si="1"/>
        <v>3.15</v>
      </c>
      <c r="F44" s="14">
        <f t="shared" si="1"/>
        <v>3.1</v>
      </c>
      <c r="G44" s="14">
        <f t="shared" si="1"/>
        <v>2.95</v>
      </c>
      <c r="H44" s="14">
        <f t="shared" si="1"/>
        <v>2.6</v>
      </c>
      <c r="I44" s="14">
        <f t="shared" si="1"/>
        <v>2.6749999999999998</v>
      </c>
      <c r="J44" s="14">
        <f t="shared" si="1"/>
        <v>2.85</v>
      </c>
      <c r="K44" s="14">
        <f t="shared" si="1"/>
        <v>3.1749999999999998</v>
      </c>
      <c r="L44" s="14">
        <f t="shared" si="1"/>
        <v>2.8250000000000002</v>
      </c>
      <c r="M44" s="14">
        <f t="shared" si="1"/>
        <v>3.2749999999999999</v>
      </c>
      <c r="N44" s="14">
        <f t="shared" si="1"/>
        <v>2.6749999999999998</v>
      </c>
      <c r="O44" s="14">
        <f t="shared" si="1"/>
        <v>2.8250000000000002</v>
      </c>
      <c r="P44" s="14">
        <f t="shared" si="1"/>
        <v>3.15</v>
      </c>
      <c r="Q44" s="14">
        <f t="shared" si="1"/>
        <v>2.9750000000000001</v>
      </c>
      <c r="R44" s="14">
        <f t="shared" si="1"/>
        <v>3.1749999999999998</v>
      </c>
      <c r="S44" s="14">
        <f t="shared" si="1"/>
        <v>2.625</v>
      </c>
      <c r="T44" s="14">
        <f t="shared" si="1"/>
        <v>3.3</v>
      </c>
      <c r="U44" s="14">
        <f t="shared" si="1"/>
        <v>2.9750000000000001</v>
      </c>
    </row>
    <row r="45" spans="1:23" ht="16.2" x14ac:dyDescent="0.3">
      <c r="A45" s="22" t="s">
        <v>17</v>
      </c>
      <c r="B45" s="16">
        <f>_xlfn.VAR.S(B3:B42)</f>
        <v>1.6865384615384609</v>
      </c>
      <c r="C45" s="16">
        <f t="shared" ref="C45:U45" si="2">_xlfn.VAR.S(C3:C42)</f>
        <v>1.9974358974358968</v>
      </c>
      <c r="D45" s="16">
        <f t="shared" si="2"/>
        <v>2.127564102564103</v>
      </c>
      <c r="E45" s="16">
        <f t="shared" si="2"/>
        <v>1.7717948717948724</v>
      </c>
      <c r="F45" s="16">
        <f t="shared" si="2"/>
        <v>1.7846153846153852</v>
      </c>
      <c r="G45" s="16">
        <f t="shared" si="2"/>
        <v>2.5615384615384609</v>
      </c>
      <c r="H45" s="16">
        <f t="shared" si="2"/>
        <v>1.6820512820512827</v>
      </c>
      <c r="I45" s="16">
        <f t="shared" si="2"/>
        <v>2.122435897435897</v>
      </c>
      <c r="J45" s="16">
        <f t="shared" si="2"/>
        <v>1.874358974358975</v>
      </c>
      <c r="K45" s="16">
        <f t="shared" si="2"/>
        <v>1.6865384615384609</v>
      </c>
      <c r="L45" s="16">
        <f t="shared" si="2"/>
        <v>1.9429487179487173</v>
      </c>
      <c r="M45" s="16">
        <f t="shared" si="2"/>
        <v>2.6660256410256418</v>
      </c>
      <c r="N45" s="16">
        <f t="shared" si="2"/>
        <v>1.8660256410256404</v>
      </c>
      <c r="O45" s="16">
        <f t="shared" si="2"/>
        <v>2.3532051282051278</v>
      </c>
      <c r="P45" s="16">
        <f t="shared" si="2"/>
        <v>1.9769230769230774</v>
      </c>
      <c r="Q45" s="16">
        <f t="shared" si="2"/>
        <v>2.1788461538461545</v>
      </c>
      <c r="R45" s="16">
        <f t="shared" si="2"/>
        <v>2.0455128205128199</v>
      </c>
      <c r="S45" s="16">
        <f t="shared" si="2"/>
        <v>2.0352564102564101</v>
      </c>
      <c r="T45" s="16">
        <f t="shared" si="2"/>
        <v>2.471794871794871</v>
      </c>
      <c r="U45" s="16">
        <f t="shared" si="2"/>
        <v>1.7173076923076929</v>
      </c>
      <c r="V45" s="17">
        <f>AVERAGE(B45:U45)</f>
        <v>2.0274358974358977</v>
      </c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x14ac:dyDescent="0.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</sheetData>
  <mergeCells count="8">
    <mergeCell ref="Z5:AD5"/>
    <mergeCell ref="Z15:AD15"/>
    <mergeCell ref="Z16:AD16"/>
    <mergeCell ref="B1:U1"/>
    <mergeCell ref="Y1:AD1"/>
    <mergeCell ref="Z2:AD2"/>
    <mergeCell ref="Z3:AD3"/>
    <mergeCell ref="Z4:AD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/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3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65" t="s">
        <v>34</v>
      </c>
      <c r="Y1" s="66"/>
      <c r="Z1" s="66"/>
      <c r="AA1" s="66"/>
      <c r="AB1" s="66"/>
      <c r="AC1" s="67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/>
      <c r="W2" s="7"/>
      <c r="X2" s="2"/>
      <c r="Y2" s="43" t="s">
        <v>35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61</v>
      </c>
      <c r="W3" s="12"/>
      <c r="X3" s="4"/>
      <c r="Y3" s="43" t="s">
        <v>36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76</v>
      </c>
      <c r="W4" s="12"/>
    </row>
    <row r="5" spans="1:29" ht="15" thickBot="1" x14ac:dyDescent="0.35">
      <c r="A5" s="1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96</v>
      </c>
      <c r="W5" s="12"/>
    </row>
    <row r="6" spans="1:29" ht="15" thickBot="1" x14ac:dyDescent="0.35">
      <c r="A6" s="1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95</v>
      </c>
      <c r="W6" s="12"/>
    </row>
    <row r="7" spans="1:29" ht="15" thickBot="1" x14ac:dyDescent="0.35">
      <c r="A7" s="1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126</v>
      </c>
      <c r="W7" s="12"/>
    </row>
    <row r="8" spans="1:29" ht="15" thickBot="1" x14ac:dyDescent="0.35">
      <c r="A8" s="1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119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109</v>
      </c>
      <c r="W9" s="12"/>
    </row>
    <row r="10" spans="1:29" ht="15" thickBot="1" x14ac:dyDescent="0.35">
      <c r="A10" s="1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88</v>
      </c>
      <c r="W10" s="12"/>
    </row>
    <row r="11" spans="1:29" ht="15" thickBot="1" x14ac:dyDescent="0.35">
      <c r="A11" s="1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124</v>
      </c>
      <c r="W11" s="12"/>
      <c r="X11" s="3" t="s">
        <v>23</v>
      </c>
      <c r="Y11" s="3">
        <f>SQRT(V44)</f>
        <v>2.321098877687032</v>
      </c>
    </row>
    <row r="12" spans="1:29" ht="15" thickBot="1" x14ac:dyDescent="0.35">
      <c r="A12" s="1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98</v>
      </c>
      <c r="W12" s="12"/>
    </row>
    <row r="13" spans="1:29" ht="15" thickBot="1" x14ac:dyDescent="0.35">
      <c r="A13" s="1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75</v>
      </c>
      <c r="W13" s="12"/>
    </row>
    <row r="14" spans="1:29" ht="15" thickBot="1" x14ac:dyDescent="0.35">
      <c r="A14" s="1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152</v>
      </c>
      <c r="W14" s="12"/>
    </row>
    <row r="15" spans="1:29" ht="15" thickBot="1" x14ac:dyDescent="0.35">
      <c r="A15" s="1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96</v>
      </c>
      <c r="W15" s="12"/>
    </row>
    <row r="16" spans="1:29" ht="15" thickBot="1" x14ac:dyDescent="0.35">
      <c r="A16" s="1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137</v>
      </c>
      <c r="W16" s="12"/>
    </row>
    <row r="17" spans="1:23" ht="15" thickBot="1" x14ac:dyDescent="0.35">
      <c r="A17" s="1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97</v>
      </c>
      <c r="W17" s="12"/>
    </row>
    <row r="18" spans="1:23" ht="15" thickBot="1" x14ac:dyDescent="0.35">
      <c r="A18" s="1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88</v>
      </c>
      <c r="W18" s="12"/>
    </row>
    <row r="19" spans="1:23" ht="15" thickBot="1" x14ac:dyDescent="0.35">
      <c r="A19" s="1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133</v>
      </c>
      <c r="W19" s="12"/>
    </row>
    <row r="20" spans="1:23" ht="15" thickBot="1" x14ac:dyDescent="0.35">
      <c r="A20" s="1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52</v>
      </c>
      <c r="W20" s="12"/>
    </row>
    <row r="21" spans="1:23" ht="15" thickBot="1" x14ac:dyDescent="0.35">
      <c r="A21" s="1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83</v>
      </c>
      <c r="W21" s="12"/>
    </row>
    <row r="22" spans="1:23" ht="15" thickBot="1" x14ac:dyDescent="0.35">
      <c r="A22" s="1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114</v>
      </c>
      <c r="W22" s="12"/>
    </row>
    <row r="23" spans="1:23" ht="15" thickBot="1" x14ac:dyDescent="0.35">
      <c r="A23" s="1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157</v>
      </c>
      <c r="W23" s="12"/>
    </row>
    <row r="24" spans="1:23" ht="15" thickBot="1" x14ac:dyDescent="0.35">
      <c r="A24" s="1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133</v>
      </c>
      <c r="W24" s="12"/>
    </row>
    <row r="25" spans="1:23" ht="15" thickBot="1" x14ac:dyDescent="0.35">
      <c r="A25" s="1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132</v>
      </c>
      <c r="W25" s="12"/>
    </row>
    <row r="26" spans="1:23" ht="15" thickBot="1" x14ac:dyDescent="0.35">
      <c r="A26" s="1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139</v>
      </c>
      <c r="W26" s="12"/>
    </row>
    <row r="27" spans="1:23" ht="15" thickBot="1" x14ac:dyDescent="0.35">
      <c r="A27" s="1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111</v>
      </c>
      <c r="W27" s="12"/>
    </row>
    <row r="28" spans="1:23" ht="15" thickBot="1" x14ac:dyDescent="0.35">
      <c r="A28" s="1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110</v>
      </c>
      <c r="W28" s="12"/>
    </row>
    <row r="29" spans="1:23" ht="15" thickBot="1" x14ac:dyDescent="0.35">
      <c r="A29" s="1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99</v>
      </c>
      <c r="W29" s="12"/>
    </row>
    <row r="30" spans="1:23" ht="15" thickBot="1" x14ac:dyDescent="0.35">
      <c r="A30" s="1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90</v>
      </c>
      <c r="W30" s="12"/>
    </row>
    <row r="31" spans="1:23" ht="15" thickBot="1" x14ac:dyDescent="0.35">
      <c r="A31" s="1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124</v>
      </c>
      <c r="W31" s="12"/>
    </row>
    <row r="32" spans="1:23" ht="15" thickBot="1" x14ac:dyDescent="0.35">
      <c r="A32" s="1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134</v>
      </c>
      <c r="W32" s="12"/>
    </row>
    <row r="33" spans="1:23" ht="15" thickBot="1" x14ac:dyDescent="0.35">
      <c r="A33" s="1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87</v>
      </c>
      <c r="W33" s="12"/>
    </row>
    <row r="34" spans="1:23" ht="15" thickBot="1" x14ac:dyDescent="0.35">
      <c r="A34" s="1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135</v>
      </c>
      <c r="W34" s="12"/>
    </row>
    <row r="35" spans="1:23" ht="15" thickBot="1" x14ac:dyDescent="0.35">
      <c r="A35" s="1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56</v>
      </c>
      <c r="W35" s="12"/>
    </row>
    <row r="36" spans="1:23" ht="15" thickBot="1" x14ac:dyDescent="0.35">
      <c r="A36" s="1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95</v>
      </c>
      <c r="W36" s="12"/>
    </row>
    <row r="37" spans="1:23" ht="15" thickBot="1" x14ac:dyDescent="0.35">
      <c r="A37" s="1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155</v>
      </c>
      <c r="W37" s="12"/>
    </row>
    <row r="38" spans="1:23" ht="15" thickBot="1" x14ac:dyDescent="0.35">
      <c r="A38" s="1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131</v>
      </c>
      <c r="W38" s="12"/>
    </row>
    <row r="39" spans="1:23" ht="15" thickBot="1" x14ac:dyDescent="0.35">
      <c r="A39" s="1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176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72</v>
      </c>
      <c r="W40" s="12"/>
    </row>
    <row r="41" spans="1:23" ht="15" thickBot="1" x14ac:dyDescent="0.35">
      <c r="A41" s="1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49</v>
      </c>
      <c r="W41" s="12"/>
    </row>
    <row r="42" spans="1:23" ht="15" thickBot="1" x14ac:dyDescent="0.35">
      <c r="A42" s="1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106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34">
        <f>SUM(V3:V42)</f>
        <v>4310</v>
      </c>
      <c r="W43" s="35" t="s">
        <v>33</v>
      </c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35">
        <f>V43/(40*20)</f>
        <v>5.3875000000000002</v>
      </c>
      <c r="W44" s="35" t="s">
        <v>14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</vt:lpstr>
      <vt:lpstr>X-estimada</vt:lpstr>
      <vt:lpstr>Rpol</vt:lpstr>
      <vt:lpstr>Rindv</vt:lpstr>
      <vt:lpstr>RgrpNA</vt:lpstr>
      <vt:lpstr>RgrpSexo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2021-09-30T18:30:17Z</dcterms:modified>
</cp:coreProperties>
</file>