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ar\Documents\GitHub\recsys-federated-fairness-didactic\analysis\"/>
    </mc:Choice>
  </mc:AlternateContent>
  <xr:revisionPtr revIDLastSave="0" documentId="13_ncr:1_{9125B878-6A4B-4AEF-ADE7-9B75168B8D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grpRMSE" sheetId="11" r:id="rId1"/>
    <sheet name="G2-X03" sheetId="1" r:id="rId2"/>
    <sheet name="G2-X05" sheetId="7" r:id="rId3"/>
    <sheet name="G2-X10" sheetId="8" r:id="rId4"/>
    <sheet name="G2-X15" sheetId="9" r:id="rId5"/>
    <sheet name="G2-X20" sheetId="10" r:id="rId6"/>
    <sheet name="Resumo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1" l="1"/>
  <c r="D28" i="11"/>
  <c r="D27" i="11"/>
  <c r="D26" i="11"/>
  <c r="D25" i="11"/>
  <c r="D24" i="11"/>
  <c r="D23" i="11"/>
  <c r="D22" i="11"/>
  <c r="J28" i="11"/>
  <c r="F23" i="11"/>
  <c r="F21" i="11"/>
  <c r="E28" i="11"/>
  <c r="E27" i="11"/>
  <c r="E23" i="11"/>
  <c r="E21" i="11"/>
  <c r="H28" i="11"/>
  <c r="H27" i="11"/>
  <c r="H26" i="11"/>
  <c r="H25" i="11"/>
  <c r="H24" i="11"/>
  <c r="H23" i="11"/>
  <c r="H22" i="11"/>
  <c r="H21" i="11"/>
  <c r="E5" i="11"/>
  <c r="K5" i="11" s="1"/>
  <c r="E3" i="11"/>
  <c r="E4" i="11"/>
  <c r="E2" i="11"/>
  <c r="K17" i="11"/>
  <c r="J27" i="11" s="1"/>
  <c r="J17" i="11"/>
  <c r="I28" i="11" s="1"/>
  <c r="K16" i="11"/>
  <c r="F28" i="11" s="1"/>
  <c r="J16" i="11"/>
  <c r="K15" i="11"/>
  <c r="J26" i="11" s="1"/>
  <c r="J15" i="11"/>
  <c r="I27" i="11" s="1"/>
  <c r="K27" i="11" s="1"/>
  <c r="K14" i="11"/>
  <c r="F27" i="11" s="1"/>
  <c r="J14" i="11"/>
  <c r="K13" i="11"/>
  <c r="J25" i="11" s="1"/>
  <c r="J13" i="11"/>
  <c r="I26" i="11" s="1"/>
  <c r="K12" i="11"/>
  <c r="F26" i="11" s="1"/>
  <c r="J12" i="11"/>
  <c r="K11" i="11"/>
  <c r="J24" i="11" s="1"/>
  <c r="J11" i="11"/>
  <c r="I25" i="11" s="1"/>
  <c r="K25" i="11" s="1"/>
  <c r="K10" i="11"/>
  <c r="F25" i="11" s="1"/>
  <c r="J10" i="11"/>
  <c r="E25" i="11" s="1"/>
  <c r="K9" i="11"/>
  <c r="J9" i="11"/>
  <c r="I24" i="11" s="1"/>
  <c r="K24" i="11" s="1"/>
  <c r="K8" i="11"/>
  <c r="F24" i="11" s="1"/>
  <c r="J8" i="11"/>
  <c r="E24" i="11" s="1"/>
  <c r="K7" i="11"/>
  <c r="J23" i="11" s="1"/>
  <c r="J7" i="11"/>
  <c r="I23" i="11" s="1"/>
  <c r="K6" i="11"/>
  <c r="J6" i="11"/>
  <c r="K4" i="11"/>
  <c r="F22" i="11" s="1"/>
  <c r="J4" i="11"/>
  <c r="E22" i="11" s="1"/>
  <c r="K3" i="11"/>
  <c r="J21" i="11" s="1"/>
  <c r="J3" i="11"/>
  <c r="I21" i="11" s="1"/>
  <c r="K2" i="11"/>
  <c r="J2" i="11"/>
  <c r="I36" i="1"/>
  <c r="I40" i="1"/>
  <c r="I39" i="1"/>
  <c r="I38" i="1"/>
  <c r="I37" i="1"/>
  <c r="I35" i="1"/>
  <c r="I34" i="1"/>
  <c r="I33" i="1"/>
  <c r="I32" i="1"/>
  <c r="I31" i="1"/>
  <c r="I30" i="1"/>
  <c r="I29" i="1"/>
  <c r="E40" i="1"/>
  <c r="E39" i="1"/>
  <c r="E38" i="1"/>
  <c r="E37" i="1"/>
  <c r="E36" i="1"/>
  <c r="E35" i="1"/>
  <c r="E34" i="1"/>
  <c r="E33" i="1"/>
  <c r="E32" i="1"/>
  <c r="E31" i="1"/>
  <c r="G36" i="1"/>
  <c r="E30" i="1"/>
  <c r="E29" i="1"/>
  <c r="J32" i="1"/>
  <c r="J33" i="1"/>
  <c r="J36" i="1"/>
  <c r="J37" i="1"/>
  <c r="J38" i="1"/>
  <c r="J39" i="1"/>
  <c r="J40" i="1"/>
  <c r="K33" i="1"/>
  <c r="K37" i="1"/>
  <c r="G32" i="1"/>
  <c r="G31" i="1"/>
  <c r="G30" i="1"/>
  <c r="G29" i="1"/>
  <c r="F31" i="1"/>
  <c r="F32" i="1"/>
  <c r="F33" i="1"/>
  <c r="F34" i="1"/>
  <c r="F35" i="1"/>
  <c r="F36" i="1"/>
  <c r="F37" i="1"/>
  <c r="F38" i="1"/>
  <c r="F39" i="1"/>
  <c r="F40" i="1"/>
  <c r="F29" i="1"/>
  <c r="G38" i="1"/>
  <c r="F30" i="1"/>
  <c r="G40" i="1"/>
  <c r="K39" i="1"/>
  <c r="G34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40" i="1" s="1"/>
  <c r="K13" i="1"/>
  <c r="J13" i="1"/>
  <c r="K12" i="1"/>
  <c r="J12" i="1"/>
  <c r="G39" i="1" s="1"/>
  <c r="K11" i="1"/>
  <c r="J11" i="1"/>
  <c r="K10" i="1"/>
  <c r="J10" i="1"/>
  <c r="K9" i="1"/>
  <c r="J35" i="1" s="1"/>
  <c r="J9" i="1"/>
  <c r="K8" i="1"/>
  <c r="J8" i="1"/>
  <c r="K7" i="1"/>
  <c r="J7" i="1"/>
  <c r="K6" i="1"/>
  <c r="J6" i="1"/>
  <c r="K5" i="1"/>
  <c r="J31" i="1" s="1"/>
  <c r="J5" i="1"/>
  <c r="K31" i="1" s="1"/>
  <c r="K4" i="1"/>
  <c r="J4" i="1"/>
  <c r="N7" i="10"/>
  <c r="H13" i="10" s="1"/>
  <c r="M7" i="10"/>
  <c r="G13" i="10" s="1"/>
  <c r="I13" i="10" s="1"/>
  <c r="N6" i="10"/>
  <c r="D13" i="10" s="1"/>
  <c r="M6" i="10"/>
  <c r="C13" i="10" s="1"/>
  <c r="E13" i="10" s="1"/>
  <c r="N5" i="10"/>
  <c r="H12" i="10" s="1"/>
  <c r="M5" i="10"/>
  <c r="G12" i="10" s="1"/>
  <c r="I12" i="10" s="1"/>
  <c r="N4" i="10"/>
  <c r="D12" i="10" s="1"/>
  <c r="M4" i="10"/>
  <c r="C12" i="10" s="1"/>
  <c r="E12" i="10" s="1"/>
  <c r="N3" i="10"/>
  <c r="H11" i="10" s="1"/>
  <c r="M3" i="10"/>
  <c r="G11" i="10" s="1"/>
  <c r="I11" i="10" s="1"/>
  <c r="N2" i="10"/>
  <c r="D11" i="10" s="1"/>
  <c r="M2" i="10"/>
  <c r="C11" i="10" s="1"/>
  <c r="E11" i="10" s="1"/>
  <c r="G12" i="9"/>
  <c r="I12" i="9" s="1"/>
  <c r="N7" i="9"/>
  <c r="H13" i="9" s="1"/>
  <c r="M7" i="9"/>
  <c r="G13" i="9" s="1"/>
  <c r="I13" i="9" s="1"/>
  <c r="N6" i="9"/>
  <c r="D13" i="9" s="1"/>
  <c r="M6" i="9"/>
  <c r="C13" i="9" s="1"/>
  <c r="E13" i="9" s="1"/>
  <c r="N5" i="9"/>
  <c r="H12" i="9" s="1"/>
  <c r="M5" i="9"/>
  <c r="N4" i="9"/>
  <c r="D12" i="9" s="1"/>
  <c r="M4" i="9"/>
  <c r="C12" i="9" s="1"/>
  <c r="E12" i="9" s="1"/>
  <c r="N3" i="9"/>
  <c r="H11" i="9" s="1"/>
  <c r="M3" i="9"/>
  <c r="G11" i="9" s="1"/>
  <c r="I11" i="9" s="1"/>
  <c r="N2" i="9"/>
  <c r="D11" i="9" s="1"/>
  <c r="M2" i="9"/>
  <c r="C11" i="9" s="1"/>
  <c r="E11" i="9" s="1"/>
  <c r="N7" i="8"/>
  <c r="H13" i="8" s="1"/>
  <c r="M7" i="8"/>
  <c r="G13" i="8" s="1"/>
  <c r="I13" i="8" s="1"/>
  <c r="N6" i="8"/>
  <c r="D13" i="8" s="1"/>
  <c r="M6" i="8"/>
  <c r="C13" i="8" s="1"/>
  <c r="E13" i="8" s="1"/>
  <c r="N5" i="8"/>
  <c r="H12" i="8" s="1"/>
  <c r="M5" i="8"/>
  <c r="G12" i="8" s="1"/>
  <c r="I12" i="8" s="1"/>
  <c r="N4" i="8"/>
  <c r="D12" i="8" s="1"/>
  <c r="M4" i="8"/>
  <c r="C12" i="8" s="1"/>
  <c r="E12" i="8" s="1"/>
  <c r="N3" i="8"/>
  <c r="H11" i="8" s="1"/>
  <c r="M3" i="8"/>
  <c r="G11" i="8" s="1"/>
  <c r="I11" i="8" s="1"/>
  <c r="N2" i="8"/>
  <c r="D11" i="8" s="1"/>
  <c r="M2" i="8"/>
  <c r="C11" i="8" s="1"/>
  <c r="E11" i="8" s="1"/>
  <c r="N7" i="7"/>
  <c r="H13" i="7" s="1"/>
  <c r="M7" i="7"/>
  <c r="G13" i="7" s="1"/>
  <c r="I13" i="7" s="1"/>
  <c r="N6" i="7"/>
  <c r="D13" i="7" s="1"/>
  <c r="M6" i="7"/>
  <c r="C13" i="7" s="1"/>
  <c r="E13" i="7" s="1"/>
  <c r="N5" i="7"/>
  <c r="H12" i="7" s="1"/>
  <c r="M5" i="7"/>
  <c r="G12" i="7" s="1"/>
  <c r="I12" i="7" s="1"/>
  <c r="N4" i="7"/>
  <c r="D12" i="7" s="1"/>
  <c r="M4" i="7"/>
  <c r="C12" i="7" s="1"/>
  <c r="E12" i="7" s="1"/>
  <c r="N3" i="7"/>
  <c r="H11" i="7" s="1"/>
  <c r="M3" i="7"/>
  <c r="G11" i="7" s="1"/>
  <c r="I11" i="7" s="1"/>
  <c r="N2" i="7"/>
  <c r="D11" i="7" s="1"/>
  <c r="M2" i="7"/>
  <c r="C11" i="7" s="1"/>
  <c r="E11" i="7" s="1"/>
  <c r="J3" i="1"/>
  <c r="K29" i="1" s="1"/>
  <c r="K3" i="1"/>
  <c r="J29" i="1" s="1"/>
  <c r="K2" i="1"/>
  <c r="J2" i="1"/>
  <c r="G28" i="11" l="1"/>
  <c r="J5" i="11"/>
  <c r="I22" i="11" s="1"/>
  <c r="K28" i="11"/>
  <c r="G27" i="11"/>
  <c r="E26" i="11"/>
  <c r="G26" i="11" s="1"/>
  <c r="G25" i="11"/>
  <c r="G21" i="11"/>
  <c r="G23" i="11"/>
  <c r="G22" i="11"/>
  <c r="K22" i="11"/>
  <c r="K26" i="11"/>
  <c r="K23" i="11"/>
  <c r="K21" i="11"/>
  <c r="G24" i="11"/>
  <c r="J22" i="11"/>
  <c r="K35" i="1"/>
  <c r="J34" i="1"/>
  <c r="K32" i="1"/>
  <c r="J30" i="1"/>
  <c r="K30" i="1"/>
  <c r="G35" i="1"/>
  <c r="G37" i="1"/>
  <c r="K38" i="1"/>
  <c r="K36" i="1"/>
  <c r="K34" i="1"/>
  <c r="G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E1" authorId="0" shapeId="0" xr:uid="{DD2E4DE4-0B7A-49DB-BFAF-5F7855B82E0B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Rounds = 5</t>
        </r>
      </text>
    </comment>
    <comment ref="F1" authorId="0" shapeId="0" xr:uid="{EC172EDD-977A-47B7-8CCF-17D557B1B8AE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Rounds = 5</t>
        </r>
      </text>
    </comment>
    <comment ref="D20" authorId="0" shapeId="0" xr:uid="{294167D2-4C32-4D79-B109-8B9C3536F01B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  <comment ref="H20" authorId="0" shapeId="0" xr:uid="{D09DD2E4-14E4-4243-AECE-85F122C345C7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</commentList>
</comments>
</file>

<file path=xl/sharedStrings.xml><?xml version="1.0" encoding="utf-8"?>
<sst xmlns="http://schemas.openxmlformats.org/spreadsheetml/2006/main" count="292" uniqueCount="29">
  <si>
    <t>Média</t>
  </si>
  <si>
    <t>Desvio</t>
  </si>
  <si>
    <t>MovieLens</t>
  </si>
  <si>
    <t>Dataset</t>
  </si>
  <si>
    <t>Books</t>
  </si>
  <si>
    <t>Songs</t>
  </si>
  <si>
    <t>X03</t>
  </si>
  <si>
    <t>X05</t>
  </si>
  <si>
    <t>X10</t>
  </si>
  <si>
    <t>X15</t>
  </si>
  <si>
    <t>Original</t>
  </si>
  <si>
    <t>Redução (%)</t>
  </si>
  <si>
    <t>Rgrp</t>
  </si>
  <si>
    <t>RMSE</t>
  </si>
  <si>
    <t>Medida</t>
  </si>
  <si>
    <t>Injustiça (Rgrp)</t>
  </si>
  <si>
    <t>Eficiência (RMSE)</t>
  </si>
  <si>
    <t>GoodBooks</t>
  </si>
  <si>
    <t>Método</t>
  </si>
  <si>
    <t>Grupo</t>
  </si>
  <si>
    <t>AVG</t>
  </si>
  <si>
    <t>WAVG</t>
  </si>
  <si>
    <t>AVG Fair</t>
  </si>
  <si>
    <t>WAVG Fair</t>
  </si>
  <si>
    <t>Rindv</t>
  </si>
  <si>
    <t>Loss</t>
  </si>
  <si>
    <t>NR</t>
  </si>
  <si>
    <t>NFS</t>
  </si>
  <si>
    <t>Ponderação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</si>
</sst>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4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0" fillId="0" borderId="1" xfId="1" applyFon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0" fillId="4" borderId="2" xfId="0" applyNumberFormat="1" applyFill="1" applyBorder="1"/>
    <xf numFmtId="164" fontId="0" fillId="4" borderId="1" xfId="0" applyNumberFormat="1" applyFill="1" applyBorder="1"/>
    <xf numFmtId="0" fontId="1" fillId="2" borderId="3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9" fontId="0" fillId="5" borderId="1" xfId="1" applyFont="1" applyFill="1" applyBorder="1"/>
    <xf numFmtId="9" fontId="3" fillId="5" borderId="1" xfId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15" xfId="0" applyBorder="1"/>
    <xf numFmtId="10" fontId="0" fillId="0" borderId="16" xfId="1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 vertical="center"/>
    </xf>
    <xf numFmtId="164" fontId="0" fillId="4" borderId="18" xfId="0" applyNumberFormat="1" applyFill="1" applyBorder="1"/>
    <xf numFmtId="164" fontId="0" fillId="0" borderId="18" xfId="0" applyNumberFormat="1" applyBorder="1"/>
    <xf numFmtId="10" fontId="0" fillId="0" borderId="18" xfId="1" applyNumberFormat="1" applyFont="1" applyBorder="1" applyAlignment="1">
      <alignment horizontal="center"/>
    </xf>
    <xf numFmtId="10" fontId="0" fillId="0" borderId="19" xfId="1" applyNumberFormat="1" applyFont="1" applyBorder="1" applyAlignment="1">
      <alignment horizontal="center"/>
    </xf>
    <xf numFmtId="0" fontId="1" fillId="3" borderId="2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0" fillId="0" borderId="22" xfId="0" applyBorder="1"/>
    <xf numFmtId="164" fontId="0" fillId="4" borderId="9" xfId="0" applyNumberFormat="1" applyFill="1" applyBorder="1"/>
    <xf numFmtId="164" fontId="0" fillId="0" borderId="9" xfId="0" applyNumberFormat="1" applyBorder="1"/>
    <xf numFmtId="10" fontId="0" fillId="0" borderId="9" xfId="1" applyNumberFormat="1" applyFont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 vertical="center"/>
    </xf>
    <xf numFmtId="164" fontId="0" fillId="4" borderId="25" xfId="0" applyNumberFormat="1" applyFill="1" applyBorder="1"/>
    <xf numFmtId="164" fontId="0" fillId="0" borderId="25" xfId="0" applyNumberFormat="1" applyBorder="1"/>
    <xf numFmtId="10" fontId="0" fillId="0" borderId="25" xfId="1" applyNumberFormat="1" applyFont="1" applyBorder="1" applyAlignment="1">
      <alignment horizontal="center"/>
    </xf>
    <xf numFmtId="10" fontId="0" fillId="0" borderId="26" xfId="1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4AF47-54B1-43B6-855B-87795D120887}">
  <dimension ref="A1:K28"/>
  <sheetViews>
    <sheetView tabSelected="1" zoomScale="107" zoomScaleNormal="107" workbookViewId="0"/>
  </sheetViews>
  <sheetFormatPr defaultRowHeight="14.4" x14ac:dyDescent="0.3"/>
  <cols>
    <col min="1" max="1" width="10.5546875" bestFit="1" customWidth="1"/>
    <col min="2" max="2" width="10.5546875" customWidth="1"/>
    <col min="3" max="3" width="11.33203125" bestFit="1" customWidth="1"/>
    <col min="4" max="14" width="12.6640625" customWidth="1"/>
    <col min="15" max="16" width="12.88671875" bestFit="1" customWidth="1"/>
  </cols>
  <sheetData>
    <row r="1" spans="1:11" x14ac:dyDescent="0.3">
      <c r="A1" s="2" t="s">
        <v>3</v>
      </c>
      <c r="B1" s="13" t="s">
        <v>18</v>
      </c>
      <c r="C1" s="13" t="s">
        <v>28</v>
      </c>
      <c r="D1" s="13" t="s">
        <v>14</v>
      </c>
      <c r="E1" s="5">
        <v>1</v>
      </c>
      <c r="F1" s="5">
        <v>2</v>
      </c>
      <c r="G1" s="6">
        <v>3</v>
      </c>
      <c r="H1" s="6">
        <v>4</v>
      </c>
      <c r="I1" s="6">
        <v>5</v>
      </c>
      <c r="J1" s="2" t="s">
        <v>0</v>
      </c>
      <c r="K1" s="2" t="s">
        <v>1</v>
      </c>
    </row>
    <row r="2" spans="1:11" x14ac:dyDescent="0.3">
      <c r="A2" s="52" t="s">
        <v>2</v>
      </c>
      <c r="B2" s="52" t="s">
        <v>20</v>
      </c>
      <c r="C2" s="52"/>
      <c r="D2" s="22" t="s">
        <v>12</v>
      </c>
      <c r="E2" s="12">
        <f>(0.34634155+0.266793668+0.296403408)/3</f>
        <v>0.30317954200000002</v>
      </c>
      <c r="F2" s="12">
        <v>0.293804646</v>
      </c>
      <c r="G2" s="12"/>
      <c r="H2" s="12"/>
      <c r="I2" s="12"/>
      <c r="J2" s="4">
        <f>AVERAGE(E2:I2)</f>
        <v>0.29849209399999999</v>
      </c>
      <c r="K2" s="4">
        <f>STDEV(E2:I2)</f>
        <v>6.6290525345186549E-3</v>
      </c>
    </row>
    <row r="3" spans="1:11" x14ac:dyDescent="0.3">
      <c r="A3" s="52"/>
      <c r="B3" s="52"/>
      <c r="C3" s="52"/>
      <c r="D3" s="22" t="s">
        <v>13</v>
      </c>
      <c r="E3" s="12">
        <f>(2.2695508+1.806963563+1.806365371)/3</f>
        <v>1.9609599113333334</v>
      </c>
      <c r="F3" s="12">
        <v>2.2691655160000002</v>
      </c>
      <c r="G3" s="12"/>
      <c r="H3" s="12"/>
      <c r="I3" s="12"/>
      <c r="J3" s="4">
        <f>AVERAGE(E3:I3)</f>
        <v>2.1150627136666666</v>
      </c>
      <c r="K3" s="4">
        <f>STDEV(E3:I3)</f>
        <v>0.21793427305950033</v>
      </c>
    </row>
    <row r="4" spans="1:11" x14ac:dyDescent="0.3">
      <c r="A4" s="52"/>
      <c r="B4" s="52" t="s">
        <v>22</v>
      </c>
      <c r="C4" s="52"/>
      <c r="D4" s="22" t="s">
        <v>12</v>
      </c>
      <c r="E4" s="12">
        <f>(0.201010257+0.201281041+0.209656239)/3</f>
        <v>0.20398251233333331</v>
      </c>
      <c r="F4" s="12">
        <v>0.24159312199999999</v>
      </c>
      <c r="G4" s="12"/>
      <c r="H4" s="12"/>
      <c r="I4" s="12"/>
      <c r="J4" s="4">
        <f t="shared" ref="J4:J7" si="0">AVERAGE(E4:I4)</f>
        <v>0.22278781716666665</v>
      </c>
      <c r="K4" s="4">
        <f t="shared" ref="K4:K7" si="1">STDEV(E4:I4)</f>
        <v>2.6594717139860329E-2</v>
      </c>
    </row>
    <row r="5" spans="1:11" x14ac:dyDescent="0.3">
      <c r="A5" s="52"/>
      <c r="B5" s="52"/>
      <c r="C5" s="52"/>
      <c r="D5" s="22" t="s">
        <v>13</v>
      </c>
      <c r="E5" s="12">
        <f>(1.622842908+1.621052623+1.620313525)/3</f>
        <v>1.6214030186666666</v>
      </c>
      <c r="F5" s="12">
        <v>1.6066356900000001</v>
      </c>
      <c r="G5" s="12"/>
      <c r="H5" s="12"/>
      <c r="I5" s="12"/>
      <c r="J5" s="4">
        <f t="shared" si="0"/>
        <v>1.6140193543333332</v>
      </c>
      <c r="K5" s="4">
        <f t="shared" si="1"/>
        <v>1.0442078240210397E-2</v>
      </c>
    </row>
    <row r="6" spans="1:11" x14ac:dyDescent="0.3">
      <c r="A6" s="52"/>
      <c r="B6" s="52" t="s">
        <v>21</v>
      </c>
      <c r="C6" s="52" t="s">
        <v>24</v>
      </c>
      <c r="D6" s="22" t="s">
        <v>12</v>
      </c>
      <c r="E6" s="12">
        <v>0.35086384399999998</v>
      </c>
      <c r="F6" s="12">
        <v>0.29100727999999998</v>
      </c>
      <c r="G6" s="12"/>
      <c r="H6" s="12"/>
      <c r="I6" s="12"/>
      <c r="J6" s="4">
        <f t="shared" si="0"/>
        <v>0.32093556199999995</v>
      </c>
      <c r="K6" s="4">
        <f t="shared" si="1"/>
        <v>4.2324982302926577E-2</v>
      </c>
    </row>
    <row r="7" spans="1:11" x14ac:dyDescent="0.3">
      <c r="A7" s="52"/>
      <c r="B7" s="52"/>
      <c r="C7" s="52"/>
      <c r="D7" s="22" t="s">
        <v>13</v>
      </c>
      <c r="E7" s="12">
        <v>2.2331066129999999</v>
      </c>
      <c r="F7" s="12">
        <v>2.2345821859999999</v>
      </c>
      <c r="G7" s="12"/>
      <c r="H7" s="12"/>
      <c r="I7" s="12"/>
      <c r="J7" s="4">
        <f t="shared" si="0"/>
        <v>2.2338443994999997</v>
      </c>
      <c r="K7" s="4">
        <f t="shared" si="1"/>
        <v>1.043387674435783E-3</v>
      </c>
    </row>
    <row r="8" spans="1:11" x14ac:dyDescent="0.3">
      <c r="A8" s="52"/>
      <c r="B8" s="52" t="s">
        <v>21</v>
      </c>
      <c r="C8" s="52" t="s">
        <v>25</v>
      </c>
      <c r="D8" s="22" t="s">
        <v>12</v>
      </c>
      <c r="E8" s="12">
        <v>0.346457183</v>
      </c>
      <c r="F8" s="12">
        <v>0.287494898</v>
      </c>
      <c r="G8" s="12"/>
      <c r="H8" s="12"/>
      <c r="I8" s="12"/>
      <c r="J8" s="4">
        <f>AVERAGE(E8:I8)</f>
        <v>0.3169760405</v>
      </c>
      <c r="K8" s="4">
        <f>STDEV(E8:I8)</f>
        <v>4.1692631557753858E-2</v>
      </c>
    </row>
    <row r="9" spans="1:11" x14ac:dyDescent="0.3">
      <c r="A9" s="52"/>
      <c r="B9" s="52"/>
      <c r="C9" s="52"/>
      <c r="D9" s="22" t="s">
        <v>13</v>
      </c>
      <c r="E9" s="12">
        <v>2.2292103769999998</v>
      </c>
      <c r="F9" s="12">
        <v>2.2302780150000001</v>
      </c>
      <c r="G9" s="12"/>
      <c r="H9" s="12"/>
      <c r="I9" s="12"/>
      <c r="J9" s="4">
        <f>AVERAGE(E9:I9)</f>
        <v>2.229744196</v>
      </c>
      <c r="K9" s="4">
        <f>STDEV(E9:I9)</f>
        <v>7.5493406965266587E-4</v>
      </c>
    </row>
    <row r="10" spans="1:11" x14ac:dyDescent="0.3">
      <c r="A10" s="52"/>
      <c r="B10" s="52" t="s">
        <v>21</v>
      </c>
      <c r="C10" s="52" t="s">
        <v>26</v>
      </c>
      <c r="D10" s="22" t="s">
        <v>12</v>
      </c>
      <c r="E10" s="12">
        <v>0.33388924599999997</v>
      </c>
      <c r="F10" s="12">
        <v>0.27816638399999999</v>
      </c>
      <c r="G10" s="12"/>
      <c r="H10" s="12"/>
      <c r="I10" s="12"/>
      <c r="J10" s="4">
        <f t="shared" ref="J10:J17" si="2">AVERAGE(E10:I10)</f>
        <v>0.30602781499999998</v>
      </c>
      <c r="K10" s="4">
        <f t="shared" ref="K10:K17" si="3">STDEV(E10:I10)</f>
        <v>3.940201358732217E-2</v>
      </c>
    </row>
    <row r="11" spans="1:11" x14ac:dyDescent="0.3">
      <c r="A11" s="52"/>
      <c r="B11" s="52"/>
      <c r="C11" s="52"/>
      <c r="D11" s="22" t="s">
        <v>13</v>
      </c>
      <c r="E11" s="12">
        <v>2.3085849289999998</v>
      </c>
      <c r="F11" s="12">
        <v>2.3068735600000001</v>
      </c>
      <c r="G11" s="12"/>
      <c r="H11" s="12"/>
      <c r="I11" s="12"/>
      <c r="J11" s="4">
        <f t="shared" si="2"/>
        <v>2.3077292444999999</v>
      </c>
      <c r="K11" s="4">
        <f t="shared" si="3"/>
        <v>1.2101206250122178E-3</v>
      </c>
    </row>
    <row r="12" spans="1:11" x14ac:dyDescent="0.3">
      <c r="A12" s="52"/>
      <c r="B12" s="52" t="s">
        <v>23</v>
      </c>
      <c r="C12" s="52" t="s">
        <v>24</v>
      </c>
      <c r="D12" s="22" t="s">
        <v>12</v>
      </c>
      <c r="E12" s="12">
        <v>0.17692372200000001</v>
      </c>
      <c r="F12" s="12">
        <v>0.17549410500000001</v>
      </c>
      <c r="G12" s="12"/>
      <c r="H12" s="12"/>
      <c r="I12" s="12"/>
      <c r="J12" s="4">
        <f t="shared" si="2"/>
        <v>0.17620891350000001</v>
      </c>
      <c r="K12" s="4">
        <f t="shared" si="3"/>
        <v>1.0108918751995644E-3</v>
      </c>
    </row>
    <row r="13" spans="1:11" x14ac:dyDescent="0.3">
      <c r="A13" s="52"/>
      <c r="B13" s="52"/>
      <c r="C13" s="52"/>
      <c r="D13" s="22" t="s">
        <v>13</v>
      </c>
      <c r="E13" s="12">
        <v>1.536483407</v>
      </c>
      <c r="F13" s="12">
        <v>1.5205175879999999</v>
      </c>
      <c r="G13" s="12"/>
      <c r="H13" s="12"/>
      <c r="I13" s="12"/>
      <c r="J13" s="4">
        <f t="shared" si="2"/>
        <v>1.5285004975000001</v>
      </c>
      <c r="K13" s="4">
        <f t="shared" si="3"/>
        <v>1.1289538882097057E-2</v>
      </c>
    </row>
    <row r="14" spans="1:11" x14ac:dyDescent="0.3">
      <c r="A14" s="52"/>
      <c r="B14" s="52" t="s">
        <v>23</v>
      </c>
      <c r="C14" s="52" t="s">
        <v>25</v>
      </c>
      <c r="D14" s="22" t="s">
        <v>12</v>
      </c>
      <c r="E14" s="12">
        <v>0.19155591699999999</v>
      </c>
      <c r="F14" s="12">
        <v>0.20344915999999999</v>
      </c>
      <c r="G14" s="12"/>
      <c r="H14" s="12"/>
      <c r="I14" s="12"/>
      <c r="J14" s="4">
        <f t="shared" si="2"/>
        <v>0.19750253849999999</v>
      </c>
      <c r="K14" s="4">
        <f t="shared" si="3"/>
        <v>8.4097927755994364E-3</v>
      </c>
    </row>
    <row r="15" spans="1:11" x14ac:dyDescent="0.3">
      <c r="A15" s="52"/>
      <c r="B15" s="52"/>
      <c r="C15" s="52"/>
      <c r="D15" s="22" t="s">
        <v>13</v>
      </c>
      <c r="E15" s="12">
        <v>1.5497951510000001</v>
      </c>
      <c r="F15" s="12">
        <v>1.5414829249999999</v>
      </c>
      <c r="G15" s="12"/>
      <c r="H15" s="12"/>
      <c r="I15" s="12"/>
      <c r="J15" s="4">
        <f t="shared" si="2"/>
        <v>1.545639038</v>
      </c>
      <c r="K15" s="4">
        <f t="shared" si="3"/>
        <v>5.8776313713552334E-3</v>
      </c>
    </row>
    <row r="16" spans="1:11" x14ac:dyDescent="0.3">
      <c r="A16" s="52"/>
      <c r="B16" s="52" t="s">
        <v>23</v>
      </c>
      <c r="C16" s="52" t="s">
        <v>26</v>
      </c>
      <c r="D16" s="22" t="s">
        <v>12</v>
      </c>
      <c r="E16" s="12">
        <v>0.25379473000000002</v>
      </c>
      <c r="F16" s="12">
        <v>0.29095143099999998</v>
      </c>
      <c r="G16" s="12"/>
      <c r="H16" s="12"/>
      <c r="I16" s="12"/>
      <c r="J16" s="4">
        <f t="shared" si="2"/>
        <v>0.27237308049999998</v>
      </c>
      <c r="K16" s="4">
        <f t="shared" si="3"/>
        <v>2.6273755243620942E-2</v>
      </c>
    </row>
    <row r="17" spans="1:11" x14ac:dyDescent="0.3">
      <c r="A17" s="52"/>
      <c r="B17" s="52"/>
      <c r="C17" s="52"/>
      <c r="D17" s="22" t="s">
        <v>13</v>
      </c>
      <c r="E17" s="12">
        <v>1.6482728719999999</v>
      </c>
      <c r="F17" s="12">
        <v>1.6259511710000001</v>
      </c>
      <c r="G17" s="12"/>
      <c r="H17" s="12"/>
      <c r="I17" s="12"/>
      <c r="J17" s="4">
        <f t="shared" si="2"/>
        <v>1.6371120215000001</v>
      </c>
      <c r="K17" s="4">
        <f t="shared" si="3"/>
        <v>1.5783826144718439E-2</v>
      </c>
    </row>
    <row r="18" spans="1:11" x14ac:dyDescent="0.3">
      <c r="A18" s="23"/>
      <c r="B18" s="23"/>
      <c r="C18" s="23"/>
      <c r="D18" s="23"/>
      <c r="E18" s="25"/>
      <c r="F18" s="25"/>
      <c r="G18" s="25"/>
      <c r="H18" s="25"/>
      <c r="I18" s="25"/>
      <c r="J18" s="24"/>
      <c r="K18" s="24"/>
    </row>
    <row r="19" spans="1:11" x14ac:dyDescent="0.3">
      <c r="A19" s="50"/>
      <c r="B19" s="50"/>
      <c r="C19" s="50"/>
      <c r="D19" s="51" t="s">
        <v>15</v>
      </c>
      <c r="E19" s="51"/>
      <c r="F19" s="51"/>
      <c r="G19" s="51"/>
      <c r="H19" s="51" t="s">
        <v>16</v>
      </c>
      <c r="I19" s="51"/>
      <c r="J19" s="51"/>
      <c r="K19" s="51"/>
    </row>
    <row r="20" spans="1:11" x14ac:dyDescent="0.3">
      <c r="A20" s="49" t="s">
        <v>3</v>
      </c>
      <c r="B20" s="49" t="s">
        <v>18</v>
      </c>
      <c r="C20" s="49" t="s">
        <v>28</v>
      </c>
      <c r="D20" s="49" t="s">
        <v>27</v>
      </c>
      <c r="E20" s="10" t="s">
        <v>0</v>
      </c>
      <c r="F20" s="10" t="s">
        <v>1</v>
      </c>
      <c r="G20" s="10" t="s">
        <v>11</v>
      </c>
      <c r="H20" s="49" t="s">
        <v>27</v>
      </c>
      <c r="I20" s="10" t="s">
        <v>0</v>
      </c>
      <c r="J20" s="10" t="s">
        <v>1</v>
      </c>
      <c r="K20" s="10" t="s">
        <v>11</v>
      </c>
    </row>
    <row r="21" spans="1:11" x14ac:dyDescent="0.3">
      <c r="A21" s="1" t="s">
        <v>2</v>
      </c>
      <c r="B21" s="22" t="s">
        <v>20</v>
      </c>
      <c r="C21" s="22"/>
      <c r="D21" s="12">
        <f>AVERAGE((0.483585+0.480675876+0.483972609)/3,0.577241898)</f>
        <v>0.52999319649999999</v>
      </c>
      <c r="E21" s="4">
        <f>J2</f>
        <v>0.29849209399999999</v>
      </c>
      <c r="F21" s="4">
        <f>K2</f>
        <v>6.6290525345186549E-3</v>
      </c>
      <c r="G21" s="14">
        <f>(D21-E21)/D21</f>
        <v>0.43680014013161017</v>
      </c>
      <c r="H21" s="12">
        <f>AVERAGE((1.769322157+1.770459771+1.770346522)/3,1.764741421)</f>
        <v>1.7673921188333335</v>
      </c>
      <c r="I21" s="4">
        <f>J3</f>
        <v>2.1150627136666666</v>
      </c>
      <c r="J21" s="4">
        <f>K3</f>
        <v>0.21793427305950033</v>
      </c>
      <c r="K21" s="14">
        <f>(H21-I21)/H21</f>
        <v>-0.19671389904286363</v>
      </c>
    </row>
    <row r="22" spans="1:11" x14ac:dyDescent="0.3">
      <c r="A22" s="1" t="s">
        <v>2</v>
      </c>
      <c r="B22" s="22" t="s">
        <v>22</v>
      </c>
      <c r="C22" s="22"/>
      <c r="D22" s="12">
        <f t="shared" ref="D22:D28" si="4">AVERAGE((0.483585+0.480675876+0.483972609)/3,0.577241898)</f>
        <v>0.52999319649999999</v>
      </c>
      <c r="E22" s="4">
        <f>J4</f>
        <v>0.22278781716666665</v>
      </c>
      <c r="F22" s="4">
        <f>K4</f>
        <v>2.6594717139860329E-2</v>
      </c>
      <c r="G22" s="14">
        <f>(D22-E22)/D22</f>
        <v>0.57964023191632308</v>
      </c>
      <c r="H22" s="12">
        <f t="shared" ref="H22:H28" si="5">AVERAGE((1.769322157+1.770459771+1.770346522)/3,1.764741421)</f>
        <v>1.7673921188333335</v>
      </c>
      <c r="I22" s="4">
        <f>J5</f>
        <v>1.6140193543333332</v>
      </c>
      <c r="J22" s="4">
        <f>K5</f>
        <v>1.0442078240210397E-2</v>
      </c>
      <c r="K22" s="14">
        <f>(H22-I22)/H22</f>
        <v>8.6779137954537539E-2</v>
      </c>
    </row>
    <row r="23" spans="1:11" x14ac:dyDescent="0.3">
      <c r="A23" s="1" t="s">
        <v>2</v>
      </c>
      <c r="B23" s="22" t="s">
        <v>21</v>
      </c>
      <c r="C23" s="22" t="s">
        <v>24</v>
      </c>
      <c r="D23" s="12">
        <f t="shared" si="4"/>
        <v>0.52999319649999999</v>
      </c>
      <c r="E23" s="4">
        <f>J6</f>
        <v>0.32093556199999995</v>
      </c>
      <c r="F23" s="4">
        <f>K6</f>
        <v>4.2324982302926577E-2</v>
      </c>
      <c r="G23" s="14">
        <f>(D23-E23)/D23</f>
        <v>0.39445343049795178</v>
      </c>
      <c r="H23" s="12">
        <f t="shared" si="5"/>
        <v>1.7673921188333335</v>
      </c>
      <c r="I23" s="4">
        <f>J7</f>
        <v>2.2338443994999997</v>
      </c>
      <c r="J23" s="4">
        <f>K7</f>
        <v>1.043387674435783E-3</v>
      </c>
      <c r="K23" s="14">
        <f>(H23-I23)/H23</f>
        <v>-0.26392121798900758</v>
      </c>
    </row>
    <row r="24" spans="1:11" x14ac:dyDescent="0.3">
      <c r="A24" s="1" t="s">
        <v>2</v>
      </c>
      <c r="B24" s="22" t="s">
        <v>21</v>
      </c>
      <c r="C24" s="22" t="s">
        <v>25</v>
      </c>
      <c r="D24" s="12">
        <f t="shared" si="4"/>
        <v>0.52999319649999999</v>
      </c>
      <c r="E24" s="4">
        <f>J8</f>
        <v>0.3169760405</v>
      </c>
      <c r="F24" s="4">
        <f>K8</f>
        <v>4.1692631557753858E-2</v>
      </c>
      <c r="G24" s="14">
        <f>(D24-E24)/D24</f>
        <v>0.4019243216832501</v>
      </c>
      <c r="H24" s="12">
        <f t="shared" si="5"/>
        <v>1.7673921188333335</v>
      </c>
      <c r="I24" s="4">
        <f>J9</f>
        <v>2.229744196</v>
      </c>
      <c r="J24" s="4">
        <f>K11</f>
        <v>1.2101206250122178E-3</v>
      </c>
      <c r="K24" s="14">
        <f t="shared" ref="K24:K28" si="6">(H24-I24)/H24</f>
        <v>-0.26160130071863619</v>
      </c>
    </row>
    <row r="25" spans="1:11" x14ac:dyDescent="0.3">
      <c r="A25" s="1" t="s">
        <v>2</v>
      </c>
      <c r="B25" s="22" t="s">
        <v>21</v>
      </c>
      <c r="C25" s="22" t="s">
        <v>26</v>
      </c>
      <c r="D25" s="12">
        <f t="shared" si="4"/>
        <v>0.52999319649999999</v>
      </c>
      <c r="E25" s="4">
        <f>J10</f>
        <v>0.30602781499999998</v>
      </c>
      <c r="F25" s="4">
        <f>K10</f>
        <v>3.940201358732217E-2</v>
      </c>
      <c r="G25" s="14">
        <f t="shared" ref="G25:G28" si="7">(D25-E25)/D25</f>
        <v>0.42258161610193429</v>
      </c>
      <c r="H25" s="12">
        <f t="shared" si="5"/>
        <v>1.7673921188333335</v>
      </c>
      <c r="I25" s="4">
        <f>J11</f>
        <v>2.3077292444999999</v>
      </c>
      <c r="J25" s="4">
        <f>K13</f>
        <v>1.1289538882097057E-2</v>
      </c>
      <c r="K25" s="14">
        <f t="shared" si="6"/>
        <v>-0.30572566206945995</v>
      </c>
    </row>
    <row r="26" spans="1:11" x14ac:dyDescent="0.3">
      <c r="A26" s="1" t="s">
        <v>2</v>
      </c>
      <c r="B26" s="22" t="s">
        <v>23</v>
      </c>
      <c r="C26" s="22" t="s">
        <v>24</v>
      </c>
      <c r="D26" s="12">
        <f t="shared" si="4"/>
        <v>0.52999319649999999</v>
      </c>
      <c r="E26" s="4">
        <f>J12</f>
        <v>0.17620891350000001</v>
      </c>
      <c r="F26" s="4">
        <f>K12</f>
        <v>1.0108918751995644E-3</v>
      </c>
      <c r="G26" s="14">
        <f t="shared" si="7"/>
        <v>0.66752608398813662</v>
      </c>
      <c r="H26" s="12">
        <f t="shared" si="5"/>
        <v>1.7673921188333335</v>
      </c>
      <c r="I26" s="4">
        <f>J13</f>
        <v>1.5285004975000001</v>
      </c>
      <c r="J26" s="4">
        <f>K15</f>
        <v>5.8776313713552334E-3</v>
      </c>
      <c r="K26" s="14">
        <f t="shared" si="6"/>
        <v>0.13516616872266424</v>
      </c>
    </row>
    <row r="27" spans="1:11" x14ac:dyDescent="0.3">
      <c r="A27" s="1" t="s">
        <v>2</v>
      </c>
      <c r="B27" s="22" t="s">
        <v>23</v>
      </c>
      <c r="C27" s="22" t="s">
        <v>25</v>
      </c>
      <c r="D27" s="12">
        <f t="shared" si="4"/>
        <v>0.52999319649999999</v>
      </c>
      <c r="E27" s="4">
        <f>J14</f>
        <v>0.19750253849999999</v>
      </c>
      <c r="F27" s="4">
        <f>K14</f>
        <v>8.4097927755994364E-3</v>
      </c>
      <c r="G27" s="14">
        <f t="shared" si="7"/>
        <v>0.62734891729879028</v>
      </c>
      <c r="H27" s="12">
        <f t="shared" si="5"/>
        <v>1.7673921188333335</v>
      </c>
      <c r="I27" s="4">
        <f>J15</f>
        <v>1.545639038</v>
      </c>
      <c r="J27" s="4">
        <f>K17</f>
        <v>1.5783826144718439E-2</v>
      </c>
      <c r="K27" s="14">
        <f t="shared" si="6"/>
        <v>0.12546909000573911</v>
      </c>
    </row>
    <row r="28" spans="1:11" x14ac:dyDescent="0.3">
      <c r="A28" s="1" t="s">
        <v>2</v>
      </c>
      <c r="B28" s="22" t="s">
        <v>23</v>
      </c>
      <c r="C28" s="22" t="s">
        <v>26</v>
      </c>
      <c r="D28" s="12">
        <f t="shared" si="4"/>
        <v>0.52999319649999999</v>
      </c>
      <c r="E28" s="4">
        <f>J16</f>
        <v>0.27237308049999998</v>
      </c>
      <c r="F28" s="4">
        <f>K16</f>
        <v>2.6273755243620942E-2</v>
      </c>
      <c r="G28" s="14">
        <f t="shared" si="7"/>
        <v>0.48608193029889207</v>
      </c>
      <c r="H28" s="12">
        <f t="shared" si="5"/>
        <v>1.7673921188333335</v>
      </c>
      <c r="I28" s="4">
        <f>J17</f>
        <v>1.6371120215000001</v>
      </c>
      <c r="J28" s="4">
        <f>K19</f>
        <v>0</v>
      </c>
      <c r="K28" s="14">
        <f t="shared" si="6"/>
        <v>7.3713182233341654E-2</v>
      </c>
    </row>
  </sheetData>
  <mergeCells count="20">
    <mergeCell ref="C6:C7"/>
    <mergeCell ref="B8:B9"/>
    <mergeCell ref="C8:C9"/>
    <mergeCell ref="B10:B11"/>
    <mergeCell ref="A19:C19"/>
    <mergeCell ref="D19:G19"/>
    <mergeCell ref="H19:K19"/>
    <mergeCell ref="C10:C11"/>
    <mergeCell ref="B12:B13"/>
    <mergeCell ref="C12:C13"/>
    <mergeCell ref="B14:B15"/>
    <mergeCell ref="C14:C15"/>
    <mergeCell ref="B16:B17"/>
    <mergeCell ref="C16:C17"/>
    <mergeCell ref="A2:A17"/>
    <mergeCell ref="B2:B3"/>
    <mergeCell ref="C2:C3"/>
    <mergeCell ref="B4:B5"/>
    <mergeCell ref="C4:C5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zoomScale="107" zoomScaleNormal="107" workbookViewId="0">
      <selection activeCell="C2" sqref="C2:C3"/>
    </sheetView>
  </sheetViews>
  <sheetFormatPr defaultRowHeight="14.4" x14ac:dyDescent="0.3"/>
  <cols>
    <col min="1" max="1" width="10.5546875" bestFit="1" customWidth="1"/>
    <col min="2" max="3" width="10.5546875" customWidth="1"/>
    <col min="4" max="14" width="12.6640625" customWidth="1"/>
    <col min="15" max="16" width="12.88671875" bestFit="1" customWidth="1"/>
  </cols>
  <sheetData>
    <row r="1" spans="1:11" x14ac:dyDescent="0.3">
      <c r="A1" s="2" t="s">
        <v>3</v>
      </c>
      <c r="B1" s="13" t="s">
        <v>18</v>
      </c>
      <c r="C1" s="13" t="s">
        <v>19</v>
      </c>
      <c r="D1" s="13" t="s">
        <v>14</v>
      </c>
      <c r="E1" s="5">
        <v>3</v>
      </c>
      <c r="F1" s="6">
        <v>5</v>
      </c>
      <c r="G1" s="6">
        <v>10</v>
      </c>
      <c r="H1" s="6">
        <v>15</v>
      </c>
      <c r="I1" s="6">
        <v>20</v>
      </c>
      <c r="J1" s="2" t="s">
        <v>0</v>
      </c>
      <c r="K1" s="2" t="s">
        <v>1</v>
      </c>
    </row>
    <row r="2" spans="1:11" x14ac:dyDescent="0.3">
      <c r="A2" s="52" t="s">
        <v>2</v>
      </c>
      <c r="B2" s="52" t="s">
        <v>20</v>
      </c>
      <c r="C2" s="52" t="s">
        <v>24</v>
      </c>
      <c r="D2" s="21" t="s">
        <v>12</v>
      </c>
      <c r="E2" s="12"/>
      <c r="F2" s="12">
        <v>0.34634155</v>
      </c>
      <c r="G2" s="12"/>
      <c r="H2" s="12"/>
      <c r="I2" s="12"/>
      <c r="J2" s="4">
        <f>AVERAGE(E2:I2)</f>
        <v>0.34634155</v>
      </c>
      <c r="K2" s="4" t="e">
        <f>STDEV(E2:I2)</f>
        <v>#DIV/0!</v>
      </c>
    </row>
    <row r="3" spans="1:11" x14ac:dyDescent="0.3">
      <c r="A3" s="52"/>
      <c r="B3" s="52"/>
      <c r="C3" s="52"/>
      <c r="D3" s="21" t="s">
        <v>13</v>
      </c>
      <c r="E3" s="12"/>
      <c r="F3" s="12">
        <v>2.2695508000000002</v>
      </c>
      <c r="G3" s="12"/>
      <c r="H3" s="12"/>
      <c r="I3" s="12"/>
      <c r="J3" s="4">
        <f>AVERAGE(E3:I3)</f>
        <v>2.2695508000000002</v>
      </c>
      <c r="K3" s="4" t="e">
        <f>STDEV(E3:I3)</f>
        <v>#DIV/0!</v>
      </c>
    </row>
    <row r="4" spans="1:11" x14ac:dyDescent="0.3">
      <c r="A4" s="52"/>
      <c r="B4" s="52" t="s">
        <v>21</v>
      </c>
      <c r="C4" s="52" t="s">
        <v>24</v>
      </c>
      <c r="D4" s="21" t="s">
        <v>12</v>
      </c>
      <c r="E4" s="12"/>
      <c r="F4" s="12">
        <v>0.35086384399999998</v>
      </c>
      <c r="G4" s="12"/>
      <c r="H4" s="12"/>
      <c r="I4" s="12"/>
      <c r="J4" s="4">
        <f t="shared" ref="J4:J7" si="0">AVERAGE(E4:I4)</f>
        <v>0.35086384399999998</v>
      </c>
      <c r="K4" s="4" t="e">
        <f t="shared" ref="K4:K7" si="1">STDEV(E4:I4)</f>
        <v>#DIV/0!</v>
      </c>
    </row>
    <row r="5" spans="1:11" x14ac:dyDescent="0.3">
      <c r="A5" s="52"/>
      <c r="B5" s="52"/>
      <c r="C5" s="52"/>
      <c r="D5" s="21" t="s">
        <v>13</v>
      </c>
      <c r="E5" s="12"/>
      <c r="F5" s="12">
        <v>2.2331066129999999</v>
      </c>
      <c r="G5" s="12"/>
      <c r="H5" s="12"/>
      <c r="I5" s="12"/>
      <c r="J5" s="4">
        <f t="shared" si="0"/>
        <v>2.2331066129999999</v>
      </c>
      <c r="K5" s="4" t="e">
        <f t="shared" si="1"/>
        <v>#DIV/0!</v>
      </c>
    </row>
    <row r="6" spans="1:11" x14ac:dyDescent="0.3">
      <c r="A6" s="52"/>
      <c r="B6" s="52" t="s">
        <v>22</v>
      </c>
      <c r="C6" s="52" t="s">
        <v>24</v>
      </c>
      <c r="D6" s="21" t="s">
        <v>12</v>
      </c>
      <c r="E6" s="12"/>
      <c r="F6" s="12">
        <v>0.201010257</v>
      </c>
      <c r="G6" s="12"/>
      <c r="H6" s="12"/>
      <c r="I6" s="12"/>
      <c r="J6" s="4">
        <f t="shared" si="0"/>
        <v>0.201010257</v>
      </c>
      <c r="K6" s="4" t="e">
        <f t="shared" si="1"/>
        <v>#DIV/0!</v>
      </c>
    </row>
    <row r="7" spans="1:11" x14ac:dyDescent="0.3">
      <c r="A7" s="52"/>
      <c r="B7" s="52"/>
      <c r="C7" s="52"/>
      <c r="D7" s="21" t="s">
        <v>13</v>
      </c>
      <c r="E7" s="12"/>
      <c r="F7" s="12">
        <v>1.622842908</v>
      </c>
      <c r="G7" s="12"/>
      <c r="H7" s="12"/>
      <c r="I7" s="12"/>
      <c r="J7" s="4">
        <f t="shared" si="0"/>
        <v>1.622842908</v>
      </c>
      <c r="K7" s="4" t="e">
        <f t="shared" si="1"/>
        <v>#DIV/0!</v>
      </c>
    </row>
    <row r="8" spans="1:11" x14ac:dyDescent="0.3">
      <c r="A8" s="52"/>
      <c r="B8" s="52" t="s">
        <v>23</v>
      </c>
      <c r="C8" s="52" t="s">
        <v>24</v>
      </c>
      <c r="D8" s="21" t="s">
        <v>12</v>
      </c>
      <c r="E8" s="12"/>
      <c r="F8" s="12">
        <v>0.17692372200000001</v>
      </c>
      <c r="G8" s="12"/>
      <c r="H8" s="12"/>
      <c r="I8" s="12"/>
      <c r="J8" s="4">
        <f>AVERAGE(E8:I8)</f>
        <v>0.17692372200000001</v>
      </c>
      <c r="K8" s="4" t="e">
        <f>STDEV(E8:I8)</f>
        <v>#DIV/0!</v>
      </c>
    </row>
    <row r="9" spans="1:11" x14ac:dyDescent="0.3">
      <c r="A9" s="52"/>
      <c r="B9" s="52"/>
      <c r="C9" s="52"/>
      <c r="D9" s="21" t="s">
        <v>13</v>
      </c>
      <c r="E9" s="12"/>
      <c r="F9" s="12">
        <v>1.536483407</v>
      </c>
      <c r="G9" s="12"/>
      <c r="H9" s="12"/>
      <c r="I9" s="12"/>
      <c r="J9" s="4">
        <f>AVERAGE(E9:I9)</f>
        <v>1.536483407</v>
      </c>
      <c r="K9" s="4" t="e">
        <f>STDEV(E9:I9)</f>
        <v>#DIV/0!</v>
      </c>
    </row>
    <row r="10" spans="1:11" x14ac:dyDescent="0.3">
      <c r="A10" s="52"/>
      <c r="B10" s="52" t="s">
        <v>20</v>
      </c>
      <c r="C10" s="52" t="s">
        <v>25</v>
      </c>
      <c r="D10" s="21" t="s">
        <v>12</v>
      </c>
      <c r="E10" s="12"/>
      <c r="F10" s="12">
        <v>0.26679366799999998</v>
      </c>
      <c r="G10" s="12"/>
      <c r="H10" s="12"/>
      <c r="I10" s="12"/>
      <c r="J10" s="4">
        <f t="shared" ref="J10:J17" si="2">AVERAGE(E10:I10)</f>
        <v>0.26679366799999998</v>
      </c>
      <c r="K10" s="4" t="e">
        <f t="shared" ref="K10:K17" si="3">STDEV(E10:I10)</f>
        <v>#DIV/0!</v>
      </c>
    </row>
    <row r="11" spans="1:11" x14ac:dyDescent="0.3">
      <c r="A11" s="52"/>
      <c r="B11" s="52"/>
      <c r="C11" s="52"/>
      <c r="D11" s="21" t="s">
        <v>13</v>
      </c>
      <c r="E11" s="12"/>
      <c r="F11" s="12"/>
      <c r="G11" s="12"/>
      <c r="H11" s="12"/>
      <c r="I11" s="12"/>
      <c r="J11" s="4" t="e">
        <f t="shared" si="2"/>
        <v>#DIV/0!</v>
      </c>
      <c r="K11" s="4" t="e">
        <f t="shared" si="3"/>
        <v>#DIV/0!</v>
      </c>
    </row>
    <row r="12" spans="1:11" x14ac:dyDescent="0.3">
      <c r="A12" s="52"/>
      <c r="B12" s="52" t="s">
        <v>21</v>
      </c>
      <c r="C12" s="52" t="s">
        <v>25</v>
      </c>
      <c r="D12" s="21" t="s">
        <v>12</v>
      </c>
      <c r="E12" s="12"/>
      <c r="F12" s="12">
        <v>0.346457183</v>
      </c>
      <c r="G12" s="12"/>
      <c r="H12" s="12"/>
      <c r="I12" s="12"/>
      <c r="J12" s="4">
        <f t="shared" si="2"/>
        <v>0.346457183</v>
      </c>
      <c r="K12" s="4" t="e">
        <f t="shared" si="3"/>
        <v>#DIV/0!</v>
      </c>
    </row>
    <row r="13" spans="1:11" x14ac:dyDescent="0.3">
      <c r="A13" s="52"/>
      <c r="B13" s="52"/>
      <c r="C13" s="52"/>
      <c r="D13" s="21" t="s">
        <v>13</v>
      </c>
      <c r="E13" s="12"/>
      <c r="F13" s="12"/>
      <c r="G13" s="12"/>
      <c r="H13" s="12"/>
      <c r="I13" s="12"/>
      <c r="J13" s="4" t="e">
        <f t="shared" si="2"/>
        <v>#DIV/0!</v>
      </c>
      <c r="K13" s="4" t="e">
        <f t="shared" si="3"/>
        <v>#DIV/0!</v>
      </c>
    </row>
    <row r="14" spans="1:11" x14ac:dyDescent="0.3">
      <c r="A14" s="52"/>
      <c r="B14" s="52" t="s">
        <v>22</v>
      </c>
      <c r="C14" s="52" t="s">
        <v>25</v>
      </c>
      <c r="D14" s="21" t="s">
        <v>12</v>
      </c>
      <c r="E14" s="12"/>
      <c r="F14" s="12">
        <v>0.20128104099999999</v>
      </c>
      <c r="G14" s="12"/>
      <c r="H14" s="12"/>
      <c r="I14" s="12"/>
      <c r="J14" s="4">
        <f t="shared" si="2"/>
        <v>0.20128104099999999</v>
      </c>
      <c r="K14" s="4" t="e">
        <f t="shared" si="3"/>
        <v>#DIV/0!</v>
      </c>
    </row>
    <row r="15" spans="1:11" x14ac:dyDescent="0.3">
      <c r="A15" s="52"/>
      <c r="B15" s="52"/>
      <c r="C15" s="52"/>
      <c r="D15" s="21" t="s">
        <v>13</v>
      </c>
      <c r="E15" s="12"/>
      <c r="F15" s="12"/>
      <c r="G15" s="12"/>
      <c r="H15" s="12"/>
      <c r="I15" s="12"/>
      <c r="J15" s="4" t="e">
        <f t="shared" si="2"/>
        <v>#DIV/0!</v>
      </c>
      <c r="K15" s="4" t="e">
        <f t="shared" si="3"/>
        <v>#DIV/0!</v>
      </c>
    </row>
    <row r="16" spans="1:11" x14ac:dyDescent="0.3">
      <c r="A16" s="52"/>
      <c r="B16" s="52" t="s">
        <v>23</v>
      </c>
      <c r="C16" s="52" t="s">
        <v>25</v>
      </c>
      <c r="D16" s="21" t="s">
        <v>12</v>
      </c>
      <c r="E16" s="12"/>
      <c r="F16" s="12">
        <v>0.19155591699999999</v>
      </c>
      <c r="G16" s="12"/>
      <c r="H16" s="12"/>
      <c r="I16" s="12"/>
      <c r="J16" s="4">
        <f t="shared" si="2"/>
        <v>0.19155591699999999</v>
      </c>
      <c r="K16" s="4" t="e">
        <f t="shared" si="3"/>
        <v>#DIV/0!</v>
      </c>
    </row>
    <row r="17" spans="1:11" x14ac:dyDescent="0.3">
      <c r="A17" s="52"/>
      <c r="B17" s="52"/>
      <c r="C17" s="52"/>
      <c r="D17" s="21" t="s">
        <v>13</v>
      </c>
      <c r="E17" s="12"/>
      <c r="F17" s="12"/>
      <c r="G17" s="12"/>
      <c r="H17" s="12"/>
      <c r="I17" s="12"/>
      <c r="J17" s="4" t="e">
        <f t="shared" si="2"/>
        <v>#DIV/0!</v>
      </c>
      <c r="K17" s="4" t="e">
        <f t="shared" si="3"/>
        <v>#DIV/0!</v>
      </c>
    </row>
    <row r="18" spans="1:11" x14ac:dyDescent="0.3">
      <c r="A18" s="52"/>
      <c r="B18" s="52" t="s">
        <v>20</v>
      </c>
      <c r="C18" s="52" t="s">
        <v>26</v>
      </c>
      <c r="D18" s="21" t="s">
        <v>12</v>
      </c>
      <c r="E18" s="12"/>
      <c r="F18" s="12">
        <v>0.29640340799999998</v>
      </c>
      <c r="G18" s="12"/>
      <c r="H18" s="12"/>
      <c r="I18" s="12"/>
      <c r="J18" s="4">
        <f>AVERAGE(E18:I18)</f>
        <v>0.29640340799999998</v>
      </c>
      <c r="K18" s="4" t="e">
        <f>STDEV(E18:I18)</f>
        <v>#DIV/0!</v>
      </c>
    </row>
    <row r="19" spans="1:11" x14ac:dyDescent="0.3">
      <c r="A19" s="52"/>
      <c r="B19" s="52"/>
      <c r="C19" s="52"/>
      <c r="D19" s="21" t="s">
        <v>13</v>
      </c>
      <c r="E19" s="12"/>
      <c r="F19" s="12"/>
      <c r="G19" s="12"/>
      <c r="H19" s="12"/>
      <c r="I19" s="12"/>
      <c r="J19" s="4" t="e">
        <f>AVERAGE(E19:I19)</f>
        <v>#DIV/0!</v>
      </c>
      <c r="K19" s="4" t="e">
        <f>STDEV(E19:I19)</f>
        <v>#DIV/0!</v>
      </c>
    </row>
    <row r="20" spans="1:11" x14ac:dyDescent="0.3">
      <c r="A20" s="52"/>
      <c r="B20" s="52" t="s">
        <v>21</v>
      </c>
      <c r="C20" s="52" t="s">
        <v>26</v>
      </c>
      <c r="D20" s="21" t="s">
        <v>12</v>
      </c>
      <c r="E20" s="12"/>
      <c r="F20" s="12">
        <v>0.33388924599999997</v>
      </c>
      <c r="G20" s="12"/>
      <c r="H20" s="12"/>
      <c r="I20" s="12"/>
      <c r="J20" s="4">
        <f t="shared" ref="J20:J25" si="4">AVERAGE(E20:I20)</f>
        <v>0.33388924599999997</v>
      </c>
      <c r="K20" s="4" t="e">
        <f t="shared" ref="K20:K25" si="5">STDEV(E20:I20)</f>
        <v>#DIV/0!</v>
      </c>
    </row>
    <row r="21" spans="1:11" x14ac:dyDescent="0.3">
      <c r="A21" s="52"/>
      <c r="B21" s="52"/>
      <c r="C21" s="52"/>
      <c r="D21" s="21" t="s">
        <v>13</v>
      </c>
      <c r="E21" s="12"/>
      <c r="F21" s="12"/>
      <c r="G21" s="12"/>
      <c r="H21" s="12"/>
      <c r="I21" s="12"/>
      <c r="J21" s="4" t="e">
        <f t="shared" si="4"/>
        <v>#DIV/0!</v>
      </c>
      <c r="K21" s="4" t="e">
        <f t="shared" si="5"/>
        <v>#DIV/0!</v>
      </c>
    </row>
    <row r="22" spans="1:11" x14ac:dyDescent="0.3">
      <c r="A22" s="52"/>
      <c r="B22" s="52" t="s">
        <v>22</v>
      </c>
      <c r="C22" s="52" t="s">
        <v>26</v>
      </c>
      <c r="D22" s="21" t="s">
        <v>12</v>
      </c>
      <c r="E22" s="12"/>
      <c r="F22" s="12">
        <v>0.20965623899999999</v>
      </c>
      <c r="G22" s="12"/>
      <c r="H22" s="12"/>
      <c r="I22" s="12"/>
      <c r="J22" s="4">
        <f t="shared" si="4"/>
        <v>0.20965623899999999</v>
      </c>
      <c r="K22" s="4" t="e">
        <f t="shared" si="5"/>
        <v>#DIV/0!</v>
      </c>
    </row>
    <row r="23" spans="1:11" x14ac:dyDescent="0.3">
      <c r="A23" s="52"/>
      <c r="B23" s="52"/>
      <c r="C23" s="52"/>
      <c r="D23" s="21" t="s">
        <v>13</v>
      </c>
      <c r="E23" s="12"/>
      <c r="F23" s="12"/>
      <c r="G23" s="12"/>
      <c r="H23" s="12"/>
      <c r="I23" s="12"/>
      <c r="J23" s="4" t="e">
        <f t="shared" si="4"/>
        <v>#DIV/0!</v>
      </c>
      <c r="K23" s="4" t="e">
        <f t="shared" si="5"/>
        <v>#DIV/0!</v>
      </c>
    </row>
    <row r="24" spans="1:11" x14ac:dyDescent="0.3">
      <c r="A24" s="52"/>
      <c r="B24" s="52" t="s">
        <v>23</v>
      </c>
      <c r="C24" s="52" t="s">
        <v>26</v>
      </c>
      <c r="D24" s="21" t="s">
        <v>12</v>
      </c>
      <c r="E24" s="12"/>
      <c r="F24" s="12">
        <v>0.25379473000000002</v>
      </c>
      <c r="G24" s="12"/>
      <c r="H24" s="12"/>
      <c r="I24" s="12"/>
      <c r="J24" s="4">
        <f t="shared" si="4"/>
        <v>0.25379473000000002</v>
      </c>
      <c r="K24" s="4" t="e">
        <f t="shared" si="5"/>
        <v>#DIV/0!</v>
      </c>
    </row>
    <row r="25" spans="1:11" x14ac:dyDescent="0.3">
      <c r="A25" s="52"/>
      <c r="B25" s="52"/>
      <c r="C25" s="52"/>
      <c r="D25" s="21" t="s">
        <v>13</v>
      </c>
      <c r="E25" s="12"/>
      <c r="F25" s="12"/>
      <c r="G25" s="12"/>
      <c r="H25" s="12"/>
      <c r="I25" s="12"/>
      <c r="J25" s="4" t="e">
        <f t="shared" si="4"/>
        <v>#DIV/0!</v>
      </c>
      <c r="K25" s="4" t="e">
        <f t="shared" si="5"/>
        <v>#DIV/0!</v>
      </c>
    </row>
    <row r="26" spans="1:11" ht="15" thickBot="1" x14ac:dyDescent="0.35">
      <c r="A26" s="23"/>
      <c r="B26" s="23"/>
      <c r="C26" s="23"/>
      <c r="D26" s="23"/>
      <c r="E26" s="25"/>
      <c r="F26" s="25"/>
      <c r="G26" s="25"/>
      <c r="H26" s="25"/>
      <c r="I26" s="25"/>
      <c r="J26" s="24"/>
      <c r="K26" s="24"/>
    </row>
    <row r="27" spans="1:11" x14ac:dyDescent="0.3">
      <c r="A27" s="57"/>
      <c r="B27" s="58"/>
      <c r="C27" s="59"/>
      <c r="D27" s="53" t="s">
        <v>15</v>
      </c>
      <c r="E27" s="54"/>
      <c r="F27" s="54"/>
      <c r="G27" s="55"/>
      <c r="H27" s="53" t="s">
        <v>16</v>
      </c>
      <c r="I27" s="54"/>
      <c r="J27" s="54"/>
      <c r="K27" s="56"/>
    </row>
    <row r="28" spans="1:11" ht="15" thickBot="1" x14ac:dyDescent="0.35">
      <c r="A28" s="34" t="s">
        <v>3</v>
      </c>
      <c r="B28" s="35" t="s">
        <v>18</v>
      </c>
      <c r="C28" s="35" t="s">
        <v>19</v>
      </c>
      <c r="D28" s="35" t="s">
        <v>10</v>
      </c>
      <c r="E28" s="36" t="s">
        <v>0</v>
      </c>
      <c r="F28" s="36" t="s">
        <v>1</v>
      </c>
      <c r="G28" s="36" t="s">
        <v>11</v>
      </c>
      <c r="H28" s="36" t="s">
        <v>10</v>
      </c>
      <c r="I28" s="36" t="s">
        <v>0</v>
      </c>
      <c r="J28" s="36" t="s">
        <v>1</v>
      </c>
      <c r="K28" s="37" t="s">
        <v>11</v>
      </c>
    </row>
    <row r="29" spans="1:11" x14ac:dyDescent="0.3">
      <c r="A29" s="43" t="s">
        <v>2</v>
      </c>
      <c r="B29" s="44" t="s">
        <v>20</v>
      </c>
      <c r="C29" s="44" t="s">
        <v>24</v>
      </c>
      <c r="D29" s="45">
        <v>0.48358499999999999</v>
      </c>
      <c r="E29" s="46">
        <f>J2</f>
        <v>0.34634155</v>
      </c>
      <c r="F29" s="46" t="e">
        <f>K2</f>
        <v>#DIV/0!</v>
      </c>
      <c r="G29" s="47">
        <f>(D29-E29)/D29</f>
        <v>0.28380419161057518</v>
      </c>
      <c r="H29" s="45">
        <v>1.769322157</v>
      </c>
      <c r="I29" s="46">
        <f>J3</f>
        <v>2.2695508000000002</v>
      </c>
      <c r="J29" s="46" t="e">
        <f>K3</f>
        <v>#DIV/0!</v>
      </c>
      <c r="K29" s="48">
        <f>(H29-I29)/H29</f>
        <v>-0.28272332487384333</v>
      </c>
    </row>
    <row r="30" spans="1:11" x14ac:dyDescent="0.3">
      <c r="A30" s="26" t="s">
        <v>2</v>
      </c>
      <c r="B30" s="21" t="s">
        <v>21</v>
      </c>
      <c r="C30" s="21" t="s">
        <v>24</v>
      </c>
      <c r="D30" s="12">
        <v>0.48358499999999999</v>
      </c>
      <c r="E30" s="4">
        <f>J4</f>
        <v>0.35086384399999998</v>
      </c>
      <c r="F30" s="4" t="e">
        <f>K4</f>
        <v>#DIV/0!</v>
      </c>
      <c r="G30" s="14">
        <f>(D30-E30)/D30</f>
        <v>0.27445259054768034</v>
      </c>
      <c r="H30" s="12">
        <v>1.769322157</v>
      </c>
      <c r="I30" s="4">
        <f>J5</f>
        <v>2.2331066129999999</v>
      </c>
      <c r="J30" s="4" t="e">
        <f>K5</f>
        <v>#DIV/0!</v>
      </c>
      <c r="K30" s="27">
        <f>(H30-I30)/H30</f>
        <v>-0.26212550052861855</v>
      </c>
    </row>
    <row r="31" spans="1:11" x14ac:dyDescent="0.3">
      <c r="A31" s="26" t="s">
        <v>2</v>
      </c>
      <c r="B31" s="21" t="s">
        <v>22</v>
      </c>
      <c r="C31" s="21" t="s">
        <v>24</v>
      </c>
      <c r="D31" s="12">
        <v>0.48358499999999999</v>
      </c>
      <c r="E31" s="4">
        <f>J6</f>
        <v>0.201010257</v>
      </c>
      <c r="F31" s="4" t="e">
        <f t="shared" ref="F31" si="6">K4</f>
        <v>#DIV/0!</v>
      </c>
      <c r="G31" s="14">
        <f>(D31-E31)/D31</f>
        <v>0.58433314308756468</v>
      </c>
      <c r="H31" s="12">
        <v>1.769322157</v>
      </c>
      <c r="I31" s="4">
        <f>J7</f>
        <v>1.622842908</v>
      </c>
      <c r="J31" s="4" t="e">
        <f t="shared" ref="J31" si="7">K5</f>
        <v>#DIV/0!</v>
      </c>
      <c r="K31" s="27">
        <f>(H31-I31)/H31</f>
        <v>8.2788342654548E-2</v>
      </c>
    </row>
    <row r="32" spans="1:11" ht="15" thickBot="1" x14ac:dyDescent="0.35">
      <c r="A32" s="28" t="s">
        <v>2</v>
      </c>
      <c r="B32" s="29" t="s">
        <v>23</v>
      </c>
      <c r="C32" s="29" t="s">
        <v>24</v>
      </c>
      <c r="D32" s="30">
        <v>0.48358499999999999</v>
      </c>
      <c r="E32" s="31">
        <f>J8</f>
        <v>0.17692372200000001</v>
      </c>
      <c r="F32" s="31" t="e">
        <f t="shared" ref="F32" si="8">K6</f>
        <v>#DIV/0!</v>
      </c>
      <c r="G32" s="32">
        <f>(D32-E32)/D32</f>
        <v>0.63414141877849806</v>
      </c>
      <c r="H32" s="30">
        <v>1.769322157</v>
      </c>
      <c r="I32" s="31">
        <f>J9</f>
        <v>1.536483407</v>
      </c>
      <c r="J32" s="31" t="e">
        <f t="shared" ref="J32" si="9">K7</f>
        <v>#DIV/0!</v>
      </c>
      <c r="K32" s="33">
        <f t="shared" ref="K32:K40" si="10">(H32-I32)/H32</f>
        <v>0.13159771332700265</v>
      </c>
    </row>
    <row r="33" spans="1:11" x14ac:dyDescent="0.3">
      <c r="A33" s="43" t="s">
        <v>2</v>
      </c>
      <c r="B33" s="44" t="s">
        <v>20</v>
      </c>
      <c r="C33" s="44" t="s">
        <v>25</v>
      </c>
      <c r="D33" s="45">
        <v>0.480675876</v>
      </c>
      <c r="E33" s="46">
        <f>J10</f>
        <v>0.26679366799999998</v>
      </c>
      <c r="F33" s="46" t="e">
        <f t="shared" ref="F33" si="11">K6</f>
        <v>#DIV/0!</v>
      </c>
      <c r="G33" s="47">
        <f t="shared" ref="G33:G40" si="12">(D33-E33)/D33</f>
        <v>0.444961394318029</v>
      </c>
      <c r="H33" s="45"/>
      <c r="I33" s="46" t="e">
        <f>J11</f>
        <v>#DIV/0!</v>
      </c>
      <c r="J33" s="46" t="e">
        <f t="shared" ref="J33" si="13">K7</f>
        <v>#DIV/0!</v>
      </c>
      <c r="K33" s="48" t="e">
        <f t="shared" si="10"/>
        <v>#DIV/0!</v>
      </c>
    </row>
    <row r="34" spans="1:11" x14ac:dyDescent="0.3">
      <c r="A34" s="26" t="s">
        <v>2</v>
      </c>
      <c r="B34" s="21" t="s">
        <v>21</v>
      </c>
      <c r="C34" s="21" t="s">
        <v>25</v>
      </c>
      <c r="D34" s="12">
        <v>0.480675876</v>
      </c>
      <c r="E34" s="4">
        <f>J12</f>
        <v>0.346457183</v>
      </c>
      <c r="F34" s="4" t="e">
        <f t="shared" ref="F34" si="14">K8</f>
        <v>#DIV/0!</v>
      </c>
      <c r="G34" s="14">
        <f t="shared" si="12"/>
        <v>0.27922910156614555</v>
      </c>
      <c r="H34" s="12"/>
      <c r="I34" s="4" t="e">
        <f>J13</f>
        <v>#DIV/0!</v>
      </c>
      <c r="J34" s="4" t="e">
        <f t="shared" ref="J34" si="15">K9</f>
        <v>#DIV/0!</v>
      </c>
      <c r="K34" s="27" t="e">
        <f t="shared" si="10"/>
        <v>#DIV/0!</v>
      </c>
    </row>
    <row r="35" spans="1:11" x14ac:dyDescent="0.3">
      <c r="A35" s="26" t="s">
        <v>2</v>
      </c>
      <c r="B35" s="21" t="s">
        <v>22</v>
      </c>
      <c r="C35" s="21" t="s">
        <v>25</v>
      </c>
      <c r="D35" s="12">
        <v>0.480675876</v>
      </c>
      <c r="E35" s="4">
        <f>J14</f>
        <v>0.20128104099999999</v>
      </c>
      <c r="F35" s="4" t="e">
        <f t="shared" ref="F35" si="16">K8</f>
        <v>#DIV/0!</v>
      </c>
      <c r="G35" s="14">
        <f t="shared" si="12"/>
        <v>0.58125412351669592</v>
      </c>
      <c r="H35" s="12"/>
      <c r="I35" s="4" t="e">
        <f>J15</f>
        <v>#DIV/0!</v>
      </c>
      <c r="J35" s="4" t="e">
        <f t="shared" ref="J35" si="17">K9</f>
        <v>#DIV/0!</v>
      </c>
      <c r="K35" s="27" t="e">
        <f t="shared" si="10"/>
        <v>#DIV/0!</v>
      </c>
    </row>
    <row r="36" spans="1:11" ht="15" thickBot="1" x14ac:dyDescent="0.35">
      <c r="A36" s="28" t="s">
        <v>2</v>
      </c>
      <c r="B36" s="29" t="s">
        <v>23</v>
      </c>
      <c r="C36" s="29" t="s">
        <v>25</v>
      </c>
      <c r="D36" s="30">
        <v>0.480675876</v>
      </c>
      <c r="E36" s="31">
        <f>J16</f>
        <v>0.19155591699999999</v>
      </c>
      <c r="F36" s="31" t="e">
        <f t="shared" ref="F36" si="18">K10</f>
        <v>#DIV/0!</v>
      </c>
      <c r="G36" s="32">
        <f t="shared" si="12"/>
        <v>0.60148631008059994</v>
      </c>
      <c r="H36" s="30"/>
      <c r="I36" s="31" t="e">
        <f>J17</f>
        <v>#DIV/0!</v>
      </c>
      <c r="J36" s="31" t="e">
        <f t="shared" ref="J36" si="19">K11</f>
        <v>#DIV/0!</v>
      </c>
      <c r="K36" s="33" t="e">
        <f t="shared" si="10"/>
        <v>#DIV/0!</v>
      </c>
    </row>
    <row r="37" spans="1:11" x14ac:dyDescent="0.3">
      <c r="A37" s="38" t="s">
        <v>2</v>
      </c>
      <c r="B37" s="20" t="s">
        <v>20</v>
      </c>
      <c r="C37" s="20" t="s">
        <v>26</v>
      </c>
      <c r="D37" s="39">
        <v>0.483972609</v>
      </c>
      <c r="E37" s="40">
        <f>J18</f>
        <v>0.29640340799999998</v>
      </c>
      <c r="F37" s="40" t="e">
        <f t="shared" ref="F37" si="20">K10</f>
        <v>#DIV/0!</v>
      </c>
      <c r="G37" s="41">
        <f t="shared" si="12"/>
        <v>0.38756160475189211</v>
      </c>
      <c r="H37" s="39"/>
      <c r="I37" s="40" t="e">
        <f>J19</f>
        <v>#DIV/0!</v>
      </c>
      <c r="J37" s="40" t="e">
        <f t="shared" ref="J37" si="21">K11</f>
        <v>#DIV/0!</v>
      </c>
      <c r="K37" s="42" t="e">
        <f t="shared" si="10"/>
        <v>#DIV/0!</v>
      </c>
    </row>
    <row r="38" spans="1:11" x14ac:dyDescent="0.3">
      <c r="A38" s="26" t="s">
        <v>2</v>
      </c>
      <c r="B38" s="21" t="s">
        <v>21</v>
      </c>
      <c r="C38" s="21" t="s">
        <v>26</v>
      </c>
      <c r="D38" s="12">
        <v>0.483972609</v>
      </c>
      <c r="E38" s="4">
        <f>J20</f>
        <v>0.33388924599999997</v>
      </c>
      <c r="F38" s="4" t="e">
        <f t="shared" ref="F38" si="22">K12</f>
        <v>#DIV/0!</v>
      </c>
      <c r="G38" s="14">
        <f t="shared" si="12"/>
        <v>0.31010714286105401</v>
      </c>
      <c r="H38" s="12"/>
      <c r="I38" s="4" t="e">
        <f>J21</f>
        <v>#DIV/0!</v>
      </c>
      <c r="J38" s="4" t="e">
        <f t="shared" ref="J38" si="23">K13</f>
        <v>#DIV/0!</v>
      </c>
      <c r="K38" s="27" t="e">
        <f t="shared" si="10"/>
        <v>#DIV/0!</v>
      </c>
    </row>
    <row r="39" spans="1:11" x14ac:dyDescent="0.3">
      <c r="A39" s="26" t="s">
        <v>2</v>
      </c>
      <c r="B39" s="21" t="s">
        <v>22</v>
      </c>
      <c r="C39" s="21" t="s">
        <v>26</v>
      </c>
      <c r="D39" s="12">
        <v>0.483972609</v>
      </c>
      <c r="E39" s="4">
        <f>J22</f>
        <v>0.20965623899999999</v>
      </c>
      <c r="F39" s="4" t="e">
        <f t="shared" ref="F39" si="24">K12</f>
        <v>#DIV/0!</v>
      </c>
      <c r="G39" s="14">
        <f t="shared" si="12"/>
        <v>0.56680143648377423</v>
      </c>
      <c r="H39" s="12"/>
      <c r="I39" s="4" t="e">
        <f>J23</f>
        <v>#DIV/0!</v>
      </c>
      <c r="J39" s="4" t="e">
        <f t="shared" ref="J39" si="25">K13</f>
        <v>#DIV/0!</v>
      </c>
      <c r="K39" s="27" t="e">
        <f t="shared" si="10"/>
        <v>#DIV/0!</v>
      </c>
    </row>
    <row r="40" spans="1:11" ht="15" thickBot="1" x14ac:dyDescent="0.35">
      <c r="A40" s="28" t="s">
        <v>2</v>
      </c>
      <c r="B40" s="29" t="s">
        <v>23</v>
      </c>
      <c r="C40" s="29" t="s">
        <v>26</v>
      </c>
      <c r="D40" s="30">
        <v>0.483972609</v>
      </c>
      <c r="E40" s="31">
        <f>J24</f>
        <v>0.25379473000000002</v>
      </c>
      <c r="F40" s="31" t="e">
        <f t="shared" ref="F40" si="26">K14</f>
        <v>#DIV/0!</v>
      </c>
      <c r="G40" s="32">
        <f t="shared" si="12"/>
        <v>0.47560104584348484</v>
      </c>
      <c r="H40" s="30"/>
      <c r="I40" s="31" t="e">
        <f>J25</f>
        <v>#DIV/0!</v>
      </c>
      <c r="J40" s="31" t="e">
        <f t="shared" ref="J40" si="27">K15</f>
        <v>#DIV/0!</v>
      </c>
      <c r="K40" s="33" t="e">
        <f t="shared" si="10"/>
        <v>#DIV/0!</v>
      </c>
    </row>
  </sheetData>
  <mergeCells count="28">
    <mergeCell ref="A2:A25"/>
    <mergeCell ref="A27:C27"/>
    <mergeCell ref="B20:B21"/>
    <mergeCell ref="C20:C21"/>
    <mergeCell ref="B22:B23"/>
    <mergeCell ref="C22:C23"/>
    <mergeCell ref="B24:B25"/>
    <mergeCell ref="C24:C25"/>
    <mergeCell ref="B16:B17"/>
    <mergeCell ref="C16:C17"/>
    <mergeCell ref="B18:B19"/>
    <mergeCell ref="C18:C19"/>
    <mergeCell ref="C10:C11"/>
    <mergeCell ref="B12:B13"/>
    <mergeCell ref="C12:C13"/>
    <mergeCell ref="B14:B15"/>
    <mergeCell ref="C14:C15"/>
    <mergeCell ref="D27:G27"/>
    <mergeCell ref="H27:K27"/>
    <mergeCell ref="B2:B3"/>
    <mergeCell ref="C2:C3"/>
    <mergeCell ref="B4:B5"/>
    <mergeCell ref="C4:C5"/>
    <mergeCell ref="B6:B7"/>
    <mergeCell ref="C6:C7"/>
    <mergeCell ref="B8:B9"/>
    <mergeCell ref="C8:C9"/>
    <mergeCell ref="B10:B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zoomScale="107" zoomScaleNormal="107" workbookViewId="0">
      <selection activeCell="C13" sqref="C13"/>
    </sheetView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3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60" t="s">
        <v>2</v>
      </c>
      <c r="B2" s="17" t="s">
        <v>12</v>
      </c>
      <c r="C2" s="11"/>
      <c r="D2" s="12"/>
      <c r="E2" s="12"/>
      <c r="F2" s="12"/>
      <c r="G2" s="12"/>
      <c r="H2" s="12"/>
      <c r="I2" s="12"/>
      <c r="J2" s="12"/>
      <c r="K2" s="12"/>
      <c r="L2" s="12"/>
      <c r="M2" s="4" t="e">
        <f>AVERAGE(C2:L2)</f>
        <v>#DIV/0!</v>
      </c>
      <c r="N2" s="4" t="e">
        <f>STDEV(C2:L2)</f>
        <v>#DIV/0!</v>
      </c>
    </row>
    <row r="3" spans="1:14" x14ac:dyDescent="0.3">
      <c r="A3" s="61"/>
      <c r="B3" s="17" t="s">
        <v>13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4" t="e">
        <f>AVERAGE(C3:L3)</f>
        <v>#DIV/0!</v>
      </c>
      <c r="N3" s="4" t="e">
        <f>STDEV(C3:L3)</f>
        <v>#DIV/0!</v>
      </c>
    </row>
    <row r="4" spans="1:14" x14ac:dyDescent="0.3">
      <c r="A4" s="60" t="s">
        <v>17</v>
      </c>
      <c r="B4" s="17" t="s">
        <v>12</v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61"/>
      <c r="B5" s="17" t="s">
        <v>13</v>
      </c>
      <c r="C5" s="11"/>
      <c r="D5" s="12"/>
      <c r="E5" s="12"/>
      <c r="F5" s="12"/>
      <c r="G5" s="12"/>
      <c r="H5" s="12"/>
      <c r="I5" s="12"/>
      <c r="J5" s="12"/>
      <c r="K5" s="12"/>
      <c r="L5" s="12"/>
      <c r="M5" s="4" t="e">
        <f t="shared" si="0"/>
        <v>#DIV/0!</v>
      </c>
      <c r="N5" s="4" t="e">
        <f t="shared" si="1"/>
        <v>#DIV/0!</v>
      </c>
    </row>
    <row r="6" spans="1:14" x14ac:dyDescent="0.3">
      <c r="A6" s="52" t="s">
        <v>5</v>
      </c>
      <c r="B6" s="17" t="s">
        <v>12</v>
      </c>
      <c r="C6" s="11"/>
      <c r="D6" s="12"/>
      <c r="E6" s="12"/>
      <c r="F6" s="12"/>
      <c r="G6" s="12"/>
      <c r="H6" s="12"/>
      <c r="I6" s="12"/>
      <c r="J6" s="12"/>
      <c r="K6" s="12"/>
      <c r="L6" s="12"/>
      <c r="M6" s="4" t="e">
        <f>AVERAGE(C6:L6)</f>
        <v>#DIV/0!</v>
      </c>
      <c r="N6" s="4" t="e">
        <f t="shared" si="1"/>
        <v>#DIV/0!</v>
      </c>
    </row>
    <row r="7" spans="1:14" x14ac:dyDescent="0.3">
      <c r="A7" s="52"/>
      <c r="B7" s="17" t="s">
        <v>13</v>
      </c>
      <c r="C7" s="11"/>
      <c r="D7" s="12"/>
      <c r="E7" s="12"/>
      <c r="F7" s="12"/>
      <c r="G7" s="12"/>
      <c r="H7" s="12"/>
      <c r="I7" s="12"/>
      <c r="J7" s="12"/>
      <c r="K7" s="12"/>
      <c r="L7" s="12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62" t="s">
        <v>15</v>
      </c>
      <c r="C9" s="63"/>
      <c r="D9" s="63"/>
      <c r="E9" s="64"/>
      <c r="F9" s="62" t="s">
        <v>16</v>
      </c>
      <c r="G9" s="63"/>
      <c r="H9" s="63"/>
      <c r="I9" s="64"/>
    </row>
    <row r="10" spans="1:14" x14ac:dyDescent="0.3">
      <c r="A10" s="9" t="s">
        <v>3</v>
      </c>
      <c r="B10" s="10" t="s">
        <v>10</v>
      </c>
      <c r="C10" s="10" t="s">
        <v>0</v>
      </c>
      <c r="D10" s="10" t="s">
        <v>1</v>
      </c>
      <c r="E10" s="10" t="s">
        <v>11</v>
      </c>
      <c r="F10" s="10" t="s">
        <v>10</v>
      </c>
      <c r="G10" s="10" t="s">
        <v>0</v>
      </c>
      <c r="H10" s="10" t="s">
        <v>1</v>
      </c>
      <c r="I10" s="10" t="s">
        <v>11</v>
      </c>
    </row>
    <row r="11" spans="1:14" x14ac:dyDescent="0.3">
      <c r="A11" s="1" t="s">
        <v>2</v>
      </c>
      <c r="B11" s="12"/>
      <c r="C11" s="4" t="e">
        <f>M2</f>
        <v>#DIV/0!</v>
      </c>
      <c r="D11" s="4" t="e">
        <f>N2</f>
        <v>#DIV/0!</v>
      </c>
      <c r="E11" s="14" t="e">
        <f>(B11-C11)/B11</f>
        <v>#DIV/0!</v>
      </c>
      <c r="F11" s="12"/>
      <c r="G11" s="4" t="e">
        <f>M3</f>
        <v>#DIV/0!</v>
      </c>
      <c r="H11" s="4" t="e">
        <f>N3</f>
        <v>#DIV/0!</v>
      </c>
      <c r="I11" s="14" t="e">
        <f>(F11-G11)/F11</f>
        <v>#DIV/0!</v>
      </c>
    </row>
    <row r="12" spans="1:14" x14ac:dyDescent="0.3">
      <c r="A12" s="1" t="s">
        <v>4</v>
      </c>
      <c r="B12" s="12"/>
      <c r="C12" s="4" t="e">
        <f>M4</f>
        <v>#DIV/0!</v>
      </c>
      <c r="D12" s="4" t="e">
        <f>N4</f>
        <v>#DIV/0!</v>
      </c>
      <c r="E12" s="14" t="e">
        <f t="shared" ref="E12:E13" si="2">(B12-C12)/B12</f>
        <v>#DIV/0!</v>
      </c>
      <c r="F12" s="12"/>
      <c r="G12" s="4" t="e">
        <f>M5</f>
        <v>#DIV/0!</v>
      </c>
      <c r="H12" s="4" t="e">
        <f>N5</f>
        <v>#DIV/0!</v>
      </c>
      <c r="I12" s="14" t="e">
        <f>(F12-G12)/F12</f>
        <v>#DIV/0!</v>
      </c>
    </row>
    <row r="13" spans="1:14" x14ac:dyDescent="0.3">
      <c r="A13" s="1" t="s">
        <v>5</v>
      </c>
      <c r="B13" s="12"/>
      <c r="C13" s="4" t="e">
        <f>M6</f>
        <v>#DIV/0!</v>
      </c>
      <c r="D13" s="4" t="e">
        <f>N6</f>
        <v>#DIV/0!</v>
      </c>
      <c r="E13" s="14" t="e">
        <f t="shared" si="2"/>
        <v>#DIV/0!</v>
      </c>
      <c r="F13" s="12"/>
      <c r="G13" s="4" t="e">
        <f>M7</f>
        <v>#DIV/0!</v>
      </c>
      <c r="H13" s="4" t="e">
        <f>N7</f>
        <v>#DIV/0!</v>
      </c>
      <c r="I13" s="14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3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60" t="s">
        <v>2</v>
      </c>
      <c r="B2" s="18" t="s">
        <v>12</v>
      </c>
      <c r="C2" s="11"/>
      <c r="D2" s="12"/>
      <c r="E2" s="12"/>
      <c r="F2" s="12"/>
      <c r="G2" s="12"/>
      <c r="H2" s="12"/>
      <c r="I2" s="12"/>
      <c r="J2" s="12"/>
      <c r="K2" s="12"/>
      <c r="L2" s="12"/>
      <c r="M2" s="4" t="e">
        <f>AVERAGE(C2:L2)</f>
        <v>#DIV/0!</v>
      </c>
      <c r="N2" s="4" t="e">
        <f>STDEV(C2:L2)</f>
        <v>#DIV/0!</v>
      </c>
    </row>
    <row r="3" spans="1:14" x14ac:dyDescent="0.3">
      <c r="A3" s="61"/>
      <c r="B3" s="18" t="s">
        <v>13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4" t="e">
        <f>AVERAGE(C3:L3)</f>
        <v>#DIV/0!</v>
      </c>
      <c r="N3" s="4" t="e">
        <f>STDEV(C3:L3)</f>
        <v>#DIV/0!</v>
      </c>
    </row>
    <row r="4" spans="1:14" x14ac:dyDescent="0.3">
      <c r="A4" s="60" t="s">
        <v>17</v>
      </c>
      <c r="B4" s="18" t="s">
        <v>12</v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61"/>
      <c r="B5" s="18" t="s">
        <v>13</v>
      </c>
      <c r="C5" s="11"/>
      <c r="D5" s="12"/>
      <c r="E5" s="12"/>
      <c r="F5" s="12"/>
      <c r="G5" s="12"/>
      <c r="H5" s="12"/>
      <c r="I5" s="12"/>
      <c r="J5" s="12"/>
      <c r="K5" s="12"/>
      <c r="L5" s="12"/>
      <c r="M5" s="4" t="e">
        <f t="shared" si="0"/>
        <v>#DIV/0!</v>
      </c>
      <c r="N5" s="4" t="e">
        <f t="shared" si="1"/>
        <v>#DIV/0!</v>
      </c>
    </row>
    <row r="6" spans="1:14" x14ac:dyDescent="0.3">
      <c r="A6" s="52" t="s">
        <v>5</v>
      </c>
      <c r="B6" s="18" t="s">
        <v>12</v>
      </c>
      <c r="C6" s="11"/>
      <c r="D6" s="12"/>
      <c r="E6" s="12"/>
      <c r="F6" s="12"/>
      <c r="G6" s="12"/>
      <c r="H6" s="12"/>
      <c r="I6" s="12"/>
      <c r="J6" s="12"/>
      <c r="K6" s="12"/>
      <c r="L6" s="12"/>
      <c r="M6" s="4" t="e">
        <f>AVERAGE(C6:L6)</f>
        <v>#DIV/0!</v>
      </c>
      <c r="N6" s="4" t="e">
        <f t="shared" si="1"/>
        <v>#DIV/0!</v>
      </c>
    </row>
    <row r="7" spans="1:14" x14ac:dyDescent="0.3">
      <c r="A7" s="52"/>
      <c r="B7" s="18" t="s">
        <v>13</v>
      </c>
      <c r="C7" s="11"/>
      <c r="D7" s="12"/>
      <c r="E7" s="12"/>
      <c r="F7" s="12"/>
      <c r="G7" s="12"/>
      <c r="H7" s="12"/>
      <c r="I7" s="12"/>
      <c r="J7" s="12"/>
      <c r="K7" s="12"/>
      <c r="L7" s="12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62" t="s">
        <v>15</v>
      </c>
      <c r="C9" s="63"/>
      <c r="D9" s="63"/>
      <c r="E9" s="64"/>
      <c r="F9" s="62" t="s">
        <v>16</v>
      </c>
      <c r="G9" s="63"/>
      <c r="H9" s="63"/>
      <c r="I9" s="64"/>
    </row>
    <row r="10" spans="1:14" x14ac:dyDescent="0.3">
      <c r="A10" s="9" t="s">
        <v>3</v>
      </c>
      <c r="B10" s="10" t="s">
        <v>10</v>
      </c>
      <c r="C10" s="10" t="s">
        <v>0</v>
      </c>
      <c r="D10" s="10" t="s">
        <v>1</v>
      </c>
      <c r="E10" s="10" t="s">
        <v>11</v>
      </c>
      <c r="F10" s="10" t="s">
        <v>10</v>
      </c>
      <c r="G10" s="10" t="s">
        <v>0</v>
      </c>
      <c r="H10" s="10" t="s">
        <v>1</v>
      </c>
      <c r="I10" s="10" t="s">
        <v>11</v>
      </c>
    </row>
    <row r="11" spans="1:14" x14ac:dyDescent="0.3">
      <c r="A11" s="1" t="s">
        <v>2</v>
      </c>
      <c r="B11" s="12"/>
      <c r="C11" s="4" t="e">
        <f>M2</f>
        <v>#DIV/0!</v>
      </c>
      <c r="D11" s="4" t="e">
        <f>N2</f>
        <v>#DIV/0!</v>
      </c>
      <c r="E11" s="14" t="e">
        <f>(B11-C11)/B11</f>
        <v>#DIV/0!</v>
      </c>
      <c r="F11" s="12"/>
      <c r="G11" s="4" t="e">
        <f>M3</f>
        <v>#DIV/0!</v>
      </c>
      <c r="H11" s="4" t="e">
        <f>N3</f>
        <v>#DIV/0!</v>
      </c>
      <c r="I11" s="14" t="e">
        <f>(F11-G11)/F11</f>
        <v>#DIV/0!</v>
      </c>
    </row>
    <row r="12" spans="1:14" x14ac:dyDescent="0.3">
      <c r="A12" s="1" t="s">
        <v>4</v>
      </c>
      <c r="B12" s="12"/>
      <c r="C12" s="4" t="e">
        <f>M4</f>
        <v>#DIV/0!</v>
      </c>
      <c r="D12" s="4" t="e">
        <f>N4</f>
        <v>#DIV/0!</v>
      </c>
      <c r="E12" s="14" t="e">
        <f t="shared" ref="E12:E13" si="2">(B12-C12)/B12</f>
        <v>#DIV/0!</v>
      </c>
      <c r="F12" s="12"/>
      <c r="G12" s="4" t="e">
        <f>M5</f>
        <v>#DIV/0!</v>
      </c>
      <c r="H12" s="4" t="e">
        <f>N5</f>
        <v>#DIV/0!</v>
      </c>
      <c r="I12" s="14" t="e">
        <f>(F12-G12)/F12</f>
        <v>#DIV/0!</v>
      </c>
    </row>
    <row r="13" spans="1:14" x14ac:dyDescent="0.3">
      <c r="A13" s="1" t="s">
        <v>5</v>
      </c>
      <c r="B13" s="12"/>
      <c r="C13" s="4" t="e">
        <f>M6</f>
        <v>#DIV/0!</v>
      </c>
      <c r="D13" s="4" t="e">
        <f>N6</f>
        <v>#DIV/0!</v>
      </c>
      <c r="E13" s="14" t="e">
        <f t="shared" si="2"/>
        <v>#DIV/0!</v>
      </c>
      <c r="F13" s="12"/>
      <c r="G13" s="4" t="e">
        <f>M7</f>
        <v>#DIV/0!</v>
      </c>
      <c r="H13" s="4" t="e">
        <f>N7</f>
        <v>#DIV/0!</v>
      </c>
      <c r="I13" s="14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3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60" t="s">
        <v>2</v>
      </c>
      <c r="B2" s="19" t="s">
        <v>12</v>
      </c>
      <c r="C2" s="11"/>
      <c r="D2" s="12"/>
      <c r="E2" s="12"/>
      <c r="F2" s="12"/>
      <c r="G2" s="12"/>
      <c r="H2" s="12"/>
      <c r="I2" s="12"/>
      <c r="J2" s="12"/>
      <c r="K2" s="12"/>
      <c r="L2" s="12"/>
      <c r="M2" s="4" t="e">
        <f>AVERAGE(C2:L2)</f>
        <v>#DIV/0!</v>
      </c>
      <c r="N2" s="4" t="e">
        <f>STDEV(C2:L2)</f>
        <v>#DIV/0!</v>
      </c>
    </row>
    <row r="3" spans="1:14" x14ac:dyDescent="0.3">
      <c r="A3" s="61"/>
      <c r="B3" s="19" t="s">
        <v>13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4" t="e">
        <f>AVERAGE(C3:L3)</f>
        <v>#DIV/0!</v>
      </c>
      <c r="N3" s="4" t="e">
        <f>STDEV(C3:L3)</f>
        <v>#DIV/0!</v>
      </c>
    </row>
    <row r="4" spans="1:14" x14ac:dyDescent="0.3">
      <c r="A4" s="60" t="s">
        <v>17</v>
      </c>
      <c r="B4" s="19" t="s">
        <v>12</v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61"/>
      <c r="B5" s="19" t="s">
        <v>13</v>
      </c>
      <c r="C5" s="11"/>
      <c r="D5" s="12"/>
      <c r="E5" s="12"/>
      <c r="F5" s="12"/>
      <c r="G5" s="12"/>
      <c r="H5" s="12"/>
      <c r="I5" s="12"/>
      <c r="J5" s="12"/>
      <c r="K5" s="12"/>
      <c r="L5" s="12"/>
      <c r="M5" s="4" t="e">
        <f t="shared" si="0"/>
        <v>#DIV/0!</v>
      </c>
      <c r="N5" s="4" t="e">
        <f t="shared" si="1"/>
        <v>#DIV/0!</v>
      </c>
    </row>
    <row r="6" spans="1:14" x14ac:dyDescent="0.3">
      <c r="A6" s="52" t="s">
        <v>5</v>
      </c>
      <c r="B6" s="19" t="s">
        <v>12</v>
      </c>
      <c r="C6" s="11"/>
      <c r="D6" s="12"/>
      <c r="E6" s="12"/>
      <c r="F6" s="12"/>
      <c r="G6" s="12"/>
      <c r="H6" s="12"/>
      <c r="I6" s="12"/>
      <c r="J6" s="12"/>
      <c r="K6" s="12"/>
      <c r="L6" s="12"/>
      <c r="M6" s="4" t="e">
        <f>AVERAGE(C6:L6)</f>
        <v>#DIV/0!</v>
      </c>
      <c r="N6" s="4" t="e">
        <f t="shared" si="1"/>
        <v>#DIV/0!</v>
      </c>
    </row>
    <row r="7" spans="1:14" x14ac:dyDescent="0.3">
      <c r="A7" s="52"/>
      <c r="B7" s="19" t="s">
        <v>13</v>
      </c>
      <c r="C7" s="11"/>
      <c r="D7" s="12"/>
      <c r="E7" s="12"/>
      <c r="F7" s="12"/>
      <c r="G7" s="12"/>
      <c r="H7" s="12"/>
      <c r="I7" s="12"/>
      <c r="J7" s="12"/>
      <c r="K7" s="12"/>
      <c r="L7" s="12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62" t="s">
        <v>15</v>
      </c>
      <c r="C9" s="63"/>
      <c r="D9" s="63"/>
      <c r="E9" s="64"/>
      <c r="F9" s="62" t="s">
        <v>16</v>
      </c>
      <c r="G9" s="63"/>
      <c r="H9" s="63"/>
      <c r="I9" s="64"/>
    </row>
    <row r="10" spans="1:14" x14ac:dyDescent="0.3">
      <c r="A10" s="9" t="s">
        <v>3</v>
      </c>
      <c r="B10" s="10" t="s">
        <v>10</v>
      </c>
      <c r="C10" s="10" t="s">
        <v>0</v>
      </c>
      <c r="D10" s="10" t="s">
        <v>1</v>
      </c>
      <c r="E10" s="10" t="s">
        <v>11</v>
      </c>
      <c r="F10" s="10" t="s">
        <v>10</v>
      </c>
      <c r="G10" s="10" t="s">
        <v>0</v>
      </c>
      <c r="H10" s="10" t="s">
        <v>1</v>
      </c>
      <c r="I10" s="10" t="s">
        <v>11</v>
      </c>
    </row>
    <row r="11" spans="1:14" x14ac:dyDescent="0.3">
      <c r="A11" s="1" t="s">
        <v>2</v>
      </c>
      <c r="B11" s="12"/>
      <c r="C11" s="4" t="e">
        <f>M2</f>
        <v>#DIV/0!</v>
      </c>
      <c r="D11" s="4" t="e">
        <f>N2</f>
        <v>#DIV/0!</v>
      </c>
      <c r="E11" s="14" t="e">
        <f>(B11-C11)/B11</f>
        <v>#DIV/0!</v>
      </c>
      <c r="F11" s="12"/>
      <c r="G11" s="4" t="e">
        <f>M3</f>
        <v>#DIV/0!</v>
      </c>
      <c r="H11" s="4" t="e">
        <f>N3</f>
        <v>#DIV/0!</v>
      </c>
      <c r="I11" s="14" t="e">
        <f>(F11-G11)/F11</f>
        <v>#DIV/0!</v>
      </c>
    </row>
    <row r="12" spans="1:14" x14ac:dyDescent="0.3">
      <c r="A12" s="1" t="s">
        <v>4</v>
      </c>
      <c r="B12" s="12"/>
      <c r="C12" s="4" t="e">
        <f>M4</f>
        <v>#DIV/0!</v>
      </c>
      <c r="D12" s="4" t="e">
        <f>N4</f>
        <v>#DIV/0!</v>
      </c>
      <c r="E12" s="14" t="e">
        <f t="shared" ref="E12:E13" si="2">(B12-C12)/B12</f>
        <v>#DIV/0!</v>
      </c>
      <c r="F12" s="12"/>
      <c r="G12" s="4" t="e">
        <f>M5</f>
        <v>#DIV/0!</v>
      </c>
      <c r="H12" s="4" t="e">
        <f>N5</f>
        <v>#DIV/0!</v>
      </c>
      <c r="I12" s="14" t="e">
        <f>(F12-G12)/F12</f>
        <v>#DIV/0!</v>
      </c>
    </row>
    <row r="13" spans="1:14" x14ac:dyDescent="0.3">
      <c r="A13" s="1" t="s">
        <v>5</v>
      </c>
      <c r="B13" s="12"/>
      <c r="C13" s="4" t="e">
        <f>M6</f>
        <v>#DIV/0!</v>
      </c>
      <c r="D13" s="4" t="e">
        <f>N6</f>
        <v>#DIV/0!</v>
      </c>
      <c r="E13" s="14" t="e">
        <f t="shared" si="2"/>
        <v>#DIV/0!</v>
      </c>
      <c r="F13" s="12"/>
      <c r="G13" s="4" t="e">
        <f>M7</f>
        <v>#DIV/0!</v>
      </c>
      <c r="H13" s="4" t="e">
        <f>N7</f>
        <v>#DIV/0!</v>
      </c>
      <c r="I13" s="14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3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60" t="s">
        <v>2</v>
      </c>
      <c r="B2" s="19" t="s">
        <v>12</v>
      </c>
      <c r="C2" s="11"/>
      <c r="D2" s="12"/>
      <c r="E2" s="12"/>
      <c r="F2" s="12"/>
      <c r="G2" s="12"/>
      <c r="H2" s="12"/>
      <c r="I2" s="12"/>
      <c r="J2" s="12"/>
      <c r="K2" s="12"/>
      <c r="L2" s="12"/>
      <c r="M2" s="4" t="e">
        <f>AVERAGE(C2:L2)</f>
        <v>#DIV/0!</v>
      </c>
      <c r="N2" s="4" t="e">
        <f>STDEV(C2:L2)</f>
        <v>#DIV/0!</v>
      </c>
    </row>
    <row r="3" spans="1:14" x14ac:dyDescent="0.3">
      <c r="A3" s="61"/>
      <c r="B3" s="19" t="s">
        <v>13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4" t="e">
        <f>AVERAGE(C3:L3)</f>
        <v>#DIV/0!</v>
      </c>
      <c r="N3" s="4" t="e">
        <f>STDEV(C3:L3)</f>
        <v>#DIV/0!</v>
      </c>
    </row>
    <row r="4" spans="1:14" x14ac:dyDescent="0.3">
      <c r="A4" s="60" t="s">
        <v>17</v>
      </c>
      <c r="B4" s="19" t="s">
        <v>12</v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61"/>
      <c r="B5" s="19" t="s">
        <v>13</v>
      </c>
      <c r="C5" s="11"/>
      <c r="D5" s="12"/>
      <c r="E5" s="12"/>
      <c r="F5" s="12"/>
      <c r="G5" s="12"/>
      <c r="H5" s="12"/>
      <c r="I5" s="12"/>
      <c r="J5" s="12"/>
      <c r="K5" s="12"/>
      <c r="L5" s="12"/>
      <c r="M5" s="4" t="e">
        <f t="shared" si="0"/>
        <v>#DIV/0!</v>
      </c>
      <c r="N5" s="4" t="e">
        <f t="shared" si="1"/>
        <v>#DIV/0!</v>
      </c>
    </row>
    <row r="6" spans="1:14" x14ac:dyDescent="0.3">
      <c r="A6" s="52" t="s">
        <v>5</v>
      </c>
      <c r="B6" s="19" t="s">
        <v>12</v>
      </c>
      <c r="C6" s="11"/>
      <c r="D6" s="12"/>
      <c r="E6" s="12"/>
      <c r="F6" s="12"/>
      <c r="G6" s="12"/>
      <c r="H6" s="12"/>
      <c r="I6" s="12"/>
      <c r="J6" s="12"/>
      <c r="K6" s="12"/>
      <c r="L6" s="12"/>
      <c r="M6" s="4" t="e">
        <f>AVERAGE(C6:L6)</f>
        <v>#DIV/0!</v>
      </c>
      <c r="N6" s="4" t="e">
        <f t="shared" si="1"/>
        <v>#DIV/0!</v>
      </c>
    </row>
    <row r="7" spans="1:14" x14ac:dyDescent="0.3">
      <c r="A7" s="52"/>
      <c r="B7" s="19" t="s">
        <v>13</v>
      </c>
      <c r="C7" s="11"/>
      <c r="D7" s="12"/>
      <c r="E7" s="12"/>
      <c r="F7" s="12"/>
      <c r="G7" s="12"/>
      <c r="H7" s="12"/>
      <c r="I7" s="12"/>
      <c r="J7" s="12"/>
      <c r="K7" s="12"/>
      <c r="L7" s="12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62" t="s">
        <v>15</v>
      </c>
      <c r="C9" s="63"/>
      <c r="D9" s="63"/>
      <c r="E9" s="64"/>
      <c r="F9" s="62" t="s">
        <v>16</v>
      </c>
      <c r="G9" s="63"/>
      <c r="H9" s="63"/>
      <c r="I9" s="64"/>
    </row>
    <row r="10" spans="1:14" x14ac:dyDescent="0.3">
      <c r="A10" s="9" t="s">
        <v>3</v>
      </c>
      <c r="B10" s="10" t="s">
        <v>10</v>
      </c>
      <c r="C10" s="10" t="s">
        <v>0</v>
      </c>
      <c r="D10" s="10" t="s">
        <v>1</v>
      </c>
      <c r="E10" s="10" t="s">
        <v>11</v>
      </c>
      <c r="F10" s="10" t="s">
        <v>10</v>
      </c>
      <c r="G10" s="10" t="s">
        <v>0</v>
      </c>
      <c r="H10" s="10" t="s">
        <v>1</v>
      </c>
      <c r="I10" s="10" t="s">
        <v>11</v>
      </c>
    </row>
    <row r="11" spans="1:14" x14ac:dyDescent="0.3">
      <c r="A11" s="1" t="s">
        <v>2</v>
      </c>
      <c r="B11" s="12"/>
      <c r="C11" s="4" t="e">
        <f>M2</f>
        <v>#DIV/0!</v>
      </c>
      <c r="D11" s="4" t="e">
        <f>N2</f>
        <v>#DIV/0!</v>
      </c>
      <c r="E11" s="14" t="e">
        <f>(B11-C11)/B11</f>
        <v>#DIV/0!</v>
      </c>
      <c r="F11" s="12"/>
      <c r="G11" s="4" t="e">
        <f>M3</f>
        <v>#DIV/0!</v>
      </c>
      <c r="H11" s="4" t="e">
        <f>N3</f>
        <v>#DIV/0!</v>
      </c>
      <c r="I11" s="14" t="e">
        <f>(F11-G11)/F11</f>
        <v>#DIV/0!</v>
      </c>
    </row>
    <row r="12" spans="1:14" x14ac:dyDescent="0.3">
      <c r="A12" s="1" t="s">
        <v>4</v>
      </c>
      <c r="B12" s="12"/>
      <c r="C12" s="4" t="e">
        <f>M4</f>
        <v>#DIV/0!</v>
      </c>
      <c r="D12" s="4" t="e">
        <f>N4</f>
        <v>#DIV/0!</v>
      </c>
      <c r="E12" s="14" t="e">
        <f t="shared" ref="E12:E13" si="2">(B12-C12)/B12</f>
        <v>#DIV/0!</v>
      </c>
      <c r="F12" s="12"/>
      <c r="G12" s="4" t="e">
        <f>M5</f>
        <v>#DIV/0!</v>
      </c>
      <c r="H12" s="4" t="e">
        <f>N5</f>
        <v>#DIV/0!</v>
      </c>
      <c r="I12" s="14" t="e">
        <f>(F12-G12)/F12</f>
        <v>#DIV/0!</v>
      </c>
    </row>
    <row r="13" spans="1:14" x14ac:dyDescent="0.3">
      <c r="A13" s="1" t="s">
        <v>5</v>
      </c>
      <c r="B13" s="12"/>
      <c r="C13" s="4" t="e">
        <f>M6</f>
        <v>#DIV/0!</v>
      </c>
      <c r="D13" s="4" t="e">
        <f>N6</f>
        <v>#DIV/0!</v>
      </c>
      <c r="E13" s="14" t="e">
        <f t="shared" si="2"/>
        <v>#DIV/0!</v>
      </c>
      <c r="F13" s="12"/>
      <c r="G13" s="4" t="e">
        <f>M7</f>
        <v>#DIV/0!</v>
      </c>
      <c r="H13" s="4" t="e">
        <f>N7</f>
        <v>#DIV/0!</v>
      </c>
      <c r="I13" s="14" t="e">
        <f>(F13-G13)/F13</f>
        <v>#DIV/0!</v>
      </c>
    </row>
    <row r="15" spans="1:14" x14ac:dyDescent="0.3">
      <c r="B15" s="12"/>
    </row>
    <row r="16" spans="1:14" x14ac:dyDescent="0.3">
      <c r="B16" s="12"/>
    </row>
    <row r="17" spans="2:2" x14ac:dyDescent="0.3">
      <c r="B17" s="12"/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="210" zoomScaleNormal="210" workbookViewId="0">
      <selection activeCell="B2" sqref="B2:D2"/>
    </sheetView>
  </sheetViews>
  <sheetFormatPr defaultRowHeight="14.4" x14ac:dyDescent="0.3"/>
  <cols>
    <col min="1" max="1" width="10.5546875" bestFit="1" customWidth="1"/>
  </cols>
  <sheetData>
    <row r="1" spans="1:5" x14ac:dyDescent="0.3">
      <c r="A1" s="3" t="s">
        <v>3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3">
      <c r="A2" s="1" t="s">
        <v>2</v>
      </c>
      <c r="B2" s="8">
        <v>0.17324499128259896</v>
      </c>
      <c r="C2" s="8">
        <v>0.18995249900308445</v>
      </c>
      <c r="D2" s="15">
        <v>0.21620771427188687</v>
      </c>
      <c r="E2" s="15">
        <v>0.2</v>
      </c>
    </row>
    <row r="3" spans="1:5" x14ac:dyDescent="0.3">
      <c r="A3" s="1" t="s">
        <v>4</v>
      </c>
      <c r="B3" s="8">
        <v>4.9309592597784613E-2</v>
      </c>
      <c r="C3" s="8">
        <v>3.5368695455510864E-2</v>
      </c>
      <c r="D3" s="15">
        <v>4.0610609106030468E-2</v>
      </c>
      <c r="E3" s="15">
        <v>0.04</v>
      </c>
    </row>
    <row r="4" spans="1:5" x14ac:dyDescent="0.3">
      <c r="A4" s="1" t="s">
        <v>5</v>
      </c>
      <c r="B4" s="8">
        <v>0.22057710405607595</v>
      </c>
      <c r="C4" s="8">
        <v>0.30197315537476854</v>
      </c>
      <c r="D4" s="15">
        <v>0.37038765215374952</v>
      </c>
      <c r="E4" s="16">
        <v>0.43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RgrpRMSE</vt:lpstr>
      <vt:lpstr>G2-X03</vt:lpstr>
      <vt:lpstr>G2-X05</vt:lpstr>
      <vt:lpstr>G2-X10</vt:lpstr>
      <vt:lpstr>G2-X15</vt:lpstr>
      <vt:lpstr>G2-X20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2022-06-28T19:00:00Z</dcterms:created>
  <dcterms:modified xsi:type="dcterms:W3CDTF">2024-04-23T13:05:44Z</dcterms:modified>
</cp:coreProperties>
</file>