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81BAC718-5C66-4171-8A1B-3E574DD2A423}" xr6:coauthVersionLast="47" xr6:coauthVersionMax="47" xr10:uidLastSave="{00000000-0000-0000-0000-000000000000}"/>
  <bookViews>
    <workbookView xWindow="-108" yWindow="-108" windowWidth="23256" windowHeight="12456" tabRatio="743" xr2:uid="{00000000-000D-0000-FFFF-FFFF00000000}"/>
  </bookViews>
  <sheets>
    <sheet name="RgrpRMSE-NR" sheetId="14" r:id="rId1"/>
    <sheet name="RgrpRMSE-Gender" sheetId="12" r:id="rId2"/>
    <sheet name="RgrpRMSE-Age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2" l="1"/>
  <c r="C17" i="12"/>
  <c r="C17" i="14"/>
  <c r="I21" i="14"/>
  <c r="C22" i="13"/>
  <c r="C21" i="13"/>
  <c r="C20" i="13"/>
  <c r="C19" i="13"/>
  <c r="C18" i="13"/>
  <c r="C17" i="13"/>
  <c r="C22" i="12"/>
  <c r="C20" i="12"/>
  <c r="C19" i="12"/>
  <c r="C18" i="12"/>
  <c r="C22" i="14"/>
  <c r="C21" i="14"/>
  <c r="C20" i="14"/>
  <c r="C19" i="14"/>
  <c r="C18" i="14"/>
  <c r="G22" i="13"/>
  <c r="G21" i="13"/>
  <c r="G20" i="13"/>
  <c r="G19" i="13"/>
  <c r="G18" i="13"/>
  <c r="G17" i="13"/>
  <c r="G22" i="12"/>
  <c r="G21" i="12"/>
  <c r="G20" i="12"/>
  <c r="G19" i="12"/>
  <c r="G18" i="12"/>
  <c r="G17" i="12"/>
  <c r="G22" i="14"/>
  <c r="G21" i="14"/>
  <c r="G20" i="14"/>
  <c r="G19" i="14"/>
  <c r="G18" i="14"/>
  <c r="G17" i="14"/>
  <c r="J13" i="14"/>
  <c r="I22" i="14" s="1"/>
  <c r="I13" i="14"/>
  <c r="H22" i="14" s="1"/>
  <c r="J12" i="14"/>
  <c r="E22" i="14" s="1"/>
  <c r="I12" i="14"/>
  <c r="D22" i="14" s="1"/>
  <c r="J11" i="14"/>
  <c r="I11" i="14"/>
  <c r="H21" i="14" s="1"/>
  <c r="J10" i="14"/>
  <c r="E21" i="14" s="1"/>
  <c r="I10" i="14"/>
  <c r="D21" i="14" s="1"/>
  <c r="F21" i="14" s="1"/>
  <c r="J9" i="14"/>
  <c r="I20" i="14" s="1"/>
  <c r="I9" i="14"/>
  <c r="H20" i="14" s="1"/>
  <c r="J8" i="14"/>
  <c r="E20" i="14" s="1"/>
  <c r="I8" i="14"/>
  <c r="D20" i="14" s="1"/>
  <c r="F20" i="14" s="1"/>
  <c r="J7" i="14"/>
  <c r="I19" i="14" s="1"/>
  <c r="I7" i="14"/>
  <c r="H19" i="14" s="1"/>
  <c r="J6" i="14"/>
  <c r="E19" i="14" s="1"/>
  <c r="I6" i="14"/>
  <c r="D19" i="14" s="1"/>
  <c r="J5" i="14"/>
  <c r="I18" i="14" s="1"/>
  <c r="J4" i="14"/>
  <c r="E18" i="14" s="1"/>
  <c r="J3" i="14"/>
  <c r="I17" i="14" s="1"/>
  <c r="I3" i="14"/>
  <c r="H17" i="14" s="1"/>
  <c r="I2" i="14"/>
  <c r="D17" i="14" s="1"/>
  <c r="J2" i="14"/>
  <c r="E17" i="14" s="1"/>
  <c r="J13" i="13"/>
  <c r="I22" i="13" s="1"/>
  <c r="I13" i="13"/>
  <c r="H22" i="13" s="1"/>
  <c r="J12" i="13"/>
  <c r="E22" i="13" s="1"/>
  <c r="I12" i="13"/>
  <c r="D22" i="13" s="1"/>
  <c r="J11" i="13"/>
  <c r="I21" i="13" s="1"/>
  <c r="I11" i="13"/>
  <c r="H21" i="13" s="1"/>
  <c r="J10" i="13"/>
  <c r="E21" i="13" s="1"/>
  <c r="I10" i="13"/>
  <c r="D21" i="13" s="1"/>
  <c r="F21" i="13" s="1"/>
  <c r="J9" i="13"/>
  <c r="I20" i="13" s="1"/>
  <c r="I9" i="13"/>
  <c r="H20" i="13" s="1"/>
  <c r="J8" i="13"/>
  <c r="E20" i="13" s="1"/>
  <c r="I8" i="13"/>
  <c r="D20" i="13" s="1"/>
  <c r="J7" i="13"/>
  <c r="I19" i="13" s="1"/>
  <c r="I7" i="13"/>
  <c r="H19" i="13" s="1"/>
  <c r="J19" i="13" s="1"/>
  <c r="J6" i="13"/>
  <c r="E19" i="13" s="1"/>
  <c r="I6" i="13"/>
  <c r="D19" i="13" s="1"/>
  <c r="J5" i="13"/>
  <c r="I18" i="13" s="1"/>
  <c r="I5" i="13"/>
  <c r="H18" i="13" s="1"/>
  <c r="J4" i="13"/>
  <c r="E18" i="13" s="1"/>
  <c r="I4" i="13"/>
  <c r="D18" i="13" s="1"/>
  <c r="J3" i="13"/>
  <c r="I17" i="13" s="1"/>
  <c r="I3" i="13"/>
  <c r="H17" i="13" s="1"/>
  <c r="J2" i="13"/>
  <c r="E17" i="13" s="1"/>
  <c r="I2" i="13"/>
  <c r="D17" i="13" s="1"/>
  <c r="J13" i="12"/>
  <c r="I22" i="12" s="1"/>
  <c r="I13" i="12"/>
  <c r="H22" i="12" s="1"/>
  <c r="J12" i="12"/>
  <c r="E22" i="12" s="1"/>
  <c r="I12" i="12"/>
  <c r="D22" i="12" s="1"/>
  <c r="F22" i="12" s="1"/>
  <c r="J11" i="12"/>
  <c r="I21" i="12" s="1"/>
  <c r="I11" i="12"/>
  <c r="H21" i="12" s="1"/>
  <c r="J10" i="12"/>
  <c r="E21" i="12" s="1"/>
  <c r="I10" i="12"/>
  <c r="D21" i="12" s="1"/>
  <c r="J9" i="12"/>
  <c r="I20" i="12" s="1"/>
  <c r="I9" i="12"/>
  <c r="H20" i="12" s="1"/>
  <c r="J8" i="12"/>
  <c r="E20" i="12" s="1"/>
  <c r="I8" i="12"/>
  <c r="D20" i="12" s="1"/>
  <c r="J7" i="12"/>
  <c r="I19" i="12" s="1"/>
  <c r="I7" i="12"/>
  <c r="H19" i="12" s="1"/>
  <c r="J6" i="12"/>
  <c r="E19" i="12" s="1"/>
  <c r="I6" i="12"/>
  <c r="D19" i="12" s="1"/>
  <c r="J5" i="12"/>
  <c r="I18" i="12" s="1"/>
  <c r="I5" i="12"/>
  <c r="H18" i="12" s="1"/>
  <c r="J4" i="12"/>
  <c r="E18" i="12" s="1"/>
  <c r="I4" i="12"/>
  <c r="D18" i="12" s="1"/>
  <c r="J3" i="12"/>
  <c r="I17" i="12" s="1"/>
  <c r="J2" i="12"/>
  <c r="E17" i="12" s="1"/>
  <c r="F17" i="14" l="1"/>
  <c r="F19" i="13"/>
  <c r="F20" i="12"/>
  <c r="F21" i="12"/>
  <c r="F22" i="14"/>
  <c r="F22" i="13"/>
  <c r="J22" i="13"/>
  <c r="F17" i="13"/>
  <c r="J22" i="14"/>
  <c r="F20" i="13"/>
  <c r="F18" i="13"/>
  <c r="F18" i="12"/>
  <c r="F19" i="12"/>
  <c r="J17" i="13"/>
  <c r="J18" i="13"/>
  <c r="J20" i="13"/>
  <c r="J21" i="13"/>
  <c r="F19" i="14"/>
  <c r="J21" i="14"/>
  <c r="J17" i="14"/>
  <c r="J20" i="14"/>
  <c r="J19" i="14"/>
  <c r="I4" i="14"/>
  <c r="D18" i="14" s="1"/>
  <c r="F18" i="14" s="1"/>
  <c r="I5" i="14"/>
  <c r="H18" i="14" s="1"/>
  <c r="J18" i="14" s="1"/>
  <c r="J19" i="12"/>
  <c r="J22" i="12"/>
  <c r="J20" i="12"/>
  <c r="J21" i="12"/>
  <c r="J18" i="12"/>
  <c r="I3" i="12"/>
  <c r="H17" i="12" s="1"/>
  <c r="J17" i="12" s="1"/>
  <c r="I2" i="12"/>
  <c r="D17" i="12" s="1"/>
  <c r="F17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930DE110-C507-4AA4-AC11-F65D21FEC02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C589445A-BBA3-481E-8BF9-BDDDB56911C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E430032F-69B5-4ECB-946E-00D2FF0EAD4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B04A4B15-A823-42A0-8876-A980715B0B2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05CD4BB2-EB18-4E9E-BB7E-2CD988473EB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28269D66-CF60-4C03-9ECD-90F697C6308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2FFEA6DC-00CB-4278-81D7-DA0D26D8FC04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A093D55E-ABA7-41A1-86C3-B5ED10AB381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1" authorId="0" shapeId="0" xr:uid="{CA8A38DA-D8DE-49F8-BDDC-621558C2953F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E1" authorId="0" shapeId="0" xr:uid="{D214C5D6-123F-4837-A5B6-743E5305BD8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C16" authorId="0" shapeId="0" xr:uid="{C6B49E67-F557-4A39-B6CB-6C9A3473C5B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G16" authorId="0" shapeId="0" xr:uid="{878038E9-5A1A-4D4D-9ACB-6F724A8A8BF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sharedStrings.xml><?xml version="1.0" encoding="utf-8"?>
<sst xmlns="http://schemas.openxmlformats.org/spreadsheetml/2006/main" count="144" uniqueCount="18">
  <si>
    <t>Média</t>
  </si>
  <si>
    <t>Desvio</t>
  </si>
  <si>
    <t>MovieLens</t>
  </si>
  <si>
    <t>Dataset</t>
  </si>
  <si>
    <t>Redução (%)</t>
  </si>
  <si>
    <t>Rgrp</t>
  </si>
  <si>
    <t>RMSE</t>
  </si>
  <si>
    <t>Medida</t>
  </si>
  <si>
    <t>Injustiça (Rgrp)</t>
  </si>
  <si>
    <t>Eficiência (RMSE)</t>
  </si>
  <si>
    <t>Método</t>
  </si>
  <si>
    <t>NFS</t>
  </si>
  <si>
    <t>FedAVG</t>
  </si>
  <si>
    <t>FedAVG(π)</t>
  </si>
  <si>
    <t>FedW-Rindv</t>
  </si>
  <si>
    <t>FedW-Loss</t>
  </si>
  <si>
    <t>FedW-Rindv(π)</t>
  </si>
  <si>
    <t>FedW-Loss(π)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</si>
</sst>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E120-0D7E-4282-8695-6093EFD37C0D}">
  <dimension ref="A1:J22"/>
  <sheetViews>
    <sheetView tabSelected="1" zoomScale="107" zoomScaleNormal="107" workbookViewId="0">
      <selection activeCell="C17" sqref="C17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6" t="s">
        <v>2</v>
      </c>
      <c r="B2" s="16" t="s">
        <v>12</v>
      </c>
      <c r="C2" s="14" t="s">
        <v>5</v>
      </c>
      <c r="D2" s="7">
        <v>0.281103194</v>
      </c>
      <c r="E2" s="7">
        <v>0.20302051300000001</v>
      </c>
      <c r="F2" s="7">
        <v>0.41427159299999999</v>
      </c>
      <c r="G2" s="7"/>
      <c r="H2" s="7"/>
      <c r="I2" s="3">
        <f>AVERAGE(D2:H2)</f>
        <v>0.29946509999999998</v>
      </c>
      <c r="J2" s="3">
        <f>STDEV(D2:H2)</f>
        <v>0.10681584336724688</v>
      </c>
    </row>
    <row r="3" spans="1:10" x14ac:dyDescent="0.3">
      <c r="A3" s="16"/>
      <c r="B3" s="16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6"/>
      <c r="B4" s="16" t="s">
        <v>13</v>
      </c>
      <c r="C4" s="14" t="s">
        <v>5</v>
      </c>
      <c r="D4" s="7">
        <v>8.6667800000000007E-3</v>
      </c>
      <c r="E4" s="7">
        <v>0.178244501</v>
      </c>
      <c r="F4" s="7">
        <v>0.18486565399999999</v>
      </c>
      <c r="G4" s="7"/>
      <c r="H4" s="7"/>
      <c r="I4" s="3">
        <f t="shared" ref="I4:I7" si="0">AVERAGE(D4:H4)</f>
        <v>0.12392564499999999</v>
      </c>
      <c r="J4" s="3">
        <f t="shared" ref="J4:J7" si="1">STDEV(D4:H4)</f>
        <v>9.9871990005098624E-2</v>
      </c>
    </row>
    <row r="5" spans="1:10" x14ac:dyDescent="0.3">
      <c r="A5" s="16"/>
      <c r="B5" s="16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6"/>
      <c r="B6" s="16" t="s">
        <v>14</v>
      </c>
      <c r="C6" s="14" t="s">
        <v>5</v>
      </c>
      <c r="D6" s="7">
        <v>0.28103166800000001</v>
      </c>
      <c r="E6" s="7">
        <v>0.210150689</v>
      </c>
      <c r="F6" s="7">
        <v>0.41818222399999999</v>
      </c>
      <c r="G6" s="7"/>
      <c r="H6" s="7"/>
      <c r="I6" s="3">
        <f t="shared" si="0"/>
        <v>0.303121527</v>
      </c>
      <c r="J6" s="3">
        <f t="shared" si="1"/>
        <v>0.10576034839009361</v>
      </c>
    </row>
    <row r="7" spans="1:10" x14ac:dyDescent="0.3">
      <c r="A7" s="16"/>
      <c r="B7" s="16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6"/>
      <c r="B8" s="16" t="s">
        <v>15</v>
      </c>
      <c r="C8" s="14" t="s">
        <v>5</v>
      </c>
      <c r="D8" s="7">
        <v>0.28625112800000002</v>
      </c>
      <c r="E8" s="7">
        <v>0.205435067</v>
      </c>
      <c r="F8" s="7">
        <v>0.41748932</v>
      </c>
      <c r="G8" s="7"/>
      <c r="H8" s="7"/>
      <c r="I8" s="3">
        <f>AVERAGE(D8:H8)</f>
        <v>0.30305850500000003</v>
      </c>
      <c r="J8" s="3">
        <f>STDEV(D8:H8)</f>
        <v>0.10702157490460544</v>
      </c>
    </row>
    <row r="9" spans="1:10" x14ac:dyDescent="0.3">
      <c r="A9" s="16"/>
      <c r="B9" s="16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6"/>
      <c r="B10" s="16" t="s">
        <v>16</v>
      </c>
      <c r="C10" s="14" t="s">
        <v>5</v>
      </c>
      <c r="D10" s="7">
        <v>7.15776E-3</v>
      </c>
      <c r="E10" s="7">
        <v>0.15888318400000001</v>
      </c>
      <c r="F10" s="7">
        <v>0.176418781</v>
      </c>
      <c r="G10" s="7"/>
      <c r="H10" s="7"/>
      <c r="I10" s="3">
        <f t="shared" ref="I10:I13" si="2">AVERAGE(D10:H10)</f>
        <v>0.11415324166666667</v>
      </c>
      <c r="J10" s="3">
        <f t="shared" ref="J10:J13" si="3">STDEV(D10:H10)</f>
        <v>9.3074696418243064E-2</v>
      </c>
    </row>
    <row r="11" spans="1:10" x14ac:dyDescent="0.3">
      <c r="A11" s="16"/>
      <c r="B11" s="16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6"/>
      <c r="B12" s="16" t="s">
        <v>17</v>
      </c>
      <c r="C12" s="14" t="s">
        <v>5</v>
      </c>
      <c r="D12" s="7">
        <v>7.5475799999999999E-3</v>
      </c>
      <c r="E12" s="7">
        <v>0.18849390699999999</v>
      </c>
      <c r="F12" s="7">
        <v>0.214848012</v>
      </c>
      <c r="G12" s="7"/>
      <c r="H12" s="7"/>
      <c r="I12" s="3">
        <f t="shared" si="2"/>
        <v>0.13696316633333333</v>
      </c>
      <c r="J12" s="3">
        <f t="shared" si="3"/>
        <v>0.11284914799008493</v>
      </c>
    </row>
    <row r="13" spans="1:10" x14ac:dyDescent="0.3">
      <c r="A13" s="16"/>
      <c r="B13" s="16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7"/>
      <c r="B15" s="17"/>
      <c r="C15" s="18" t="s">
        <v>8</v>
      </c>
      <c r="D15" s="18"/>
      <c r="E15" s="18"/>
      <c r="F15" s="18"/>
      <c r="G15" s="18" t="s">
        <v>9</v>
      </c>
      <c r="H15" s="18"/>
      <c r="I15" s="18"/>
      <c r="J15" s="18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>AVERAGE(0.534403086,0.447538376, 0.567550957)</f>
        <v>0.51649747299999993</v>
      </c>
      <c r="D17" s="3">
        <f>I2</f>
        <v>0.29946509999999998</v>
      </c>
      <c r="E17" s="3">
        <f>J2</f>
        <v>0.10681584336724688</v>
      </c>
      <c r="F17" s="9">
        <f>(C17-D17)/C17</f>
        <v>0.42020026107659192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ref="C18:C22" si="4">AVERAGE(0.534403086,0.447538376, 0.567550957)</f>
        <v>0.51649747299999993</v>
      </c>
      <c r="D18" s="3">
        <f>I4</f>
        <v>0.12392564499999999</v>
      </c>
      <c r="E18" s="3">
        <f>J4</f>
        <v>9.9871990005098624E-2</v>
      </c>
      <c r="F18" s="9">
        <f>(C18-D18)/C18</f>
        <v>0.76006534111348889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4" t="s">
        <v>14</v>
      </c>
      <c r="C19" s="7">
        <f t="shared" si="4"/>
        <v>0.51649747299999993</v>
      </c>
      <c r="D19" s="3">
        <f>I6</f>
        <v>0.303121527</v>
      </c>
      <c r="E19" s="3">
        <f>J6</f>
        <v>0.10576034839009361</v>
      </c>
      <c r="F19" s="9">
        <f>(C19-D19)/C19</f>
        <v>0.41312098733152941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4" t="s">
        <v>15</v>
      </c>
      <c r="C20" s="7">
        <f t="shared" si="4"/>
        <v>0.51649747299999993</v>
      </c>
      <c r="D20" s="3">
        <f>I8</f>
        <v>0.30305850500000003</v>
      </c>
      <c r="E20" s="3">
        <f>J8</f>
        <v>0.10702157490460544</v>
      </c>
      <c r="F20" s="9">
        <f>(C20-D20)/C20</f>
        <v>0.41324300535348396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4" t="s">
        <v>16</v>
      </c>
      <c r="C21" s="7">
        <f t="shared" si="4"/>
        <v>0.51649747299999993</v>
      </c>
      <c r="D21" s="3">
        <f>I10</f>
        <v>0.11415324166666667</v>
      </c>
      <c r="E21" s="3">
        <f>J10</f>
        <v>9.3074696418243064E-2</v>
      </c>
      <c r="F21" s="9">
        <f t="shared" ref="F21:F22" si="7">(C21-D21)/C21</f>
        <v>0.77898586608057485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4" t="s">
        <v>17</v>
      </c>
      <c r="C22" s="7">
        <f t="shared" si="4"/>
        <v>0.51649747299999993</v>
      </c>
      <c r="D22" s="3">
        <f>I12</f>
        <v>0.13696316633333333</v>
      </c>
      <c r="E22" s="3">
        <f>J12</f>
        <v>0.11284914799008493</v>
      </c>
      <c r="F22" s="9">
        <f t="shared" si="7"/>
        <v>0.73482316275856518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A15:B15"/>
    <mergeCell ref="C15:F15"/>
    <mergeCell ref="G15:J15"/>
    <mergeCell ref="B10:B11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5657-C818-4973-96B4-36D8E34E6FCE}">
  <dimension ref="A1:J22"/>
  <sheetViews>
    <sheetView zoomScale="107" zoomScaleNormal="107" workbookViewId="0">
      <selection activeCell="C17" sqref="C17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6" t="s">
        <v>2</v>
      </c>
      <c r="B2" s="16" t="s">
        <v>12</v>
      </c>
      <c r="C2" s="14" t="s">
        <v>5</v>
      </c>
      <c r="D2" s="7">
        <v>4.8956900000000003E-4</v>
      </c>
      <c r="E2" s="7">
        <v>5.1375699999999999E-4</v>
      </c>
      <c r="F2" s="7">
        <v>3.7141999999999998E-5</v>
      </c>
      <c r="G2" s="7"/>
      <c r="H2" s="7"/>
      <c r="I2" s="3">
        <f>AVERAGE(D2:H2)</f>
        <v>3.4682266666666669E-4</v>
      </c>
      <c r="J2" s="3">
        <f>STDEV(D2:H2)</f>
        <v>2.6846387339143668E-4</v>
      </c>
    </row>
    <row r="3" spans="1:10" x14ac:dyDescent="0.3">
      <c r="A3" s="16"/>
      <c r="B3" s="16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6"/>
      <c r="B4" s="16" t="s">
        <v>13</v>
      </c>
      <c r="C4" s="14" t="s">
        <v>5</v>
      </c>
      <c r="D4" s="7">
        <v>4.4335799999999998E-4</v>
      </c>
      <c r="E4" s="7">
        <v>7.8529999999999992E-6</v>
      </c>
      <c r="F4" s="7">
        <v>3.8531000000000001E-5</v>
      </c>
      <c r="G4" s="7"/>
      <c r="H4" s="7"/>
      <c r="I4" s="3">
        <f t="shared" ref="I4:I7" si="0">AVERAGE(D4:H4)</f>
        <v>1.6324733333333331E-4</v>
      </c>
      <c r="J4" s="3">
        <f t="shared" ref="J4:J7" si="1">STDEV(D4:H4)</f>
        <v>2.4306742707802978E-4</v>
      </c>
    </row>
    <row r="5" spans="1:10" x14ac:dyDescent="0.3">
      <c r="A5" s="16"/>
      <c r="B5" s="16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6"/>
      <c r="B6" s="16" t="s">
        <v>14</v>
      </c>
      <c r="C6" s="14" t="s">
        <v>5</v>
      </c>
      <c r="D6" s="7">
        <v>7.5323199999999995E-4</v>
      </c>
      <c r="E6" s="7">
        <v>4.9132199999999998E-4</v>
      </c>
      <c r="F6" s="7">
        <v>8.0661999999999994E-5</v>
      </c>
      <c r="G6" s="7"/>
      <c r="H6" s="7"/>
      <c r="I6" s="3">
        <f t="shared" si="0"/>
        <v>4.4173866666666665E-4</v>
      </c>
      <c r="J6" s="3">
        <f t="shared" si="1"/>
        <v>3.3901545898872118E-4</v>
      </c>
    </row>
    <row r="7" spans="1:10" x14ac:dyDescent="0.3">
      <c r="A7" s="16"/>
      <c r="B7" s="16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6"/>
      <c r="B8" s="16" t="s">
        <v>15</v>
      </c>
      <c r="C8" s="14" t="s">
        <v>5</v>
      </c>
      <c r="D8" s="7">
        <v>7.4764199999999997E-4</v>
      </c>
      <c r="E8" s="7">
        <v>5.2024099999999995E-4</v>
      </c>
      <c r="F8" s="7">
        <v>7.7088000000000005E-5</v>
      </c>
      <c r="G8" s="7"/>
      <c r="H8" s="7"/>
      <c r="I8" s="3">
        <f>AVERAGE(D8:H8)</f>
        <v>4.4832366666666662E-4</v>
      </c>
      <c r="J8" s="3">
        <f>STDEV(D8:H8)</f>
        <v>3.4101282065977128E-4</v>
      </c>
    </row>
    <row r="9" spans="1:10" x14ac:dyDescent="0.3">
      <c r="A9" s="16"/>
      <c r="B9" s="16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6"/>
      <c r="B10" s="16" t="s">
        <v>16</v>
      </c>
      <c r="C10" s="14" t="s">
        <v>5</v>
      </c>
      <c r="D10" s="7">
        <v>3.7280199999999999E-4</v>
      </c>
      <c r="E10" s="7">
        <v>1.3030999999999999E-5</v>
      </c>
      <c r="F10" s="7">
        <v>5.0135000000000002E-4</v>
      </c>
      <c r="G10" s="7"/>
      <c r="H10" s="7"/>
      <c r="I10" s="3">
        <f t="shared" ref="I10:I13" si="2">AVERAGE(D10:H10)</f>
        <v>2.9572766666666666E-4</v>
      </c>
      <c r="J10" s="3">
        <f t="shared" ref="J10:J13" si="3">STDEV(D10:H10)</f>
        <v>2.5311894651395287E-4</v>
      </c>
    </row>
    <row r="11" spans="1:10" x14ac:dyDescent="0.3">
      <c r="A11" s="16"/>
      <c r="B11" s="16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6"/>
      <c r="B12" s="16" t="s">
        <v>17</v>
      </c>
      <c r="C12" s="14" t="s">
        <v>5</v>
      </c>
      <c r="D12" s="7">
        <v>3.9747099999999999E-4</v>
      </c>
      <c r="E12" s="7">
        <v>1.2787E-5</v>
      </c>
      <c r="F12" s="7">
        <v>2.6091899999999997E-4</v>
      </c>
      <c r="G12" s="7"/>
      <c r="H12" s="7"/>
      <c r="I12" s="3">
        <f t="shared" si="2"/>
        <v>2.2372566666666667E-4</v>
      </c>
      <c r="J12" s="3">
        <f t="shared" si="3"/>
        <v>1.9502039123469453E-4</v>
      </c>
    </row>
    <row r="13" spans="1:10" x14ac:dyDescent="0.3">
      <c r="A13" s="16"/>
      <c r="B13" s="16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7"/>
      <c r="B15" s="17"/>
      <c r="C15" s="18" t="s">
        <v>8</v>
      </c>
      <c r="D15" s="18"/>
      <c r="E15" s="18"/>
      <c r="F15" s="18"/>
      <c r="G15" s="18" t="s">
        <v>9</v>
      </c>
      <c r="H15" s="18"/>
      <c r="I15" s="18"/>
      <c r="J15" s="18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 t="shared" ref="C17:C22" si="4">AVERAGE(0.021396633, 0.025150737, 0.021924542)</f>
        <v>2.2823970666666669E-2</v>
      </c>
      <c r="D17" s="3">
        <f>I2</f>
        <v>3.4682266666666669E-4</v>
      </c>
      <c r="E17" s="3">
        <f>J2</f>
        <v>2.6846387339143668E-4</v>
      </c>
      <c r="F17" s="9">
        <f>(C17-D17)/C17</f>
        <v>0.98480445529255856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si="4"/>
        <v>2.2823970666666669E-2</v>
      </c>
      <c r="D18" s="3">
        <f>I4</f>
        <v>1.6324733333333331E-4</v>
      </c>
      <c r="E18" s="3">
        <f>J4</f>
        <v>2.4306742707802978E-4</v>
      </c>
      <c r="F18" s="9">
        <f>(C18-D18)/C18</f>
        <v>0.99284754893364147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5" t="s">
        <v>14</v>
      </c>
      <c r="C19" s="7">
        <f t="shared" si="4"/>
        <v>2.2823970666666669E-2</v>
      </c>
      <c r="D19" s="3">
        <f>I6</f>
        <v>4.4173866666666665E-4</v>
      </c>
      <c r="E19" s="3">
        <f>J6</f>
        <v>3.3901545898872118E-4</v>
      </c>
      <c r="F19" s="9">
        <f>(C19-D19)/C19</f>
        <v>0.98064584497070861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5" t="s">
        <v>15</v>
      </c>
      <c r="C20" s="7">
        <f t="shared" si="4"/>
        <v>2.2823970666666669E-2</v>
      </c>
      <c r="D20" s="3">
        <f>I8</f>
        <v>4.4832366666666662E-4</v>
      </c>
      <c r="E20" s="3">
        <f>J8</f>
        <v>3.4101282065977128E-4</v>
      </c>
      <c r="F20" s="9">
        <f>(C20-D20)/C20</f>
        <v>0.98035733250737911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5" t="s">
        <v>16</v>
      </c>
      <c r="C21" s="7">
        <f>AVERAGE(0.021396633, 0.025150737, 0.021924542)</f>
        <v>2.2823970666666669E-2</v>
      </c>
      <c r="D21" s="3">
        <f>I10</f>
        <v>2.9572766666666666E-4</v>
      </c>
      <c r="E21" s="3">
        <f>J10</f>
        <v>2.5311894651395287E-4</v>
      </c>
      <c r="F21" s="9">
        <f t="shared" ref="F21:F22" si="7">(C21-D21)/C21</f>
        <v>0.98704311046550008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5" t="s">
        <v>17</v>
      </c>
      <c r="C22" s="7">
        <f t="shared" si="4"/>
        <v>2.2823970666666669E-2</v>
      </c>
      <c r="D22" s="3">
        <f>I12</f>
        <v>2.2372566666666667E-4</v>
      </c>
      <c r="E22" s="3">
        <f>J12</f>
        <v>1.9502039123469453E-4</v>
      </c>
      <c r="F22" s="9">
        <f t="shared" si="7"/>
        <v>0.99019777627941807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B10:B11"/>
    <mergeCell ref="A15:B15"/>
    <mergeCell ref="C15:F15"/>
    <mergeCell ref="G15:J15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879-0A49-41C5-ACA0-4A19D09280BD}">
  <dimension ref="A1:J22"/>
  <sheetViews>
    <sheetView zoomScale="107" zoomScaleNormal="107" workbookViewId="0">
      <selection activeCell="C19" sqref="C19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13" width="12.6640625" customWidth="1"/>
    <col min="14" max="15" width="12.88671875" bestFit="1" customWidth="1"/>
  </cols>
  <sheetData>
    <row r="1" spans="1:10" x14ac:dyDescent="0.3">
      <c r="A1" s="2" t="s">
        <v>3</v>
      </c>
      <c r="B1" s="8" t="s">
        <v>10</v>
      </c>
      <c r="C1" s="8" t="s">
        <v>7</v>
      </c>
      <c r="D1" s="4">
        <v>1</v>
      </c>
      <c r="E1" s="4">
        <v>2</v>
      </c>
      <c r="F1" s="5">
        <v>3</v>
      </c>
      <c r="G1" s="5">
        <v>4</v>
      </c>
      <c r="H1" s="5">
        <v>5</v>
      </c>
      <c r="I1" s="2" t="s">
        <v>0</v>
      </c>
      <c r="J1" s="2" t="s">
        <v>1</v>
      </c>
    </row>
    <row r="2" spans="1:10" x14ac:dyDescent="0.3">
      <c r="A2" s="16" t="s">
        <v>2</v>
      </c>
      <c r="B2" s="16" t="s">
        <v>12</v>
      </c>
      <c r="C2" s="14" t="s">
        <v>5</v>
      </c>
      <c r="D2" s="7">
        <v>8.8683620000000005E-2</v>
      </c>
      <c r="E2" s="7">
        <v>8.6615718999999994E-2</v>
      </c>
      <c r="F2" s="7">
        <v>8.2449853000000004E-2</v>
      </c>
      <c r="G2" s="7"/>
      <c r="H2" s="7"/>
      <c r="I2" s="3">
        <f>AVERAGE(D2:H2)</f>
        <v>8.5916397333333339E-2</v>
      </c>
      <c r="J2" s="3">
        <f>STDEV(D2:H2)</f>
        <v>3.1751772938962528E-3</v>
      </c>
    </row>
    <row r="3" spans="1:10" x14ac:dyDescent="0.3">
      <c r="A3" s="16"/>
      <c r="B3" s="16"/>
      <c r="C3" s="14" t="s">
        <v>6</v>
      </c>
      <c r="D3" s="7">
        <v>2.3080730439999999</v>
      </c>
      <c r="E3" s="7">
        <v>2.2598929409999999</v>
      </c>
      <c r="F3" s="7">
        <v>2.2663056849999998</v>
      </c>
      <c r="G3" s="7"/>
      <c r="H3" s="7"/>
      <c r="I3" s="3">
        <f>AVERAGE(D3:H3)</f>
        <v>2.2780905566666667</v>
      </c>
      <c r="J3" s="3">
        <f>STDEV(D3:H3)</f>
        <v>2.6162816771565414E-2</v>
      </c>
    </row>
    <row r="4" spans="1:10" x14ac:dyDescent="0.3">
      <c r="A4" s="16"/>
      <c r="B4" s="16" t="s">
        <v>13</v>
      </c>
      <c r="C4" s="14" t="s">
        <v>5</v>
      </c>
      <c r="D4" s="7">
        <v>4.5098150000000004E-3</v>
      </c>
      <c r="E4" s="7">
        <v>9.5257810000000005E-3</v>
      </c>
      <c r="F4" s="7">
        <v>1.2718566000000001E-2</v>
      </c>
      <c r="G4" s="7"/>
      <c r="H4" s="7"/>
      <c r="I4" s="3">
        <f t="shared" ref="I4:I7" si="0">AVERAGE(D4:H4)</f>
        <v>8.9180539999999999E-3</v>
      </c>
      <c r="J4" s="3">
        <f t="shared" ref="J4:J7" si="1">STDEV(D4:H4)</f>
        <v>4.1379822770158158E-3</v>
      </c>
    </row>
    <row r="5" spans="1:10" x14ac:dyDescent="0.3">
      <c r="A5" s="16"/>
      <c r="B5" s="16"/>
      <c r="C5" s="14" t="s">
        <v>6</v>
      </c>
      <c r="D5" s="7">
        <v>1.246943116</v>
      </c>
      <c r="E5" s="7">
        <v>1.6066924330000001</v>
      </c>
      <c r="F5" s="7">
        <v>1.61992085</v>
      </c>
      <c r="G5" s="7"/>
      <c r="H5" s="7"/>
      <c r="I5" s="3">
        <f t="shared" si="0"/>
        <v>1.4911854663333333</v>
      </c>
      <c r="J5" s="3">
        <f t="shared" si="1"/>
        <v>0.21162346756998709</v>
      </c>
    </row>
    <row r="6" spans="1:10" x14ac:dyDescent="0.3">
      <c r="A6" s="16"/>
      <c r="B6" s="16" t="s">
        <v>14</v>
      </c>
      <c r="C6" s="14" t="s">
        <v>5</v>
      </c>
      <c r="D6" s="7">
        <v>8.4792688000000005E-2</v>
      </c>
      <c r="E6" s="7">
        <v>8.1656896000000007E-2</v>
      </c>
      <c r="F6" s="7">
        <v>7.7292815000000001E-2</v>
      </c>
      <c r="G6" s="7"/>
      <c r="H6" s="7"/>
      <c r="I6" s="3">
        <f t="shared" si="0"/>
        <v>8.1247466333333337E-2</v>
      </c>
      <c r="J6" s="3">
        <f t="shared" si="1"/>
        <v>3.766662746117888E-3</v>
      </c>
    </row>
    <row r="7" spans="1:10" x14ac:dyDescent="0.3">
      <c r="A7" s="16"/>
      <c r="B7" s="16"/>
      <c r="C7" s="14" t="s">
        <v>6</v>
      </c>
      <c r="D7" s="7">
        <v>2.282620192</v>
      </c>
      <c r="E7" s="7">
        <v>2.2211773400000001</v>
      </c>
      <c r="F7" s="7">
        <v>2.2251398560000002</v>
      </c>
      <c r="G7" s="7"/>
      <c r="H7" s="7"/>
      <c r="I7" s="3">
        <f t="shared" si="0"/>
        <v>2.2429791293333334</v>
      </c>
      <c r="J7" s="3">
        <f t="shared" si="1"/>
        <v>3.4387290824801874E-2</v>
      </c>
    </row>
    <row r="8" spans="1:10" x14ac:dyDescent="0.3">
      <c r="A8" s="16"/>
      <c r="B8" s="16" t="s">
        <v>15</v>
      </c>
      <c r="C8" s="14" t="s">
        <v>5</v>
      </c>
      <c r="D8" s="7">
        <v>8.1839940999999999E-2</v>
      </c>
      <c r="E8" s="7">
        <v>8.3028256999999994E-2</v>
      </c>
      <c r="F8" s="7">
        <v>7.7564485000000002E-2</v>
      </c>
      <c r="G8" s="7"/>
      <c r="H8" s="7"/>
      <c r="I8" s="3">
        <f>AVERAGE(D8:H8)</f>
        <v>8.0810894333333327E-2</v>
      </c>
      <c r="J8" s="3">
        <f>STDEV(D8:H8)</f>
        <v>2.8735698875491634E-3</v>
      </c>
    </row>
    <row r="9" spans="1:10" x14ac:dyDescent="0.3">
      <c r="A9" s="16"/>
      <c r="B9" s="16"/>
      <c r="C9" s="14" t="s">
        <v>6</v>
      </c>
      <c r="D9" s="7">
        <v>2.249421597</v>
      </c>
      <c r="E9" s="7">
        <v>2.2253363130000001</v>
      </c>
      <c r="F9" s="7">
        <v>2.2272231580000001</v>
      </c>
      <c r="G9" s="7"/>
      <c r="H9" s="7"/>
      <c r="I9" s="3">
        <f>AVERAGE(D9:H9)</f>
        <v>2.2339936893333334</v>
      </c>
      <c r="J9" s="3">
        <f>STDEV(D9:H9)</f>
        <v>1.3394226265144927E-2</v>
      </c>
    </row>
    <row r="10" spans="1:10" x14ac:dyDescent="0.3">
      <c r="A10" s="16"/>
      <c r="B10" s="16" t="s">
        <v>16</v>
      </c>
      <c r="C10" s="14" t="s">
        <v>5</v>
      </c>
      <c r="D10" s="7">
        <v>4.7574369999999998E-3</v>
      </c>
      <c r="E10" s="7">
        <v>7.3583169999999996E-3</v>
      </c>
      <c r="F10" s="7">
        <v>9.7013359999999996E-3</v>
      </c>
      <c r="G10" s="7"/>
      <c r="H10" s="7"/>
      <c r="I10" s="3">
        <f t="shared" ref="I10:I13" si="2">AVERAGE(D10:H10)</f>
        <v>7.2723633333333327E-3</v>
      </c>
      <c r="J10" s="3">
        <f t="shared" ref="J10:J13" si="3">STDEV(D10:H10)</f>
        <v>2.4730700263357551E-3</v>
      </c>
    </row>
    <row r="11" spans="1:10" x14ac:dyDescent="0.3">
      <c r="A11" s="16"/>
      <c r="B11" s="16"/>
      <c r="C11" s="14" t="s">
        <v>6</v>
      </c>
      <c r="D11" s="7">
        <v>1.2497991319999999</v>
      </c>
      <c r="E11" s="7">
        <v>1.537342787</v>
      </c>
      <c r="F11" s="7">
        <v>1.5359637740000001</v>
      </c>
      <c r="G11" s="7"/>
      <c r="H11" s="7"/>
      <c r="I11" s="3">
        <f t="shared" si="2"/>
        <v>1.4410352309999999</v>
      </c>
      <c r="J11" s="3">
        <f t="shared" si="3"/>
        <v>0.16561675516011934</v>
      </c>
    </row>
    <row r="12" spans="1:10" x14ac:dyDescent="0.3">
      <c r="A12" s="16"/>
      <c r="B12" s="16" t="s">
        <v>17</v>
      </c>
      <c r="C12" s="14" t="s">
        <v>5</v>
      </c>
      <c r="D12" s="7">
        <v>4.6459040000000002E-3</v>
      </c>
      <c r="E12" s="7">
        <v>8.0071250000000004E-3</v>
      </c>
      <c r="F12" s="7">
        <v>1.2106405000000001E-2</v>
      </c>
      <c r="G12" s="7"/>
      <c r="H12" s="7"/>
      <c r="I12" s="3">
        <f t="shared" si="2"/>
        <v>8.2531446666666668E-3</v>
      </c>
      <c r="J12" s="3">
        <f t="shared" si="3"/>
        <v>3.7363301580615629E-3</v>
      </c>
    </row>
    <row r="13" spans="1:10" x14ac:dyDescent="0.3">
      <c r="A13" s="16"/>
      <c r="B13" s="16"/>
      <c r="C13" s="14" t="s">
        <v>6</v>
      </c>
      <c r="D13" s="7">
        <v>1.253484845</v>
      </c>
      <c r="E13" s="7">
        <v>1.5610016579999999</v>
      </c>
      <c r="F13" s="7">
        <v>1.5719436410000001</v>
      </c>
      <c r="G13" s="7"/>
      <c r="H13" s="7"/>
      <c r="I13" s="3">
        <f t="shared" si="2"/>
        <v>1.4621433813333333</v>
      </c>
      <c r="J13" s="3">
        <f t="shared" si="3"/>
        <v>0.1807863942241493</v>
      </c>
    </row>
    <row r="14" spans="1:10" x14ac:dyDescent="0.3">
      <c r="A14" s="10"/>
      <c r="B14" s="10"/>
      <c r="C14" s="10"/>
      <c r="D14" s="12"/>
      <c r="E14" s="12"/>
      <c r="F14" s="12"/>
      <c r="G14" s="12"/>
      <c r="H14" s="12"/>
      <c r="I14" s="11"/>
      <c r="J14" s="11"/>
    </row>
    <row r="15" spans="1:10" x14ac:dyDescent="0.3">
      <c r="A15" s="17"/>
      <c r="B15" s="17"/>
      <c r="C15" s="18" t="s">
        <v>8</v>
      </c>
      <c r="D15" s="18"/>
      <c r="E15" s="18"/>
      <c r="F15" s="18"/>
      <c r="G15" s="18" t="s">
        <v>9</v>
      </c>
      <c r="H15" s="18"/>
      <c r="I15" s="18"/>
      <c r="J15" s="18"/>
    </row>
    <row r="16" spans="1:10" x14ac:dyDescent="0.3">
      <c r="A16" s="13" t="s">
        <v>3</v>
      </c>
      <c r="B16" s="13" t="s">
        <v>10</v>
      </c>
      <c r="C16" s="13" t="s">
        <v>11</v>
      </c>
      <c r="D16" s="6" t="s">
        <v>0</v>
      </c>
      <c r="E16" s="6" t="s">
        <v>1</v>
      </c>
      <c r="F16" s="6" t="s">
        <v>4</v>
      </c>
      <c r="G16" s="13" t="s">
        <v>11</v>
      </c>
      <c r="H16" s="6" t="s">
        <v>0</v>
      </c>
      <c r="I16" s="6" t="s">
        <v>1</v>
      </c>
      <c r="J16" s="6" t="s">
        <v>4</v>
      </c>
    </row>
    <row r="17" spans="1:10" x14ac:dyDescent="0.3">
      <c r="A17" s="1" t="s">
        <v>2</v>
      </c>
      <c r="B17" s="15" t="s">
        <v>12</v>
      </c>
      <c r="C17" s="7">
        <f>AVERAGE(0.021389727,0.027930895, 0.02145664)</f>
        <v>2.3592420666666669E-2</v>
      </c>
      <c r="D17" s="3">
        <f>I2</f>
        <v>8.5916397333333339E-2</v>
      </c>
      <c r="E17" s="3">
        <f>J2</f>
        <v>3.1751772938962528E-3</v>
      </c>
      <c r="F17" s="9">
        <f>(C17-D17)/C17</f>
        <v>-2.6416948708753383</v>
      </c>
      <c r="G17" s="7">
        <f>AVERAGE(1.790414333,1.75807333, 1.788251281)</f>
        <v>1.7789129813333335</v>
      </c>
      <c r="H17" s="3">
        <f>I3</f>
        <v>2.2780905566666667</v>
      </c>
      <c r="I17" s="3">
        <f>J3</f>
        <v>2.6162816771565414E-2</v>
      </c>
      <c r="J17" s="9">
        <f>(G17-H17)/G17</f>
        <v>-0.2806082031956329</v>
      </c>
    </row>
    <row r="18" spans="1:10" x14ac:dyDescent="0.3">
      <c r="A18" s="1" t="s">
        <v>2</v>
      </c>
      <c r="B18" s="15" t="s">
        <v>13</v>
      </c>
      <c r="C18" s="7">
        <f t="shared" ref="C18:C22" si="4">AVERAGE(0.021389727,0.027930895, 0.02145664)</f>
        <v>2.3592420666666669E-2</v>
      </c>
      <c r="D18" s="3">
        <f>I4</f>
        <v>8.9180539999999999E-3</v>
      </c>
      <c r="E18" s="3">
        <f>J4</f>
        <v>4.1379822770158158E-3</v>
      </c>
      <c r="F18" s="9">
        <f>(C18-D18)/C18</f>
        <v>0.62199495651583703</v>
      </c>
      <c r="G18" s="7">
        <f t="shared" ref="G18:G22" si="5">AVERAGE(1.790414333,1.75807333, 1.788251281)</f>
        <v>1.7789129813333335</v>
      </c>
      <c r="H18" s="3">
        <f>I5</f>
        <v>1.4911854663333333</v>
      </c>
      <c r="I18" s="3">
        <f>J5</f>
        <v>0.21162346756998709</v>
      </c>
      <c r="J18" s="9">
        <f>(G18-H18)/G18</f>
        <v>0.16174344558683376</v>
      </c>
    </row>
    <row r="19" spans="1:10" x14ac:dyDescent="0.3">
      <c r="A19" s="1" t="s">
        <v>2</v>
      </c>
      <c r="B19" s="15" t="s">
        <v>14</v>
      </c>
      <c r="C19" s="7">
        <f t="shared" si="4"/>
        <v>2.3592420666666669E-2</v>
      </c>
      <c r="D19" s="3">
        <f>I6</f>
        <v>8.1247466333333337E-2</v>
      </c>
      <c r="E19" s="3">
        <f>J6</f>
        <v>3.766662746117888E-3</v>
      </c>
      <c r="F19" s="9">
        <f>(C19-D19)/C19</f>
        <v>-2.4437952544702846</v>
      </c>
      <c r="G19" s="7">
        <f t="shared" si="5"/>
        <v>1.7789129813333335</v>
      </c>
      <c r="H19" s="3">
        <f>I7</f>
        <v>2.2429791293333334</v>
      </c>
      <c r="I19" s="3">
        <f>J7</f>
        <v>3.4387290824801874E-2</v>
      </c>
      <c r="J19" s="9">
        <f>(G19-H19)/G19</f>
        <v>-0.26087062878824591</v>
      </c>
    </row>
    <row r="20" spans="1:10" x14ac:dyDescent="0.3">
      <c r="A20" s="1" t="s">
        <v>2</v>
      </c>
      <c r="B20" s="15" t="s">
        <v>15</v>
      </c>
      <c r="C20" s="7">
        <f t="shared" si="4"/>
        <v>2.3592420666666669E-2</v>
      </c>
      <c r="D20" s="3">
        <f>I8</f>
        <v>8.0810894333333327E-2</v>
      </c>
      <c r="E20" s="3">
        <f>J8</f>
        <v>2.8735698875491634E-3</v>
      </c>
      <c r="F20" s="9">
        <f>(C20-D20)/C20</f>
        <v>-2.4252904979568148</v>
      </c>
      <c r="G20" s="7">
        <f t="shared" si="5"/>
        <v>1.7789129813333335</v>
      </c>
      <c r="H20" s="3">
        <f>I9</f>
        <v>2.2339936893333334</v>
      </c>
      <c r="I20" s="3">
        <f>J9</f>
        <v>1.3394226265144927E-2</v>
      </c>
      <c r="J20" s="9">
        <f t="shared" ref="J20:J22" si="6">(G20-H20)/G20</f>
        <v>-0.25581954416843206</v>
      </c>
    </row>
    <row r="21" spans="1:10" x14ac:dyDescent="0.3">
      <c r="A21" s="1" t="s">
        <v>2</v>
      </c>
      <c r="B21" s="15" t="s">
        <v>16</v>
      </c>
      <c r="C21" s="7">
        <f t="shared" si="4"/>
        <v>2.3592420666666669E-2</v>
      </c>
      <c r="D21" s="3">
        <f>I10</f>
        <v>7.2723633333333327E-3</v>
      </c>
      <c r="E21" s="3">
        <f>J10</f>
        <v>2.4730700263357551E-3</v>
      </c>
      <c r="F21" s="9">
        <f t="shared" ref="F21:F22" si="7">(C21-D21)/C21</f>
        <v>0.691750014291313</v>
      </c>
      <c r="G21" s="7">
        <f t="shared" si="5"/>
        <v>1.7789129813333335</v>
      </c>
      <c r="H21" s="3">
        <f>I11</f>
        <v>1.4410352309999999</v>
      </c>
      <c r="I21" s="3">
        <f>J11</f>
        <v>0.16561675516011934</v>
      </c>
      <c r="J21" s="9">
        <f t="shared" si="6"/>
        <v>0.18993495121952902</v>
      </c>
    </row>
    <row r="22" spans="1:10" x14ac:dyDescent="0.3">
      <c r="A22" s="1" t="s">
        <v>2</v>
      </c>
      <c r="B22" s="15" t="s">
        <v>17</v>
      </c>
      <c r="C22" s="7">
        <f t="shared" si="4"/>
        <v>2.3592420666666669E-2</v>
      </c>
      <c r="D22" s="3">
        <f>I12</f>
        <v>8.2531446666666668E-3</v>
      </c>
      <c r="E22" s="3">
        <f>J12</f>
        <v>3.7363301580615629E-3</v>
      </c>
      <c r="F22" s="9">
        <f t="shared" si="7"/>
        <v>0.65017813206732977</v>
      </c>
      <c r="G22" s="7">
        <f t="shared" si="5"/>
        <v>1.7789129813333335</v>
      </c>
      <c r="H22" s="3">
        <f>I13</f>
        <v>1.4621433813333333</v>
      </c>
      <c r="I22" s="3">
        <f>J13</f>
        <v>0.1807863942241493</v>
      </c>
      <c r="J22" s="9">
        <f t="shared" si="6"/>
        <v>0.17806919356031378</v>
      </c>
    </row>
  </sheetData>
  <mergeCells count="10">
    <mergeCell ref="B8:B9"/>
    <mergeCell ref="B10:B11"/>
    <mergeCell ref="A15:B15"/>
    <mergeCell ref="C15:F15"/>
    <mergeCell ref="G15:J15"/>
    <mergeCell ref="B12:B13"/>
    <mergeCell ref="A2:A13"/>
    <mergeCell ref="B2:B3"/>
    <mergeCell ref="B4:B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RgrpRMSE-NR</vt:lpstr>
      <vt:lpstr>RgrpRMSE-Gender</vt:lpstr>
      <vt:lpstr>RgrpRMSE-Age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2024-04-26T12:41:06Z</dcterms:modified>
</cp:coreProperties>
</file>