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_xls\"/>
    </mc:Choice>
  </mc:AlternateContent>
  <xr:revisionPtr revIDLastSave="0" documentId="13_ncr:1_{9EF1D0B1-CA97-4988-AC91-FC2869CCFBA8}" xr6:coauthVersionLast="47" xr6:coauthVersionMax="47" xr10:uidLastSave="{00000000-0000-0000-0000-000000000000}"/>
  <bookViews>
    <workbookView xWindow="-108" yWindow="-108" windowWidth="23256" windowHeight="12456" tabRatio="775" activeTab="7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Eficacia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3" l="1"/>
  <c r="L6" i="23"/>
  <c r="L5" i="23"/>
  <c r="L4" i="23"/>
  <c r="L3" i="23"/>
  <c r="L7" i="21"/>
  <c r="L6" i="21"/>
  <c r="L5" i="21"/>
  <c r="L4" i="21"/>
  <c r="L3" i="21"/>
  <c r="L7" i="18"/>
  <c r="L6" i="18"/>
  <c r="L5" i="18"/>
  <c r="L4" i="18"/>
  <c r="L3" i="18"/>
  <c r="L21" i="18"/>
  <c r="C9" i="17"/>
  <c r="B9" i="17"/>
  <c r="D9" i="17"/>
  <c r="C9" i="21"/>
  <c r="B9" i="21"/>
  <c r="L8" i="23" l="1"/>
  <c r="L9" i="23" s="1"/>
  <c r="O16" i="18"/>
  <c r="M5" i="21"/>
  <c r="M3" i="21"/>
  <c r="P15" i="21" l="1"/>
  <c r="O11" i="23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N23" i="17" l="1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P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P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<sst xmlns="http://schemas.openxmlformats.org/spreadsheetml/2006/main" count="117" uniqueCount="67">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</sst>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8</xdr:row>
      <xdr:rowOff>45720</xdr:rowOff>
    </xdr:from>
    <xdr:to>
      <xdr:col>11</xdr:col>
      <xdr:colOff>7621</xdr:colOff>
      <xdr:row>15</xdr:row>
      <xdr:rowOff>81619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A91EC89-1DD4-451A-AE89-2D4BB29E3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62100"/>
          <a:ext cx="3063240" cy="1316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38947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587163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8464</xdr:colOff>
      <xdr:row>9</xdr:row>
      <xdr:rowOff>16934</xdr:rowOff>
    </xdr:from>
    <xdr:to>
      <xdr:col>20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8467</xdr:colOff>
      <xdr:row>5</xdr:row>
      <xdr:rowOff>67735</xdr:rowOff>
    </xdr:from>
    <xdr:to>
      <xdr:col>17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15240</xdr:colOff>
      <xdr:row>8</xdr:row>
      <xdr:rowOff>38100</xdr:rowOff>
    </xdr:from>
    <xdr:to>
      <xdr:col>11</xdr:col>
      <xdr:colOff>45720</xdr:colOff>
      <xdr:row>16</xdr:row>
      <xdr:rowOff>119930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1FB204A-E937-4282-BFBB-11BD1980E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1897380"/>
          <a:ext cx="3543300" cy="1560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4" t="s">
        <v>2</v>
      </c>
      <c r="C1" s="35"/>
      <c r="D1" s="35"/>
      <c r="E1" s="35"/>
      <c r="F1" s="35"/>
      <c r="G1" s="35"/>
      <c r="I1" s="2"/>
      <c r="J1" s="34" t="s">
        <v>8</v>
      </c>
      <c r="K1" s="35"/>
      <c r="L1" s="35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J18" sqref="J18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Normal="100" workbookViewId="0">
      <selection activeCell="J20" sqref="J20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2</v>
      </c>
      <c r="C3" s="33">
        <v>3</v>
      </c>
      <c r="D3" s="33">
        <v>3</v>
      </c>
      <c r="E3" s="33">
        <v>4</v>
      </c>
      <c r="F3" s="33">
        <v>2</v>
      </c>
      <c r="G3" s="4"/>
      <c r="H3" s="33">
        <v>1</v>
      </c>
      <c r="I3" s="33">
        <v>2</v>
      </c>
      <c r="J3" s="33">
        <v>2</v>
      </c>
      <c r="K3" s="33">
        <v>1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2</v>
      </c>
      <c r="C4" s="33">
        <v>3</v>
      </c>
      <c r="D4" s="33">
        <v>4</v>
      </c>
      <c r="E4" s="33">
        <v>3</v>
      </c>
      <c r="F4" s="33">
        <v>1</v>
      </c>
      <c r="G4" s="33">
        <v>4</v>
      </c>
      <c r="H4" s="4"/>
      <c r="I4" s="33">
        <v>2</v>
      </c>
      <c r="J4" s="33">
        <v>2</v>
      </c>
      <c r="K4" s="33">
        <v>3</v>
      </c>
    </row>
    <row r="5" spans="1:18" ht="15" thickBot="1" x14ac:dyDescent="0.35">
      <c r="A5" s="1">
        <v>3</v>
      </c>
      <c r="B5" s="33">
        <v>5</v>
      </c>
      <c r="C5" s="4"/>
      <c r="D5" s="33">
        <v>1</v>
      </c>
      <c r="E5" s="4"/>
      <c r="F5" s="33">
        <v>4</v>
      </c>
      <c r="G5" s="4"/>
      <c r="H5" s="33">
        <v>1</v>
      </c>
      <c r="I5" s="33">
        <v>2</v>
      </c>
      <c r="J5" s="33">
        <v>2</v>
      </c>
      <c r="K5" s="33">
        <v>1</v>
      </c>
      <c r="N5" t="s">
        <v>24</v>
      </c>
    </row>
    <row r="6" spans="1:18" ht="15" thickBot="1" x14ac:dyDescent="0.35">
      <c r="A6" s="1">
        <v>4</v>
      </c>
      <c r="B6" s="4"/>
      <c r="C6" s="33">
        <v>1</v>
      </c>
      <c r="D6" s="4"/>
      <c r="E6" s="33">
        <v>1</v>
      </c>
      <c r="F6" s="33">
        <v>2</v>
      </c>
      <c r="G6" s="33">
        <v>2</v>
      </c>
      <c r="H6" s="4"/>
      <c r="I6" s="33">
        <v>5</v>
      </c>
      <c r="J6" s="33">
        <v>1</v>
      </c>
      <c r="K6" s="33">
        <v>3</v>
      </c>
    </row>
    <row r="7" spans="1:18" ht="15" thickBot="1" x14ac:dyDescent="0.35">
      <c r="A7" s="1">
        <v>5</v>
      </c>
      <c r="B7" s="33">
        <v>2</v>
      </c>
      <c r="C7" s="33">
        <v>2</v>
      </c>
      <c r="D7" s="33">
        <v>4</v>
      </c>
      <c r="E7" s="4"/>
      <c r="F7" s="33">
        <v>4</v>
      </c>
      <c r="G7" s="4"/>
      <c r="H7" s="33">
        <v>4</v>
      </c>
      <c r="I7" s="33">
        <v>1</v>
      </c>
      <c r="J7" s="33">
        <v>5</v>
      </c>
      <c r="K7" s="4"/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v>0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0</v>
      </c>
      <c r="G10">
        <v>4</v>
      </c>
      <c r="H10">
        <v>1</v>
      </c>
      <c r="I10">
        <v>2</v>
      </c>
      <c r="J10">
        <v>1</v>
      </c>
      <c r="K10">
        <v>3</v>
      </c>
    </row>
    <row r="11" spans="1:18" x14ac:dyDescent="0.3">
      <c r="B11">
        <v>5</v>
      </c>
      <c r="C11">
        <v>1</v>
      </c>
      <c r="D11">
        <v>1</v>
      </c>
      <c r="E11">
        <v>0</v>
      </c>
      <c r="F11">
        <v>4</v>
      </c>
      <c r="G11">
        <v>0</v>
      </c>
      <c r="H11">
        <v>1</v>
      </c>
      <c r="I11">
        <v>1</v>
      </c>
      <c r="J11">
        <v>2</v>
      </c>
      <c r="K11">
        <v>0</v>
      </c>
    </row>
    <row r="12" spans="1:18" x14ac:dyDescent="0.3"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5</v>
      </c>
      <c r="J12">
        <v>0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1</v>
      </c>
      <c r="F13">
        <v>4</v>
      </c>
      <c r="G13">
        <v>0</v>
      </c>
      <c r="H13">
        <v>4</v>
      </c>
      <c r="I13">
        <v>0</v>
      </c>
      <c r="J13">
        <v>5</v>
      </c>
      <c r="K13">
        <v>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</row>
    <row r="5" spans="1:18" ht="15" thickBot="1" x14ac:dyDescent="0.35">
      <c r="A5" s="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  <c r="N5" t="s">
        <v>25</v>
      </c>
    </row>
    <row r="6" spans="1:18" ht="15" thickBot="1" x14ac:dyDescent="0.35">
      <c r="A6" s="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</row>
    <row r="7" spans="1:18" ht="15" thickBot="1" x14ac:dyDescent="0.35">
      <c r="A7" s="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</row>
    <row r="5" spans="1:18" ht="15" thickBot="1" x14ac:dyDescent="0.35">
      <c r="A5" s="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</row>
    <row r="6" spans="1:18" ht="15" thickBot="1" x14ac:dyDescent="0.35">
      <c r="A6" s="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</row>
    <row r="7" spans="1:18" ht="15" thickBot="1" x14ac:dyDescent="0.35">
      <c r="A7" s="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0.34905012398754481</v>
      </c>
      <c r="C9" s="22">
        <f>_xlfn.VAR.P(C3:C7)</f>
        <v>0.16954664453718238</v>
      </c>
      <c r="D9" s="22">
        <f>_xlfn.VAR.P(D3:D7)</f>
        <v>4.2437877850998167E-2</v>
      </c>
      <c r="E9" s="22">
        <f t="shared" ref="E9:K9" si="0">_xlfn.VAR.P(E3:E7)</f>
        <v>2.7495029129522629E-2</v>
      </c>
      <c r="F9" s="22">
        <f t="shared" si="0"/>
        <v>0.13270016483571453</v>
      </c>
      <c r="G9" s="22">
        <f t="shared" si="0"/>
        <v>0.12940457979572328</v>
      </c>
      <c r="H9" s="22">
        <f t="shared" si="0"/>
        <v>0.58822591084289344</v>
      </c>
      <c r="I9" s="22">
        <f t="shared" si="0"/>
        <v>0.14796363935111911</v>
      </c>
      <c r="J9" s="22">
        <f t="shared" si="0"/>
        <v>8.2957435985017577E-2</v>
      </c>
      <c r="K9" s="22">
        <f t="shared" si="0"/>
        <v>0.44303020441052354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0.21128116107262396</v>
      </c>
    </row>
    <row r="44" spans="12:12" x14ac:dyDescent="0.3">
      <c r="L44" s="23">
        <f>AVERAGE(B9:K9)</f>
        <v>0.21128116107262396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N1" s="36" t="s">
        <v>21</v>
      </c>
      <c r="O1" s="37"/>
      <c r="P1" s="37"/>
      <c r="Q1" s="37"/>
      <c r="R1" s="37"/>
      <c r="S1" s="38"/>
    </row>
    <row r="2" spans="1:1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29" t="s">
        <v>10</v>
      </c>
      <c r="M2" s="6"/>
      <c r="N2" s="2"/>
      <c r="O2" s="39" t="s">
        <v>22</v>
      </c>
      <c r="P2" s="40"/>
      <c r="Q2" s="40"/>
      <c r="R2" s="40"/>
      <c r="S2" s="41"/>
    </row>
    <row r="3" spans="1:19" ht="15" customHeight="1" thickBot="1" x14ac:dyDescent="0.35">
      <c r="A3" s="1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10"/>
      <c r="N3" s="4"/>
      <c r="O3" s="39" t="s">
        <v>23</v>
      </c>
      <c r="P3" s="40"/>
      <c r="Q3" s="40"/>
      <c r="R3" s="40"/>
      <c r="S3" s="41"/>
    </row>
    <row r="4" spans="1:19" ht="15" thickBot="1" x14ac:dyDescent="0.35">
      <c r="A4" s="1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0.88691723534431821</v>
      </c>
      <c r="M4" s="10"/>
    </row>
    <row r="5" spans="1:19" ht="15" thickBot="1" x14ac:dyDescent="0.35">
      <c r="A5" s="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2.2429933487299132</v>
      </c>
      <c r="M5" s="10"/>
      <c r="R5" t="s">
        <v>26</v>
      </c>
    </row>
    <row r="6" spans="1:19" ht="15" thickBot="1" x14ac:dyDescent="0.35">
      <c r="A6" s="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  <c r="L6" s="10">
        <f>((B6-'X-avaliacoes'!B6)^2+(C6-'X-avaliacoes'!C6)^2+(E6-'X-avaliacoes'!E6)^2+(G6-'X-avaliacoes'!G6)^2+(J6-'X-avaliacoes'!J6)^2+(I6-'X-avaliacoes'!I6)^2+(K6-'X-avaliacoes'!K6)^2)/7</f>
        <v>3.1995385684049973</v>
      </c>
      <c r="M6" s="10"/>
    </row>
    <row r="7" spans="1:19" ht="15" thickBot="1" x14ac:dyDescent="0.35">
      <c r="A7" s="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  <c r="L7" s="10">
        <f>((B7-'X-avaliacoes'!B7)^2+(D7-'X-avaliacoes'!D7)^2+(I7-'X-avaliacoes'!I7)^2+(F7-'X-avaliacoes'!F7)^2+(H7-'X-avaliacoes'!H7)^2+(K7-'X-avaliacoes'!K7)^2+(J7-'X-avaliacoes'!J7)^2)/7</f>
        <v>1.3133010638250247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x14ac:dyDescent="0.3">
      <c r="B9" s="11">
        <v>1.921192407608032</v>
      </c>
      <c r="C9" s="11">
        <v>1.505523800849915</v>
      </c>
      <c r="D9" s="11">
        <v>2.8199033737182622</v>
      </c>
      <c r="E9" s="11">
        <v>1.917661786079407</v>
      </c>
      <c r="F9" s="11">
        <v>1.9972984790802</v>
      </c>
      <c r="G9" s="11">
        <v>2.7010021209716801</v>
      </c>
      <c r="H9" s="11">
        <v>1.68854284286499</v>
      </c>
      <c r="I9" s="11">
        <v>1.9385533332824709</v>
      </c>
      <c r="J9" s="11">
        <v>2.4161968231201172</v>
      </c>
      <c r="K9" s="11">
        <v>2.4690477848052979</v>
      </c>
      <c r="M9" s="10"/>
    </row>
    <row r="10" spans="1:19" x14ac:dyDescent="0.3">
      <c r="B10" s="11">
        <v>1.6849620342254641</v>
      </c>
      <c r="C10" s="11">
        <v>1.4094376564025879</v>
      </c>
      <c r="D10" s="11">
        <v>2.6634881496429439</v>
      </c>
      <c r="E10" s="11">
        <v>1.5463395118713379</v>
      </c>
      <c r="F10" s="11">
        <v>1.783186197280884</v>
      </c>
      <c r="G10" s="11">
        <v>2.8582091331481929</v>
      </c>
      <c r="H10" s="11">
        <v>1.30037522315979</v>
      </c>
      <c r="I10" s="11">
        <v>1.724037885665894</v>
      </c>
      <c r="J10" s="11">
        <v>2.5662884712219238</v>
      </c>
      <c r="K10" s="11">
        <v>2.356785774230957</v>
      </c>
      <c r="M10" s="10"/>
    </row>
    <row r="11" spans="1:19" x14ac:dyDescent="0.3">
      <c r="B11" s="11">
        <v>2.3476510047912602</v>
      </c>
      <c r="C11" s="11">
        <v>1.7356975078582759</v>
      </c>
      <c r="D11" s="11">
        <v>3.358381032943726</v>
      </c>
      <c r="E11" s="11">
        <v>1.90013062953949</v>
      </c>
      <c r="F11" s="11">
        <v>2.686357736587524</v>
      </c>
      <c r="G11" s="11">
        <v>3.032196044921875</v>
      </c>
      <c r="H11" s="11">
        <v>1.853899240493774</v>
      </c>
      <c r="I11" s="11">
        <v>1.860104560852051</v>
      </c>
      <c r="J11" s="11">
        <v>2.136487483978271</v>
      </c>
      <c r="K11" s="11">
        <v>2.2508735656738281</v>
      </c>
      <c r="M11" s="10"/>
    </row>
    <row r="12" spans="1:19" x14ac:dyDescent="0.3">
      <c r="B12" s="11">
        <v>2.0237951278686519</v>
      </c>
      <c r="C12" s="11">
        <v>1.743559837341309</v>
      </c>
      <c r="D12" s="11">
        <v>2.8312058448791499</v>
      </c>
      <c r="E12" s="11">
        <v>1.8309123516082759</v>
      </c>
      <c r="F12" s="11">
        <v>2.2353675365447998</v>
      </c>
      <c r="G12" s="11">
        <v>2.9510030746459961</v>
      </c>
      <c r="H12" s="11">
        <v>1.6156269311904909</v>
      </c>
      <c r="I12" s="11">
        <v>1.8343842029571531</v>
      </c>
      <c r="J12" s="11">
        <v>2.183186531066895</v>
      </c>
      <c r="K12" s="11">
        <v>2.5052604675292969</v>
      </c>
      <c r="M12" s="10"/>
    </row>
    <row r="13" spans="1:19" x14ac:dyDescent="0.3">
      <c r="B13">
        <v>2.844993114471436</v>
      </c>
      <c r="C13">
        <v>1.954315662384033</v>
      </c>
      <c r="D13">
        <v>3.1871812343597412</v>
      </c>
      <c r="E13">
        <v>1.7591555118560791</v>
      </c>
      <c r="F13">
        <v>3.275699138641357</v>
      </c>
      <c r="G13">
        <v>2.7311863899230961</v>
      </c>
      <c r="H13">
        <v>1.612253069877625</v>
      </c>
      <c r="I13">
        <v>1.8244550228118901</v>
      </c>
      <c r="J13">
        <v>2.554590225219727</v>
      </c>
      <c r="K13">
        <v>1.892719149589539</v>
      </c>
      <c r="M13" s="10"/>
    </row>
    <row r="14" spans="1:19" x14ac:dyDescent="0.3">
      <c r="M14" s="10"/>
    </row>
    <row r="15" spans="1:19" ht="15" thickBot="1" x14ac:dyDescent="0.35">
      <c r="M15" s="10"/>
    </row>
    <row r="16" spans="1:19" ht="16.2" thickBot="1" x14ac:dyDescent="0.35">
      <c r="M16" s="10"/>
      <c r="N16" s="3" t="s">
        <v>12</v>
      </c>
      <c r="O16" s="25">
        <f>_xlfn.VAR.P(L3:L7)</f>
        <v>0.96305682124573533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T42"/>
  <sheetViews>
    <sheetView zoomScaleNormal="100" workbookViewId="0">
      <selection activeCell="B1" sqref="B1:K1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8.21875" customWidth="1"/>
  </cols>
  <sheetData>
    <row r="1" spans="1:20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/>
      <c r="O1" s="36" t="s">
        <v>21</v>
      </c>
      <c r="P1" s="37"/>
      <c r="Q1" s="37"/>
      <c r="R1" s="37"/>
      <c r="S1" s="37"/>
      <c r="T1" s="38"/>
    </row>
    <row r="2" spans="1:2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O2" s="2"/>
      <c r="P2" s="50" t="s">
        <v>22</v>
      </c>
      <c r="Q2" s="51"/>
      <c r="R2" s="51"/>
      <c r="S2" s="51"/>
      <c r="T2" s="52"/>
    </row>
    <row r="3" spans="1:20" ht="15" customHeight="1" thickBot="1" x14ac:dyDescent="0.35">
      <c r="A3" s="15">
        <v>1</v>
      </c>
      <c r="B3" s="33">
        <v>2.3012962341308589</v>
      </c>
      <c r="C3" s="33">
        <v>3.630783319473267</v>
      </c>
      <c r="D3" s="33">
        <v>2.9359397888183589</v>
      </c>
      <c r="E3" s="33">
        <v>3.1536910533905029</v>
      </c>
      <c r="F3" s="33">
        <v>2.5859916210174561</v>
      </c>
      <c r="G3" s="4">
        <v>2.6208994388580318</v>
      </c>
      <c r="H3" s="33">
        <v>2.3542623519897461</v>
      </c>
      <c r="I3" s="33">
        <v>2.3066930770874019</v>
      </c>
      <c r="J3" s="33">
        <v>2.322872638702393</v>
      </c>
      <c r="K3" s="33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48">
        <f>AVERAGE(L3:L4)</f>
        <v>0.68318558390969519</v>
      </c>
      <c r="O3" s="4"/>
      <c r="P3" s="50" t="s">
        <v>23</v>
      </c>
      <c r="Q3" s="51"/>
      <c r="R3" s="51"/>
      <c r="S3" s="51"/>
      <c r="T3" s="52"/>
    </row>
    <row r="4" spans="1:20" ht="15" thickBot="1" x14ac:dyDescent="0.35">
      <c r="A4" s="15">
        <v>2</v>
      </c>
      <c r="B4" s="33">
        <v>2.68620777130127</v>
      </c>
      <c r="C4" s="33">
        <v>2.973604679107666</v>
      </c>
      <c r="D4" s="33">
        <v>3.338313102722168</v>
      </c>
      <c r="E4" s="33">
        <v>2.960726261138916</v>
      </c>
      <c r="F4" s="4">
        <v>3.171978235244751</v>
      </c>
      <c r="G4" s="33">
        <v>2.81784987449646</v>
      </c>
      <c r="H4" s="33">
        <v>2.0857448577880859</v>
      </c>
      <c r="I4" s="33">
        <v>1.476223230361938</v>
      </c>
      <c r="J4" s="33">
        <v>2.5810365676879878</v>
      </c>
      <c r="K4" s="33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0.88691723534431821</v>
      </c>
      <c r="M4" s="49"/>
      <c r="O4" s="17"/>
      <c r="P4" s="50" t="s">
        <v>18</v>
      </c>
      <c r="Q4" s="51"/>
      <c r="R4" s="51"/>
      <c r="S4" s="51"/>
      <c r="T4" s="52"/>
    </row>
    <row r="5" spans="1:20" ht="15" thickBot="1" x14ac:dyDescent="0.35">
      <c r="A5" s="21">
        <v>3</v>
      </c>
      <c r="B5" s="33">
        <v>3.8629026412963872</v>
      </c>
      <c r="C5" s="33">
        <v>2.847228050231934</v>
      </c>
      <c r="D5" s="33">
        <v>2.8368749618530269</v>
      </c>
      <c r="E5" s="4">
        <v>2.661338329315186</v>
      </c>
      <c r="F5" s="33">
        <v>3.4832999706268311</v>
      </c>
      <c r="G5" s="4">
        <v>3.5680556297302251</v>
      </c>
      <c r="H5" s="33">
        <v>2.4616737365722661</v>
      </c>
      <c r="I5" s="33">
        <v>2.5876908302307129</v>
      </c>
      <c r="J5" s="33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2.2429933487299132</v>
      </c>
      <c r="M5" s="53">
        <f>AVERAGE(L5:L7)</f>
        <v>2.2519443269866453</v>
      </c>
      <c r="O5" s="24"/>
      <c r="P5" s="50" t="s">
        <v>19</v>
      </c>
      <c r="Q5" s="51"/>
      <c r="R5" s="51"/>
      <c r="S5" s="51"/>
      <c r="T5" s="52"/>
    </row>
    <row r="6" spans="1:20" ht="15" thickBot="1" x14ac:dyDescent="0.35">
      <c r="A6" s="21">
        <v>4</v>
      </c>
      <c r="B6" s="33">
        <v>2.3152437210083008</v>
      </c>
      <c r="C6" s="33">
        <v>2.4040055274963379</v>
      </c>
      <c r="D6" s="4">
        <v>2.9909448623657231</v>
      </c>
      <c r="E6" s="33">
        <v>2.9725780487060551</v>
      </c>
      <c r="F6" s="4">
        <v>2.552878618240356</v>
      </c>
      <c r="G6" s="33">
        <v>2.6668586730957031</v>
      </c>
      <c r="H6" s="4">
        <v>3.6717901229858398</v>
      </c>
      <c r="I6" s="33">
        <v>2.284697532653809</v>
      </c>
      <c r="J6" s="33">
        <v>2.8080892562866211</v>
      </c>
      <c r="K6" s="33">
        <v>3.2955775260925289</v>
      </c>
      <c r="L6" s="10">
        <f>((B6-'X-avaliacoes'!B6)^2+(C6-'X-avaliacoes'!C6)^2+(E6-'X-avaliacoes'!E6)^2+(G6-'X-avaliacoes'!G6)^2+(J6-'X-avaliacoes'!J6)^2+(I6-'X-avaliacoes'!I6)^2+(K6-'X-avaliacoes'!K6)^2)/7</f>
        <v>3.1995385684049973</v>
      </c>
      <c r="M6" s="53"/>
    </row>
    <row r="7" spans="1:20" ht="15" thickBot="1" x14ac:dyDescent="0.35">
      <c r="A7" s="21">
        <v>5</v>
      </c>
      <c r="B7" s="33">
        <v>2.4055032730102539</v>
      </c>
      <c r="C7" s="4">
        <v>2.6560671329498291</v>
      </c>
      <c r="D7" s="33">
        <v>3.320354700088501</v>
      </c>
      <c r="E7" s="4">
        <v>2.8110771179199219</v>
      </c>
      <c r="F7" s="33">
        <v>3.171075582504272</v>
      </c>
      <c r="G7" s="4">
        <v>3.1992194652557369</v>
      </c>
      <c r="H7" s="33">
        <v>3.9924132823944092</v>
      </c>
      <c r="I7" s="33">
        <v>1.908047199249268</v>
      </c>
      <c r="J7" s="33">
        <v>3.1255803108215332</v>
      </c>
      <c r="K7" s="33">
        <v>1.881909847259521</v>
      </c>
      <c r="L7" s="10">
        <f>((B7-'X-avaliacoes'!B7)^2+(D7-'X-avaliacoes'!D7)^2+(I7-'X-avaliacoes'!I7)^2+(F7-'X-avaliacoes'!F7)^2+(H7-'X-avaliacoes'!H7)^2+(K7-'X-avaliacoes'!K7)^2+(J7-'X-avaliacoes'!J7)^2)/7</f>
        <v>1.3133010638250247</v>
      </c>
      <c r="M7" s="53"/>
    </row>
    <row r="8" spans="1:20" x14ac:dyDescent="0.3">
      <c r="B8" s="5"/>
      <c r="C8" s="5"/>
      <c r="D8" s="5"/>
      <c r="E8" s="5"/>
      <c r="F8" s="5"/>
      <c r="G8" s="5"/>
      <c r="H8" s="5"/>
      <c r="I8" s="5"/>
      <c r="J8" s="5"/>
      <c r="K8" s="5"/>
      <c r="M8" s="32"/>
    </row>
    <row r="9" spans="1:20" ht="16.2" x14ac:dyDescent="0.3">
      <c r="A9" s="6" t="s">
        <v>11</v>
      </c>
      <c r="B9" s="13">
        <f t="shared" ref="B9:K9" si="0">_xlfn.VAR.S(B3:B7)</f>
        <v>0.43631265498443028</v>
      </c>
      <c r="C9" s="13">
        <f t="shared" si="0"/>
        <v>0.21193330567147761</v>
      </c>
      <c r="D9" s="13">
        <f t="shared" si="0"/>
        <v>5.304734731374771E-2</v>
      </c>
      <c r="E9" s="13">
        <f t="shared" si="0"/>
        <v>3.4368786411903288E-2</v>
      </c>
      <c r="F9" s="13">
        <f t="shared" si="0"/>
        <v>0.16587520604464245</v>
      </c>
      <c r="G9" s="13">
        <f t="shared" si="0"/>
        <v>0.16175572474465483</v>
      </c>
      <c r="H9" s="13">
        <f t="shared" si="0"/>
        <v>0.73528238855361749</v>
      </c>
      <c r="I9" s="13">
        <f t="shared" si="0"/>
        <v>0.18495454918889909</v>
      </c>
      <c r="J9" s="13">
        <f t="shared" si="0"/>
        <v>0.10369679498127127</v>
      </c>
      <c r="K9" s="13">
        <f t="shared" si="0"/>
        <v>0.55378775551315407</v>
      </c>
      <c r="L9" s="14">
        <f>AVERAGE(B9:K9)</f>
        <v>0.26410145134077984</v>
      </c>
      <c r="M9" s="32"/>
    </row>
    <row r="10" spans="1:2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</row>
    <row r="11" spans="1:2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</row>
    <row r="12" spans="1:2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</row>
    <row r="13" spans="1:20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</row>
    <row r="14" spans="1:20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</row>
    <row r="15" spans="1:20" ht="16.2" thickBot="1" x14ac:dyDescent="0.35">
      <c r="M15" s="30"/>
      <c r="O15" s="3" t="s">
        <v>13</v>
      </c>
      <c r="P15" s="42">
        <f>_xlfn.VAR.P(M3,M5)</f>
        <v>0.6152509984950929</v>
      </c>
      <c r="Q15" s="43"/>
      <c r="R15" s="43"/>
      <c r="S15" s="43"/>
      <c r="T15" s="44"/>
    </row>
    <row r="16" spans="1:20" ht="15" thickBot="1" x14ac:dyDescent="0.35">
      <c r="M16" s="30"/>
      <c r="O16" s="3" t="s">
        <v>66</v>
      </c>
      <c r="P16" s="45" t="s">
        <v>16</v>
      </c>
      <c r="Q16" s="46"/>
      <c r="R16" s="46"/>
      <c r="S16" s="46"/>
      <c r="T16" s="47"/>
    </row>
    <row r="17" spans="13:13" x14ac:dyDescent="0.3">
      <c r="M17" s="30"/>
    </row>
    <row r="18" spans="13:13" x14ac:dyDescent="0.3">
      <c r="M18" s="30"/>
    </row>
    <row r="19" spans="13:13" x14ac:dyDescent="0.3">
      <c r="M19" s="30"/>
    </row>
    <row r="20" spans="13:13" x14ac:dyDescent="0.3">
      <c r="M20" s="30"/>
    </row>
    <row r="21" spans="13:13" x14ac:dyDescent="0.3">
      <c r="M21" s="30"/>
    </row>
    <row r="22" spans="13:13" x14ac:dyDescent="0.3">
      <c r="M22" s="30"/>
    </row>
    <row r="23" spans="13:13" x14ac:dyDescent="0.3">
      <c r="M23" s="30"/>
    </row>
    <row r="24" spans="13:13" x14ac:dyDescent="0.3">
      <c r="M24" s="30"/>
    </row>
    <row r="25" spans="13:13" x14ac:dyDescent="0.3">
      <c r="M25" s="30"/>
    </row>
    <row r="26" spans="13:13" x14ac:dyDescent="0.3">
      <c r="M26" s="30"/>
    </row>
    <row r="27" spans="13:13" x14ac:dyDescent="0.3">
      <c r="M27" s="30"/>
    </row>
    <row r="28" spans="13:13" x14ac:dyDescent="0.3">
      <c r="M28" s="30"/>
    </row>
    <row r="29" spans="13:13" x14ac:dyDescent="0.3">
      <c r="M29" s="30"/>
    </row>
    <row r="30" spans="13:13" x14ac:dyDescent="0.3">
      <c r="M30" s="30"/>
    </row>
    <row r="31" spans="13:13" x14ac:dyDescent="0.3">
      <c r="M31" s="30"/>
    </row>
    <row r="32" spans="13:13" x14ac:dyDescent="0.3">
      <c r="M32" s="30"/>
    </row>
    <row r="33" spans="13:13" x14ac:dyDescent="0.3">
      <c r="M33" s="30"/>
    </row>
    <row r="34" spans="13:13" x14ac:dyDescent="0.3">
      <c r="M34" s="30"/>
    </row>
    <row r="35" spans="13:13" x14ac:dyDescent="0.3">
      <c r="M35" s="30"/>
    </row>
    <row r="36" spans="13:13" x14ac:dyDescent="0.3">
      <c r="M36" s="30"/>
    </row>
    <row r="37" spans="13:13" x14ac:dyDescent="0.3">
      <c r="M37" s="30"/>
    </row>
    <row r="38" spans="13:13" x14ac:dyDescent="0.3">
      <c r="M38" s="30"/>
    </row>
    <row r="39" spans="13:13" x14ac:dyDescent="0.3">
      <c r="M39" s="30"/>
    </row>
    <row r="40" spans="13:13" x14ac:dyDescent="0.3">
      <c r="M40" s="30"/>
    </row>
    <row r="41" spans="13:13" x14ac:dyDescent="0.3">
      <c r="M41" s="30"/>
    </row>
    <row r="42" spans="13:13" x14ac:dyDescent="0.3">
      <c r="M42" s="30"/>
    </row>
  </sheetData>
  <mergeCells count="10">
    <mergeCell ref="P15:T15"/>
    <mergeCell ref="P16:T16"/>
    <mergeCell ref="B1:K1"/>
    <mergeCell ref="M3:M4"/>
    <mergeCell ref="O1:T1"/>
    <mergeCell ref="P2:T2"/>
    <mergeCell ref="P3:T3"/>
    <mergeCell ref="P4:T4"/>
    <mergeCell ref="P5:T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tabSelected="1" zoomScaleNormal="100" workbookViewId="0">
      <selection activeCell="L8" sqref="L8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N1" s="54" t="s">
        <v>21</v>
      </c>
      <c r="O1" s="55"/>
      <c r="P1" s="55"/>
      <c r="Q1" s="55"/>
      <c r="R1" s="55"/>
      <c r="S1" s="56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39" t="s">
        <v>22</v>
      </c>
      <c r="P2" s="40"/>
      <c r="Q2" s="40"/>
      <c r="R2" s="40"/>
      <c r="S2" s="41"/>
    </row>
    <row r="3" spans="1:19" ht="15" customHeight="1" thickBot="1" x14ac:dyDescent="0.35">
      <c r="A3" s="1">
        <v>1</v>
      </c>
      <c r="B3" s="33">
        <v>3.5564389228820801</v>
      </c>
      <c r="C3" s="33">
        <v>3.8936445713043208</v>
      </c>
      <c r="D3" s="33">
        <v>1.575134873390198</v>
      </c>
      <c r="E3" s="33">
        <v>2.9725074768066411</v>
      </c>
      <c r="F3" s="33">
        <v>2.614784717559814</v>
      </c>
      <c r="G3" s="4">
        <v>2.929804801940918</v>
      </c>
      <c r="H3" s="33">
        <v>3.164200067520142</v>
      </c>
      <c r="I3" s="33">
        <v>2.168946266174316</v>
      </c>
      <c r="J3" s="33">
        <v>3.3027877807617192</v>
      </c>
      <c r="K3" s="33">
        <v>1.8965063095092769</v>
      </c>
      <c r="L3" s="10">
        <f>((B3-'X-avaliacoes'!B3)^2+(C3-'X-avaliacoes'!C3)^2+(D3-'X-avaliacoes'!D3)^2+(E3-'X-avaliacoes'!E3)^2+(F3-'X-avaliacoes'!F3)^2+(K3-'X-avaliacoes'!K3)^2+(H3-'X-avaliacoes'!H3)^2+(J3-'X-avaliacoes'!J3)^2+(I3-'X-avaliacoes'!I3)^2)</f>
        <v>13.898328841476554</v>
      </c>
      <c r="M3" s="10"/>
      <c r="N3" s="4"/>
      <c r="O3" s="39" t="s">
        <v>23</v>
      </c>
      <c r="P3" s="40"/>
      <c r="Q3" s="40"/>
      <c r="R3" s="40"/>
      <c r="S3" s="41"/>
    </row>
    <row r="4" spans="1:19" ht="15" thickBot="1" x14ac:dyDescent="0.35">
      <c r="A4" s="1">
        <v>2</v>
      </c>
      <c r="B4" s="33">
        <v>3.4647014141082759</v>
      </c>
      <c r="C4" s="33">
        <v>2.2403488159179692</v>
      </c>
      <c r="D4" s="33">
        <v>3.2373862266540532</v>
      </c>
      <c r="E4" s="33">
        <v>2.0458967685699458</v>
      </c>
      <c r="F4" s="33">
        <v>1.760362386703491</v>
      </c>
      <c r="G4" s="33">
        <v>3.0422244071960449</v>
      </c>
      <c r="H4" s="4">
        <v>2.3204011917114258</v>
      </c>
      <c r="I4" s="33">
        <v>2.0054864883422852</v>
      </c>
      <c r="J4" s="33">
        <v>2.67137622833252</v>
      </c>
      <c r="K4" s="33">
        <v>3.2286806106567378</v>
      </c>
      <c r="L4" s="10">
        <f>((B4-'X-avaliacoes'!B4)^2+(C4-'X-avaliacoes'!C4)^2+(D4-'X-avaliacoes'!D4)^2+(E4-'X-avaliacoes'!E4)^2+(G4-'X-avaliacoes'!G4)^2+(F4-'X-avaliacoes'!F4)^2+(I4-'X-avaliacoes'!I4)^2+(J4-'X-avaliacoes'!J4)^2+(K4-'X-avaliacoes'!K4)^2)</f>
        <v>6.2128689059892954</v>
      </c>
      <c r="M4" s="10"/>
    </row>
    <row r="5" spans="1:19" ht="15" thickBot="1" x14ac:dyDescent="0.35">
      <c r="A5" s="1">
        <v>3</v>
      </c>
      <c r="B5" s="33">
        <v>2.2865192890167241</v>
      </c>
      <c r="C5" s="4">
        <v>2.1576683521270752</v>
      </c>
      <c r="D5" s="33">
        <v>2.1072969436645508</v>
      </c>
      <c r="E5" s="4">
        <v>3.1799254417419429</v>
      </c>
      <c r="F5" s="33">
        <v>3.4755020141601558</v>
      </c>
      <c r="G5" s="4">
        <v>2.6921403408050542</v>
      </c>
      <c r="H5" s="33">
        <v>2.5266494750976558</v>
      </c>
      <c r="I5" s="33">
        <v>2.7124481201171879</v>
      </c>
      <c r="J5" s="33">
        <v>2.592516422271729</v>
      </c>
      <c r="K5" s="33">
        <v>2.2378325462341309</v>
      </c>
      <c r="L5" s="10">
        <f>((B5-'X-avaliacoes'!B5)^2+(K5-'X-avaliacoes'!K5)^2+(D5-'X-avaliacoes'!D5)^2+(F5-'X-avaliacoes'!F5)^2+(H5-'X-avaliacoes'!H5)^2+(I5-'X-avaliacoes'!I5)^2+(J5-'X-avaliacoes'!J5)^2)</f>
        <v>13.585728294329835</v>
      </c>
      <c r="M5" s="10"/>
    </row>
    <row r="6" spans="1:19" ht="15" thickBot="1" x14ac:dyDescent="0.35">
      <c r="A6" s="1">
        <v>4</v>
      </c>
      <c r="B6" s="4">
        <v>3.136122465133667</v>
      </c>
      <c r="C6" s="33">
        <v>2.157483577728271</v>
      </c>
      <c r="D6" s="4">
        <v>3.140210866928101</v>
      </c>
      <c r="E6" s="33">
        <v>3.13994312286377</v>
      </c>
      <c r="F6" s="33">
        <v>2.8276739120483398</v>
      </c>
      <c r="G6" s="33">
        <v>2.948516845703125</v>
      </c>
      <c r="H6" s="4">
        <v>2.8332242965698242</v>
      </c>
      <c r="I6" s="33">
        <v>2.8317451477050781</v>
      </c>
      <c r="J6" s="33">
        <v>2.229861736297607</v>
      </c>
      <c r="K6" s="33">
        <v>2.898403644561768</v>
      </c>
      <c r="L6" s="10">
        <f>((F6-'X-avaliacoes'!F6)^2+(C6-'X-avaliacoes'!C6)^2+(E6-'X-avaliacoes'!E6)^2+(G6-'X-avaliacoes'!G6)^2+(J6-'X-avaliacoes'!J6)^2+(I6-'X-avaliacoes'!I6)^2+(K6-'X-avaliacoes'!K6)^2)</f>
        <v>13.728063927418361</v>
      </c>
      <c r="M6" s="10"/>
    </row>
    <row r="7" spans="1:19" ht="15" thickBot="1" x14ac:dyDescent="0.35">
      <c r="A7" s="1">
        <v>5</v>
      </c>
      <c r="B7" s="33">
        <v>2.6642298698425289</v>
      </c>
      <c r="C7" s="33">
        <v>2.067057609558105</v>
      </c>
      <c r="D7" s="33">
        <v>2.8448944091796879</v>
      </c>
      <c r="E7" s="4">
        <v>2.8975446224212651</v>
      </c>
      <c r="F7" s="33">
        <v>2.9158072471618648</v>
      </c>
      <c r="G7" s="4">
        <v>3.1043717861175542</v>
      </c>
      <c r="H7" s="33">
        <v>3.3536438941955571</v>
      </c>
      <c r="I7" s="33">
        <v>2.556684017181396</v>
      </c>
      <c r="J7" s="33">
        <v>2.989603996276855</v>
      </c>
      <c r="K7" s="4">
        <v>2.2371842861175542</v>
      </c>
      <c r="L7" s="10">
        <f>((B7-'X-avaliacoes'!B7)^2+(D7-'X-avaliacoes'!D7)^2+(C7-'X-avaliacoes'!C7)^2+(F7-'X-avaliacoes'!F7)^2+(H7-'X-avaliacoes'!H7)^2+(I7-'X-avaliacoes'!I7)^2+(J7-'X-avaliacoes'!J7)^2)</f>
        <v>9.8381743308864316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57.263164300100478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1.4682862641051404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1.2117286264280218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2024-04-29T11:13:15Z</dcterms:modified>
</cp:coreProperties>
</file>