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fael\Faculdade\04_PosDoutorado\UFES\2021-05-21-UserFairness\"/>
    </mc:Choice>
  </mc:AlternateContent>
  <xr:revisionPtr revIDLastSave="0" documentId="13_ncr:1_{85904D9F-A190-4AA9-9E6D-F777ED338B9E}" xr6:coauthVersionLast="47" xr6:coauthVersionMax="47" xr10:uidLastSave="{00000000-0000-0000-0000-000000000000}"/>
  <bookViews>
    <workbookView xWindow="-108" yWindow="-108" windowWidth="23256" windowHeight="12576" tabRatio="775" activeTab="1" xr2:uid="{1F5C19FF-B230-4FEF-8817-0EE2D2EDE492}"/>
  </bookViews>
  <sheets>
    <sheet name="X-completa" sheetId="2" r:id="rId1"/>
    <sheet name="X-avaliacoes" sheetId="3" r:id="rId2"/>
    <sheet name="X-estimada" sheetId="6" r:id="rId3"/>
    <sheet name="disparidade_pontuacao_random" sheetId="9" r:id="rId4"/>
    <sheet name="disparidade_recomendacao_random" sheetId="10" r:id="rId5"/>
    <sheet name="diversidade_agregada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1" l="1"/>
  <c r="Q10" i="10"/>
  <c r="Q10" i="9"/>
  <c r="Q13" i="9"/>
  <c r="P4" i="9"/>
  <c r="P2" i="9"/>
  <c r="Q6" i="10"/>
  <c r="P2" i="10"/>
  <c r="Q2" i="10" s="1"/>
  <c r="P9" i="9"/>
  <c r="P8" i="9"/>
  <c r="P7" i="9"/>
  <c r="P6" i="9"/>
  <c r="P5" i="9"/>
  <c r="P3" i="9"/>
  <c r="P9" i="10"/>
  <c r="Q9" i="10" s="1"/>
  <c r="P8" i="10"/>
  <c r="Q8" i="10" s="1"/>
  <c r="P7" i="10"/>
  <c r="Q7" i="10" s="1"/>
  <c r="P6" i="10"/>
  <c r="P5" i="10"/>
  <c r="Q5" i="10" s="1"/>
  <c r="P4" i="10"/>
  <c r="P3" i="10"/>
  <c r="Q3" i="10" s="1"/>
  <c r="Q2" i="9" l="1"/>
  <c r="Q5" i="9"/>
  <c r="Q6" i="9"/>
  <c r="Q7" i="9"/>
  <c r="Q8" i="9"/>
  <c r="Q9" i="9"/>
  <c r="Q3" i="9"/>
  <c r="Q4" i="9"/>
  <c r="Q4" i="10"/>
  <c r="Q13" i="10" s="1"/>
  <c r="P10" i="10"/>
  <c r="P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1" authorId="0" shapeId="0" xr:uid="{C80797A8-4B85-4A46-A20F-BF041599E96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As l recomendações mais altas (dentro todas as recomendações calculadas)</t>
        </r>
      </text>
    </comment>
    <comment ref="N1" authorId="0" shapeId="0" xr:uid="{62840D87-D358-4147-B519-9AB1FF5B1DF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As k recomendações mais altas</t>
        </r>
      </text>
    </comment>
    <comment ref="O1" authorId="0" shapeId="0" xr:uid="{3CAA1536-A8F2-46FE-A9E1-B6D7A765667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Algoritmo de pós processamento Random
Escolhe aleatoriamente k recomendações dentre as l</t>
        </r>
      </text>
    </comment>
    <comment ref="P1" authorId="0" shapeId="0" xr:uid="{46EB4E3D-B378-451B-830C-DEB5E3F50892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Satisfação do usuário</t>
        </r>
      </text>
    </comment>
    <comment ref="Q12" authorId="0" shapeId="0" xr:uid="{14C4AB19-AD64-48AE-981B-5019993FBAE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Disparidade de pontuação
Coeficiente de Gini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1" authorId="0" shapeId="0" xr:uid="{21B8E75C-063E-43DB-BA3B-B99E3A3DEBC0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As l recomendações mais altas (dentro todas as recomendações calculadas)</t>
        </r>
      </text>
    </comment>
    <comment ref="N1" authorId="0" shapeId="0" xr:uid="{5F413912-9A8C-4996-901A-E1466A28B41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As k recomendações mais altas</t>
        </r>
      </text>
    </comment>
    <comment ref="O1" authorId="0" shapeId="0" xr:uid="{F18B418A-2809-4878-A887-A05189C2C11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Algoritmo de pós processamento Random
Escolhe aleatoriamente k recomendações dentre as l</t>
        </r>
      </text>
    </comment>
    <comment ref="P1" authorId="0" shapeId="0" xr:uid="{C9D312C2-29AF-4298-8FBE-938E06261A6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Semelhança entre os itens recomendados e seus top itens.</t>
        </r>
      </text>
    </comment>
    <comment ref="Q12" authorId="0" shapeId="0" xr:uid="{AE7FDE8C-E659-4038-B8ED-060C963624F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Disparidade de recomendação
Coeficiente de Gini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1" authorId="0" shapeId="0" xr:uid="{35679973-4910-4117-AE1C-6B93FB3854A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As l recomendações mais altas</t>
        </r>
      </text>
    </comment>
    <comment ref="N1" authorId="0" shapeId="0" xr:uid="{69FC41F1-9BE9-4D24-A40F-D2244232935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Algoritmo de pós processamento Random
Escolhe aleatoriamente k recomendações dentre as l</t>
        </r>
      </text>
    </comment>
    <comment ref="M12" authorId="0" shapeId="0" xr:uid="{F7284C4A-CF75-4701-BDA3-DEE0E95D0AE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Diversidade agregada</t>
        </r>
      </text>
    </comment>
  </commentList>
</comments>
</file>

<file path=xl/sharedStrings.xml><?xml version="1.0" encoding="utf-8"?>
<sst xmlns="http://schemas.openxmlformats.org/spreadsheetml/2006/main" count="159" uniqueCount="55">
  <si>
    <t>USUÁRIO ID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</si>
  <si>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</si>
  <si>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</si>
  <si>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</si>
  <si>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</si>
  <si>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</si>
  <si>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</si>
  <si>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</si>
  <si>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</si>
  <si>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</si>
  <si>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</si>
  <si>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A(u)</t>
  </si>
  <si>
    <t>{9, 1, 6}</t>
  </si>
  <si>
    <t>Satisfação do usuário para um usuário u</t>
  </si>
  <si>
    <t>Disparidade de pontuação</t>
  </si>
  <si>
    <t>Disparidade de recomendação</t>
  </si>
  <si>
    <t>sim(u)</t>
  </si>
  <si>
    <r>
      <t>D</t>
    </r>
    <r>
      <rPr>
        <b/>
        <vertAlign val="subscript"/>
        <sz val="10"/>
        <color theme="1"/>
        <rFont val="Arial"/>
        <family val="2"/>
      </rPr>
      <t>S</t>
    </r>
  </si>
  <si>
    <r>
      <t>D</t>
    </r>
    <r>
      <rPr>
        <b/>
        <vertAlign val="subscript"/>
        <sz val="10"/>
        <color theme="1"/>
        <rFont val="Arial"/>
        <family val="2"/>
      </rPr>
      <t>R</t>
    </r>
  </si>
  <si>
    <t>R(u)
k=3</t>
  </si>
  <si>
    <r>
      <t>R</t>
    </r>
    <r>
      <rPr>
        <b/>
        <vertAlign val="superscript"/>
        <sz val="10"/>
        <color theme="1"/>
        <rFont val="Arial"/>
        <family val="2"/>
      </rPr>
      <t>top</t>
    </r>
    <r>
      <rPr>
        <b/>
        <sz val="10"/>
        <color theme="1"/>
        <rFont val="Arial"/>
        <family val="2"/>
      </rPr>
      <t>(u)
k=3</t>
    </r>
  </si>
  <si>
    <t>{9, 1, 6, 3, 8}</t>
  </si>
  <si>
    <r>
      <t>R</t>
    </r>
    <r>
      <rPr>
        <b/>
        <vertAlign val="superscript"/>
        <sz val="10"/>
        <color theme="1"/>
        <rFont val="Arial"/>
        <family val="2"/>
      </rPr>
      <t>top</t>
    </r>
    <r>
      <rPr>
        <b/>
        <sz val="10"/>
        <color theme="1"/>
        <rFont val="Arial"/>
        <family val="2"/>
      </rPr>
      <t>(u)
ℓ=5</t>
    </r>
  </si>
  <si>
    <t>{6, 1, 10, 2, 8}</t>
  </si>
  <si>
    <t>{6, 2, 10, 3, 5}</t>
  </si>
  <si>
    <t>{4, 9, 6, 5, 3}</t>
  </si>
  <si>
    <t>{7, 4, 3, 8, 10}</t>
  </si>
  <si>
    <t>{9, 6, 4, 1, 3}</t>
  </si>
  <si>
    <t>{9, 7, 5, 10, 2}</t>
  </si>
  <si>
    <r>
      <t>{</t>
    </r>
    <r>
      <rPr>
        <sz val="10"/>
        <color rgb="FF00B050"/>
        <rFont val="Arial"/>
        <family val="2"/>
      </rPr>
      <t>9</t>
    </r>
    <r>
      <rPr>
        <sz val="10"/>
        <color theme="1"/>
        <rFont val="Arial"/>
        <family val="2"/>
      </rPr>
      <t xml:space="preserve">, </t>
    </r>
    <r>
      <rPr>
        <sz val="10"/>
        <color rgb="FF00B050"/>
        <rFont val="Arial"/>
        <family val="2"/>
      </rPr>
      <t>1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8</t>
    </r>
    <r>
      <rPr>
        <sz val="10"/>
        <color theme="1"/>
        <rFont val="Arial"/>
        <family val="2"/>
      </rPr>
      <t>}</t>
    </r>
  </si>
  <si>
    <r>
      <t>{</t>
    </r>
    <r>
      <rPr>
        <sz val="10"/>
        <color rgb="FF00B050"/>
        <rFont val="Arial"/>
        <family val="2"/>
      </rPr>
      <t>1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2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8</t>
    </r>
    <r>
      <rPr>
        <sz val="10"/>
        <color theme="1"/>
        <rFont val="Arial"/>
        <family val="2"/>
      </rPr>
      <t>}</t>
    </r>
  </si>
  <si>
    <r>
      <t>{</t>
    </r>
    <r>
      <rPr>
        <sz val="10"/>
        <color rgb="FF00B050"/>
        <rFont val="Arial"/>
        <family val="2"/>
      </rPr>
      <t>9</t>
    </r>
    <r>
      <rPr>
        <sz val="10"/>
        <color theme="1"/>
        <rFont val="Arial"/>
        <family val="2"/>
      </rPr>
      <t xml:space="preserve">, </t>
    </r>
    <r>
      <rPr>
        <sz val="10"/>
        <color rgb="FF00B050"/>
        <rFont val="Arial"/>
        <family val="2"/>
      </rPr>
      <t>7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10</t>
    </r>
    <r>
      <rPr>
        <sz val="10"/>
        <color theme="1"/>
        <rFont val="Arial"/>
        <family val="2"/>
      </rPr>
      <t>}</t>
    </r>
  </si>
  <si>
    <r>
      <t>{</t>
    </r>
    <r>
      <rPr>
        <sz val="10"/>
        <color rgb="FF00B050"/>
        <rFont val="Arial"/>
        <family val="2"/>
      </rPr>
      <t>9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1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3</t>
    </r>
    <r>
      <rPr>
        <sz val="10"/>
        <color theme="1"/>
        <rFont val="Arial"/>
        <family val="2"/>
      </rPr>
      <t>}</t>
    </r>
  </si>
  <si>
    <r>
      <t>{</t>
    </r>
    <r>
      <rPr>
        <sz val="10"/>
        <color rgb="FF00B050"/>
        <rFont val="Arial"/>
        <family val="2"/>
      </rPr>
      <t>7</t>
    </r>
    <r>
      <rPr>
        <sz val="10"/>
        <color theme="1"/>
        <rFont val="Arial"/>
        <family val="2"/>
      </rPr>
      <t xml:space="preserve">, </t>
    </r>
    <r>
      <rPr>
        <sz val="10"/>
        <color rgb="FF00B050"/>
        <rFont val="Arial"/>
        <family val="2"/>
      </rPr>
      <t>3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8</t>
    </r>
    <r>
      <rPr>
        <sz val="10"/>
        <color theme="1"/>
        <rFont val="Arial"/>
        <family val="2"/>
      </rPr>
      <t>}</t>
    </r>
  </si>
  <si>
    <r>
      <t>{</t>
    </r>
    <r>
      <rPr>
        <sz val="10"/>
        <color rgb="FF00B050"/>
        <rFont val="Arial"/>
        <family val="2"/>
      </rPr>
      <t>9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5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3</t>
    </r>
    <r>
      <rPr>
        <sz val="10"/>
        <color theme="1"/>
        <rFont val="Arial"/>
        <family val="2"/>
      </rPr>
      <t>}</t>
    </r>
  </si>
  <si>
    <t>Recomendação Real</t>
  </si>
  <si>
    <t>Recomendação Ideal</t>
  </si>
  <si>
    <r>
      <t>|A(u</t>
    </r>
    <r>
      <rPr>
        <b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 - A(u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)|</t>
    </r>
  </si>
  <si>
    <r>
      <t>|sim(u</t>
    </r>
    <r>
      <rPr>
        <b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) - sim(u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)|</t>
    </r>
  </si>
  <si>
    <t>Filtragem Colaborativa (KNN)</t>
  </si>
  <si>
    <t>Diversidade agregada</t>
  </si>
  <si>
    <t>Fração do total de itens que foram recomendados pelo menos uma vez</t>
  </si>
  <si>
    <r>
      <t>{</t>
    </r>
    <r>
      <rPr>
        <sz val="10"/>
        <color rgb="FF00B050"/>
        <rFont val="Arial"/>
        <family val="2"/>
      </rPr>
      <t>2</t>
    </r>
    <r>
      <rPr>
        <sz val="10"/>
        <color theme="1"/>
        <rFont val="Arial"/>
        <family val="2"/>
      </rPr>
      <t xml:space="preserve">, </t>
    </r>
    <r>
      <rPr>
        <sz val="10"/>
        <color rgb="FF00B050"/>
        <rFont val="Arial"/>
        <family val="2"/>
      </rPr>
      <t>10</t>
    </r>
    <r>
      <rPr>
        <sz val="10"/>
        <color theme="1"/>
        <rFont val="Arial"/>
        <family val="2"/>
      </rPr>
      <t xml:space="preserve">, </t>
    </r>
    <r>
      <rPr>
        <sz val="10"/>
        <color rgb="FFFF0000"/>
        <rFont val="Arial"/>
        <family val="2"/>
      </rPr>
      <t>3</t>
    </r>
    <r>
      <rPr>
        <sz val="10"/>
        <color theme="1"/>
        <rFont val="Arial"/>
        <family val="2"/>
      </rPr>
      <t>}</t>
    </r>
  </si>
  <si>
    <t>{8, 1, 3, 4, 5}</t>
  </si>
  <si>
    <r>
      <t>{</t>
    </r>
    <r>
      <rPr>
        <sz val="10"/>
        <color rgb="FF00B050"/>
        <rFont val="Arial"/>
        <family val="2"/>
      </rPr>
      <t>8</t>
    </r>
    <r>
      <rPr>
        <sz val="10"/>
        <color theme="1"/>
        <rFont val="Arial"/>
        <family val="2"/>
      </rPr>
      <t xml:space="preserve">, </t>
    </r>
    <r>
      <rPr>
        <sz val="10"/>
        <color rgb="FF00B050"/>
        <rFont val="Arial"/>
        <family val="2"/>
      </rPr>
      <t>1</t>
    </r>
    <r>
      <rPr>
        <sz val="10"/>
        <color theme="1"/>
        <rFont val="Arial"/>
        <family val="2"/>
      </rPr>
      <t xml:space="preserve">, </t>
    </r>
    <r>
      <rPr>
        <sz val="10"/>
        <color rgb="FF00B050"/>
        <rFont val="Arial"/>
        <family val="2"/>
      </rPr>
      <t>3</t>
    </r>
    <r>
      <rPr>
        <sz val="10"/>
        <color theme="1"/>
        <rFont val="Arial"/>
        <family val="2"/>
      </rPr>
      <t>}</t>
    </r>
  </si>
  <si>
    <r>
      <t>D</t>
    </r>
    <r>
      <rPr>
        <b/>
        <vertAlign val="subscript"/>
        <sz val="10"/>
        <color theme="1"/>
        <rFont val="Arial"/>
        <family val="2"/>
      </rPr>
      <t>A</t>
    </r>
  </si>
  <si>
    <r>
      <t>D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(8/10)</t>
    </r>
  </si>
  <si>
    <t>{6, 1, 10}</t>
  </si>
  <si>
    <t>{6, 2, 10}</t>
  </si>
  <si>
    <t>{8, 1, 3}</t>
  </si>
  <si>
    <t>{4, 9, 6}</t>
  </si>
  <si>
    <t>{7, 4, 3}</t>
  </si>
  <si>
    <t>{9, 6, 4}</t>
  </si>
  <si>
    <t>{9, 7, 5}</t>
  </si>
  <si>
    <t>Semelhança entre itens recomendados aos usuários e seus top 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</si>
</sst>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" fontId="0" fillId="4" borderId="0" xfId="0" applyNumberFormat="1" applyFill="1"/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0" fillId="4" borderId="0" xfId="0" applyNumberFormat="1" applyFill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0" fillId="4" borderId="0" xfId="0" applyNumberFormat="1" applyFill="1"/>
    <xf numFmtId="0" fontId="0" fillId="4" borderId="0" xfId="0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7928</xdr:rowOff>
    </xdr:from>
    <xdr:to>
      <xdr:col>3</xdr:col>
      <xdr:colOff>317818</xdr:colOff>
      <xdr:row>13</xdr:row>
      <xdr:rowOff>42218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E4F1EE-E294-499A-86C5-8E9EC9C47E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503"/>
          <a:ext cx="1933893" cy="431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39688</xdr:rowOff>
    </xdr:from>
    <xdr:to>
      <xdr:col>4</xdr:col>
      <xdr:colOff>195263</xdr:colOff>
      <xdr:row>17</xdr:row>
      <xdr:rowOff>121603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8EEC25-C5F8-44EF-880D-F42F93A4B15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6263"/>
          <a:ext cx="2287588" cy="462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23814</xdr:colOff>
      <xdr:row>11</xdr:row>
      <xdr:rowOff>15876</xdr:rowOff>
    </xdr:from>
    <xdr:to>
      <xdr:col>3</xdr:col>
      <xdr:colOff>267654</xdr:colOff>
      <xdr:row>12</xdr:row>
      <xdr:rowOff>162244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E7C5EA-D246-4CA2-8057-01CE4E864D4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4" y="2330451"/>
          <a:ext cx="1861502" cy="344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15876</xdr:colOff>
      <xdr:row>15</xdr:row>
      <xdr:rowOff>7938</xdr:rowOff>
    </xdr:from>
    <xdr:to>
      <xdr:col>4</xdr:col>
      <xdr:colOff>387351</xdr:colOff>
      <xdr:row>17</xdr:row>
      <xdr:rowOff>96203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3DCFE36-F098-44C0-9450-F1FFCDA3007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6" y="3084513"/>
          <a:ext cx="2463800" cy="4692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9E97-A17D-4AEE-AE32-79F32152AF44}">
  <dimension ref="A1:K9"/>
  <sheetViews>
    <sheetView zoomScale="183" zoomScaleNormal="183" workbookViewId="0"/>
  </sheetViews>
  <sheetFormatPr defaultRowHeight="14.4" x14ac:dyDescent="0.3"/>
  <cols>
    <col min="1" max="1" width="9.44140625" customWidth="1"/>
  </cols>
  <sheetData>
    <row r="1" spans="1:11" ht="27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5" thickBot="1" x14ac:dyDescent="0.35">
      <c r="A2" s="1">
        <v>1</v>
      </c>
      <c r="B2" s="3">
        <v>5</v>
      </c>
      <c r="C2" s="3">
        <v>1</v>
      </c>
      <c r="D2" s="3">
        <v>5</v>
      </c>
      <c r="E2" s="3">
        <v>4</v>
      </c>
      <c r="F2" s="3">
        <v>5</v>
      </c>
      <c r="G2" s="3">
        <v>5</v>
      </c>
      <c r="H2" s="3">
        <v>5</v>
      </c>
      <c r="I2" s="3">
        <v>1</v>
      </c>
      <c r="J2" s="3">
        <v>5</v>
      </c>
      <c r="K2" s="3">
        <v>1</v>
      </c>
    </row>
    <row r="3" spans="1:11" ht="15" thickBot="1" x14ac:dyDescent="0.35">
      <c r="A3" s="1">
        <v>2</v>
      </c>
      <c r="B3" s="3">
        <v>4</v>
      </c>
      <c r="C3" s="3">
        <v>5</v>
      </c>
      <c r="D3" s="3">
        <v>5</v>
      </c>
      <c r="E3" s="3">
        <v>4</v>
      </c>
      <c r="F3" s="3">
        <v>3</v>
      </c>
      <c r="G3" s="3">
        <v>4</v>
      </c>
      <c r="H3" s="3">
        <v>4</v>
      </c>
      <c r="I3" s="3">
        <v>2</v>
      </c>
      <c r="J3" s="3">
        <v>4</v>
      </c>
      <c r="K3" s="3">
        <v>2</v>
      </c>
    </row>
    <row r="4" spans="1:11" ht="15" thickBot="1" x14ac:dyDescent="0.35">
      <c r="A4" s="1">
        <v>3</v>
      </c>
      <c r="B4" s="3">
        <v>4</v>
      </c>
      <c r="C4" s="3">
        <v>5</v>
      </c>
      <c r="D4" s="3">
        <v>2</v>
      </c>
      <c r="E4" s="3">
        <v>2</v>
      </c>
      <c r="F4" s="3">
        <v>1</v>
      </c>
      <c r="G4" s="3">
        <v>2</v>
      </c>
      <c r="H4" s="3">
        <v>2</v>
      </c>
      <c r="I4" s="3">
        <v>5</v>
      </c>
      <c r="J4" s="3">
        <v>1</v>
      </c>
      <c r="K4" s="3">
        <v>3</v>
      </c>
    </row>
    <row r="5" spans="1:11" ht="15" thickBot="1" x14ac:dyDescent="0.35">
      <c r="A5" s="1">
        <v>4</v>
      </c>
      <c r="B5" s="3">
        <v>5</v>
      </c>
      <c r="C5" s="3">
        <v>3</v>
      </c>
      <c r="D5" s="3">
        <v>3</v>
      </c>
      <c r="E5" s="3">
        <v>4</v>
      </c>
      <c r="F5" s="3">
        <v>2</v>
      </c>
      <c r="G5" s="3">
        <v>4</v>
      </c>
      <c r="H5" s="3">
        <v>1</v>
      </c>
      <c r="I5" s="3">
        <v>5</v>
      </c>
      <c r="J5" s="3">
        <v>2</v>
      </c>
      <c r="K5" s="3">
        <v>4</v>
      </c>
    </row>
    <row r="6" spans="1:11" ht="15" thickBot="1" x14ac:dyDescent="0.35">
      <c r="A6" s="1">
        <v>5</v>
      </c>
      <c r="B6" s="3">
        <v>4</v>
      </c>
      <c r="C6" s="3">
        <v>5</v>
      </c>
      <c r="D6" s="3">
        <v>5</v>
      </c>
      <c r="E6" s="3">
        <v>3</v>
      </c>
      <c r="F6" s="3">
        <v>3</v>
      </c>
      <c r="G6" s="3">
        <v>4</v>
      </c>
      <c r="H6" s="3">
        <v>4</v>
      </c>
      <c r="I6" s="3">
        <v>5</v>
      </c>
      <c r="J6" s="3">
        <v>5</v>
      </c>
      <c r="K6" s="3">
        <v>4</v>
      </c>
    </row>
    <row r="7" spans="1:11" ht="15" thickBot="1" x14ac:dyDescent="0.35">
      <c r="A7" s="1">
        <v>6</v>
      </c>
      <c r="B7" s="3">
        <v>5</v>
      </c>
      <c r="C7" s="3">
        <v>2</v>
      </c>
      <c r="D7" s="3">
        <v>3</v>
      </c>
      <c r="E7" s="3">
        <v>5</v>
      </c>
      <c r="F7" s="3">
        <v>5</v>
      </c>
      <c r="G7" s="3">
        <v>3</v>
      </c>
      <c r="H7" s="3">
        <v>4</v>
      </c>
      <c r="I7" s="3">
        <v>3</v>
      </c>
      <c r="J7" s="3">
        <v>3</v>
      </c>
      <c r="K7" s="3">
        <v>1</v>
      </c>
    </row>
    <row r="8" spans="1:11" ht="15" thickBot="1" x14ac:dyDescent="0.35">
      <c r="A8" s="1">
        <v>7</v>
      </c>
      <c r="B8" s="3">
        <v>3</v>
      </c>
      <c r="C8" s="3">
        <v>2</v>
      </c>
      <c r="D8" s="3">
        <v>4</v>
      </c>
      <c r="E8" s="3">
        <v>5</v>
      </c>
      <c r="F8" s="3">
        <v>4</v>
      </c>
      <c r="G8" s="3">
        <v>4</v>
      </c>
      <c r="H8" s="3">
        <v>5</v>
      </c>
      <c r="I8" s="3">
        <v>4</v>
      </c>
      <c r="J8" s="3">
        <v>4</v>
      </c>
      <c r="K8" s="3">
        <v>5</v>
      </c>
    </row>
    <row r="9" spans="1:11" ht="15" thickBot="1" x14ac:dyDescent="0.35">
      <c r="A9" s="1">
        <v>8</v>
      </c>
      <c r="B9" s="3">
        <v>4</v>
      </c>
      <c r="C9" s="3">
        <v>2</v>
      </c>
      <c r="D9" s="3">
        <v>2</v>
      </c>
      <c r="E9" s="3">
        <v>3</v>
      </c>
      <c r="F9" s="3">
        <v>2</v>
      </c>
      <c r="G9" s="3">
        <v>5</v>
      </c>
      <c r="H9" s="3">
        <v>3</v>
      </c>
      <c r="I9" s="3">
        <v>3</v>
      </c>
      <c r="J9" s="3">
        <v>4</v>
      </c>
      <c r="K9" s="3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457B-69B2-4539-9785-60F0B5026461}">
  <dimension ref="A1:K9"/>
  <sheetViews>
    <sheetView tabSelected="1" zoomScale="182" zoomScaleNormal="182" workbookViewId="0"/>
  </sheetViews>
  <sheetFormatPr defaultRowHeight="14.4" x14ac:dyDescent="0.3"/>
  <cols>
    <col min="1" max="1" width="10.109375" customWidth="1"/>
  </cols>
  <sheetData>
    <row r="1" spans="1:11" ht="27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5" thickBot="1" x14ac:dyDescent="0.35">
      <c r="A2" s="1">
        <v>1</v>
      </c>
      <c r="B2" s="2"/>
      <c r="C2" s="3">
        <v>1</v>
      </c>
      <c r="D2" s="2"/>
      <c r="E2" s="3">
        <v>4</v>
      </c>
      <c r="F2" s="3">
        <v>5</v>
      </c>
      <c r="G2" s="2"/>
      <c r="H2" s="3">
        <v>5</v>
      </c>
      <c r="I2" s="2"/>
      <c r="J2" s="2"/>
      <c r="K2" s="3">
        <v>1</v>
      </c>
    </row>
    <row r="3" spans="1:11" ht="15" thickBot="1" x14ac:dyDescent="0.35">
      <c r="A3" s="1">
        <v>2</v>
      </c>
      <c r="B3" s="2"/>
      <c r="C3" s="2"/>
      <c r="D3" s="3">
        <v>5</v>
      </c>
      <c r="E3" s="3">
        <v>4</v>
      </c>
      <c r="F3" s="3">
        <v>3</v>
      </c>
      <c r="G3" s="2"/>
      <c r="H3" s="3">
        <v>4</v>
      </c>
      <c r="I3" s="2"/>
      <c r="J3" s="3">
        <v>4</v>
      </c>
      <c r="K3" s="2"/>
    </row>
    <row r="4" spans="1:11" ht="15" thickBot="1" x14ac:dyDescent="0.35">
      <c r="A4" s="1">
        <v>3</v>
      </c>
      <c r="B4" s="3">
        <v>4</v>
      </c>
      <c r="C4" s="2"/>
      <c r="D4" s="2"/>
      <c r="E4" s="3">
        <v>2</v>
      </c>
      <c r="F4" s="2"/>
      <c r="G4" s="2"/>
      <c r="H4" s="3">
        <v>2</v>
      </c>
      <c r="I4" s="3">
        <v>5</v>
      </c>
      <c r="J4" s="3">
        <v>1</v>
      </c>
      <c r="K4" s="2"/>
    </row>
    <row r="5" spans="1:11" ht="15" thickBot="1" x14ac:dyDescent="0.35">
      <c r="A5" s="1">
        <v>4</v>
      </c>
      <c r="B5" s="2"/>
      <c r="C5" s="3">
        <v>3</v>
      </c>
      <c r="D5" s="2"/>
      <c r="E5" s="2"/>
      <c r="F5" s="2"/>
      <c r="G5" s="3">
        <v>4</v>
      </c>
      <c r="H5" s="3">
        <v>1</v>
      </c>
      <c r="I5" s="2"/>
      <c r="J5" s="3">
        <v>2</v>
      </c>
      <c r="K5" s="3">
        <v>4</v>
      </c>
    </row>
    <row r="6" spans="1:11" ht="15" thickBot="1" x14ac:dyDescent="0.35">
      <c r="A6" s="1">
        <v>5</v>
      </c>
      <c r="B6" s="3">
        <v>4</v>
      </c>
      <c r="C6" s="3">
        <v>5</v>
      </c>
      <c r="D6" s="2"/>
      <c r="E6" s="2"/>
      <c r="F6" s="2"/>
      <c r="G6" s="2"/>
      <c r="H6" s="3">
        <v>4</v>
      </c>
      <c r="I6" s="3">
        <v>5</v>
      </c>
      <c r="J6" s="2"/>
      <c r="K6" s="3">
        <v>4</v>
      </c>
    </row>
    <row r="7" spans="1:11" ht="15" thickBot="1" x14ac:dyDescent="0.35">
      <c r="A7" s="1">
        <v>6</v>
      </c>
      <c r="B7" s="3">
        <v>5</v>
      </c>
      <c r="C7" s="3">
        <v>2</v>
      </c>
      <c r="D7" s="2"/>
      <c r="E7" s="2"/>
      <c r="F7" s="3">
        <v>5</v>
      </c>
      <c r="G7" s="3">
        <v>3</v>
      </c>
      <c r="H7" s="2"/>
      <c r="I7" s="2"/>
      <c r="J7" s="3">
        <v>3</v>
      </c>
      <c r="K7" s="2"/>
    </row>
    <row r="8" spans="1:11" ht="15" thickBot="1" x14ac:dyDescent="0.35">
      <c r="A8" s="1">
        <v>7</v>
      </c>
      <c r="B8" s="2"/>
      <c r="C8" s="3">
        <v>2</v>
      </c>
      <c r="D8" s="2"/>
      <c r="E8" s="2"/>
      <c r="F8" s="3">
        <v>4</v>
      </c>
      <c r="G8" s="2"/>
      <c r="H8" s="3">
        <v>5</v>
      </c>
      <c r="I8" s="3">
        <v>4</v>
      </c>
      <c r="J8" s="2"/>
      <c r="K8" s="3">
        <v>5</v>
      </c>
    </row>
    <row r="9" spans="1:11" ht="15" thickBot="1" x14ac:dyDescent="0.35">
      <c r="A9" s="1">
        <v>8</v>
      </c>
      <c r="B9" s="3">
        <v>4</v>
      </c>
      <c r="C9" s="2"/>
      <c r="D9" s="3">
        <v>2</v>
      </c>
      <c r="E9" s="3">
        <v>3</v>
      </c>
      <c r="F9" s="2"/>
      <c r="G9" s="3">
        <v>5</v>
      </c>
      <c r="H9" s="2"/>
      <c r="I9" s="3">
        <v>3</v>
      </c>
      <c r="J9" s="2"/>
      <c r="K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ED09-C987-4CF3-97DE-0BF900091705}">
  <dimension ref="A1:K11"/>
  <sheetViews>
    <sheetView zoomScale="182" zoomScaleNormal="182" workbookViewId="0"/>
  </sheetViews>
  <sheetFormatPr defaultRowHeight="14.4" x14ac:dyDescent="0.3"/>
  <cols>
    <col min="1" max="1" width="9.6640625" customWidth="1"/>
  </cols>
  <sheetData>
    <row r="1" spans="1:11" ht="27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5" thickBot="1" x14ac:dyDescent="0.35">
      <c r="A2" s="1">
        <v>1</v>
      </c>
      <c r="B2" s="2">
        <v>4.18</v>
      </c>
      <c r="C2" s="3">
        <v>1</v>
      </c>
      <c r="D2" s="2">
        <v>3.49</v>
      </c>
      <c r="E2" s="3">
        <v>4</v>
      </c>
      <c r="F2" s="3">
        <v>5</v>
      </c>
      <c r="G2" s="2">
        <v>4.12</v>
      </c>
      <c r="H2" s="3">
        <v>5</v>
      </c>
      <c r="I2" s="2">
        <v>1.32</v>
      </c>
      <c r="J2" s="2">
        <v>4.5</v>
      </c>
      <c r="K2" s="3">
        <v>1</v>
      </c>
    </row>
    <row r="3" spans="1:11" ht="15" thickBot="1" x14ac:dyDescent="0.35">
      <c r="A3" s="1">
        <v>2</v>
      </c>
      <c r="B3" s="2">
        <v>3.7</v>
      </c>
      <c r="C3" s="2">
        <v>2.6</v>
      </c>
      <c r="D3" s="3">
        <v>5</v>
      </c>
      <c r="E3" s="3">
        <v>4</v>
      </c>
      <c r="F3" s="3">
        <v>3</v>
      </c>
      <c r="G3" s="2">
        <v>3.99</v>
      </c>
      <c r="H3" s="3">
        <v>4</v>
      </c>
      <c r="I3" s="2">
        <v>2.1</v>
      </c>
      <c r="J3" s="3">
        <v>4</v>
      </c>
      <c r="K3" s="2">
        <v>2.8</v>
      </c>
    </row>
    <row r="4" spans="1:11" ht="15" thickBot="1" x14ac:dyDescent="0.35">
      <c r="A4" s="1">
        <v>3</v>
      </c>
      <c r="B4" s="3">
        <v>4</v>
      </c>
      <c r="C4" s="2">
        <v>3.81</v>
      </c>
      <c r="D4" s="2">
        <v>3.15</v>
      </c>
      <c r="E4" s="3">
        <v>2</v>
      </c>
      <c r="F4" s="2">
        <v>1.8</v>
      </c>
      <c r="G4" s="2">
        <v>4.07</v>
      </c>
      <c r="H4" s="3">
        <v>2</v>
      </c>
      <c r="I4" s="3">
        <v>5</v>
      </c>
      <c r="J4" s="3">
        <v>1</v>
      </c>
      <c r="K4" s="2">
        <v>3.33</v>
      </c>
    </row>
    <row r="5" spans="1:11" ht="15" thickBot="1" x14ac:dyDescent="0.35">
      <c r="A5" s="1">
        <v>4</v>
      </c>
      <c r="B5" s="2">
        <v>3</v>
      </c>
      <c r="C5" s="3">
        <v>3</v>
      </c>
      <c r="D5" s="2">
        <v>2.8</v>
      </c>
      <c r="E5" s="2">
        <v>2.7</v>
      </c>
      <c r="F5" s="2">
        <v>1.7</v>
      </c>
      <c r="G5" s="3">
        <v>4</v>
      </c>
      <c r="H5" s="3">
        <v>1</v>
      </c>
      <c r="I5" s="2">
        <v>4.7</v>
      </c>
      <c r="J5" s="3">
        <v>2</v>
      </c>
      <c r="K5" s="3">
        <v>4</v>
      </c>
    </row>
    <row r="6" spans="1:11" ht="15" thickBot="1" x14ac:dyDescent="0.35">
      <c r="A6" s="1">
        <v>5</v>
      </c>
      <c r="B6" s="3">
        <v>4</v>
      </c>
      <c r="C6" s="3">
        <v>5</v>
      </c>
      <c r="D6" s="2">
        <v>3.32</v>
      </c>
      <c r="E6" s="2">
        <v>3.97</v>
      </c>
      <c r="F6" s="2">
        <v>3.35</v>
      </c>
      <c r="G6" s="2">
        <v>3.84</v>
      </c>
      <c r="H6" s="3">
        <v>4</v>
      </c>
      <c r="I6" s="3">
        <v>5</v>
      </c>
      <c r="J6" s="2">
        <v>3.96</v>
      </c>
      <c r="K6" s="3">
        <v>4</v>
      </c>
    </row>
    <row r="7" spans="1:11" ht="15" thickBot="1" x14ac:dyDescent="0.35">
      <c r="A7" s="1">
        <v>6</v>
      </c>
      <c r="B7" s="3">
        <v>5</v>
      </c>
      <c r="C7" s="3">
        <v>2</v>
      </c>
      <c r="D7" s="2">
        <v>2.7</v>
      </c>
      <c r="E7" s="2">
        <v>3.94</v>
      </c>
      <c r="F7" s="3">
        <v>5</v>
      </c>
      <c r="G7" s="3">
        <v>3</v>
      </c>
      <c r="H7" s="2">
        <v>4.5</v>
      </c>
      <c r="I7" s="2">
        <v>1.99</v>
      </c>
      <c r="J7" s="3">
        <v>3</v>
      </c>
      <c r="K7" s="2">
        <v>1.2</v>
      </c>
    </row>
    <row r="8" spans="1:11" ht="15" thickBot="1" x14ac:dyDescent="0.35">
      <c r="A8" s="1">
        <v>7</v>
      </c>
      <c r="B8" s="2">
        <v>3.5</v>
      </c>
      <c r="C8" s="3">
        <v>2</v>
      </c>
      <c r="D8" s="2">
        <v>3.32</v>
      </c>
      <c r="E8" s="2">
        <v>3.93</v>
      </c>
      <c r="F8" s="3">
        <v>4</v>
      </c>
      <c r="G8" s="2">
        <v>4.07</v>
      </c>
      <c r="H8" s="3">
        <v>5</v>
      </c>
      <c r="I8" s="3">
        <v>4</v>
      </c>
      <c r="J8" s="2">
        <v>4.8899999999999997</v>
      </c>
      <c r="K8" s="3">
        <v>5</v>
      </c>
    </row>
    <row r="9" spans="1:11" ht="15" thickBot="1" x14ac:dyDescent="0.35">
      <c r="A9" s="1">
        <v>8</v>
      </c>
      <c r="B9" s="3">
        <v>4</v>
      </c>
      <c r="C9" s="2">
        <v>3.1</v>
      </c>
      <c r="D9" s="3">
        <v>2</v>
      </c>
      <c r="E9" s="3">
        <v>3</v>
      </c>
      <c r="F9" s="2">
        <v>3.3</v>
      </c>
      <c r="G9" s="3">
        <v>5</v>
      </c>
      <c r="H9" s="2">
        <v>3.6</v>
      </c>
      <c r="I9" s="3">
        <v>3</v>
      </c>
      <c r="J9" s="2">
        <v>4.9000000000000004</v>
      </c>
      <c r="K9" s="2">
        <v>3.2</v>
      </c>
    </row>
    <row r="11" spans="1:11" x14ac:dyDescent="0.3">
      <c r="A11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FB69-D5AD-4336-AED4-38DC4F30C9F3}">
  <dimension ref="A1:Q17"/>
  <sheetViews>
    <sheetView zoomScale="142" zoomScaleNormal="142" workbookViewId="0"/>
  </sheetViews>
  <sheetFormatPr defaultColWidth="9.109375" defaultRowHeight="14.4" x14ac:dyDescent="0.3"/>
  <cols>
    <col min="1" max="1" width="10" style="6" customWidth="1"/>
    <col min="2" max="11" width="7.109375" style="6" customWidth="1"/>
    <col min="12" max="12" width="3.6640625" style="6" customWidth="1"/>
    <col min="13" max="13" width="12.6640625" style="6" bestFit="1" customWidth="1"/>
    <col min="14" max="14" width="13.109375" style="6" customWidth="1"/>
    <col min="15" max="15" width="9.109375" style="6"/>
    <col min="16" max="16" width="12.33203125" style="6" bestFit="1" customWidth="1"/>
    <col min="17" max="17" width="12.109375" style="6" customWidth="1"/>
    <col min="18" max="16384" width="9.109375" style="6"/>
  </cols>
  <sheetData>
    <row r="1" spans="1:17" ht="27.75" customHeight="1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s="4" t="s">
        <v>22</v>
      </c>
      <c r="N1" s="4" t="s">
        <v>20</v>
      </c>
      <c r="O1" s="4" t="s">
        <v>19</v>
      </c>
      <c r="P1" s="10" t="s">
        <v>11</v>
      </c>
      <c r="Q1" s="10" t="s">
        <v>37</v>
      </c>
    </row>
    <row r="2" spans="1:17" ht="15.75" customHeight="1" thickBot="1" x14ac:dyDescent="0.35">
      <c r="A2" s="1">
        <v>1</v>
      </c>
      <c r="B2" s="2">
        <v>4.18</v>
      </c>
      <c r="C2" s="3">
        <v>1</v>
      </c>
      <c r="D2" s="2">
        <v>3.49</v>
      </c>
      <c r="E2" s="3">
        <v>4</v>
      </c>
      <c r="F2" s="3">
        <v>5</v>
      </c>
      <c r="G2" s="2">
        <v>4.12</v>
      </c>
      <c r="H2" s="3">
        <v>5</v>
      </c>
      <c r="I2" s="2">
        <v>1.32</v>
      </c>
      <c r="J2" s="2">
        <v>4.5</v>
      </c>
      <c r="K2" s="3">
        <v>1</v>
      </c>
      <c r="L2" s="7"/>
      <c r="M2" s="8" t="s">
        <v>21</v>
      </c>
      <c r="N2" s="8" t="s">
        <v>12</v>
      </c>
      <c r="O2" s="8" t="s">
        <v>29</v>
      </c>
      <c r="P2" s="14">
        <f>SUM(B2,J2,I2)/SUM(J2,B2,G2)</f>
        <v>0.78125</v>
      </c>
      <c r="Q2" s="15">
        <f>ABS($P$2-P2)+ABS($P$2-P3)+ABS($P$2-P4)+ABS($P$2-P5)+ABS($P$2-P6)+ABS($P$2-P7)+ABS($P$2-P8)+ABS($P$2-P9)</f>
        <v>0.87802334372946622</v>
      </c>
    </row>
    <row r="3" spans="1:17" ht="15.75" customHeight="1" thickBot="1" x14ac:dyDescent="0.35">
      <c r="A3" s="1">
        <v>2</v>
      </c>
      <c r="B3" s="2">
        <v>3.7</v>
      </c>
      <c r="C3" s="2">
        <v>2.6</v>
      </c>
      <c r="D3" s="3">
        <v>5</v>
      </c>
      <c r="E3" s="3">
        <v>4</v>
      </c>
      <c r="F3" s="3">
        <v>3</v>
      </c>
      <c r="G3" s="2">
        <v>3.99</v>
      </c>
      <c r="H3" s="3">
        <v>4</v>
      </c>
      <c r="I3" s="2">
        <v>2.1</v>
      </c>
      <c r="J3" s="3">
        <v>4</v>
      </c>
      <c r="K3" s="2">
        <v>2.8</v>
      </c>
      <c r="L3" s="7"/>
      <c r="M3" s="8" t="s">
        <v>23</v>
      </c>
      <c r="N3" s="8" t="s">
        <v>47</v>
      </c>
      <c r="O3" s="8" t="s">
        <v>30</v>
      </c>
      <c r="P3" s="14">
        <f>SUM(B3,C3,I3)/SUM(G3,B3,K3)</f>
        <v>0.80076263107721646</v>
      </c>
      <c r="Q3" s="15">
        <f>ABS($P$3-P2)+ABS($P$3-P3)+ABS($P$3-P4)+ABS($P$3-P5)+ABS($P$3-P6)+ABS($P$3-P7)+ABS($P$3-P8)+ABS($P$3-P9)</f>
        <v>0.76094755726616747</v>
      </c>
    </row>
    <row r="4" spans="1:17" ht="15.75" customHeight="1" thickBot="1" x14ac:dyDescent="0.35">
      <c r="A4" s="1">
        <v>3</v>
      </c>
      <c r="B4" s="3">
        <v>4</v>
      </c>
      <c r="C4" s="2">
        <v>3.81</v>
      </c>
      <c r="D4" s="2">
        <v>3.15</v>
      </c>
      <c r="E4" s="3">
        <v>2</v>
      </c>
      <c r="F4" s="2">
        <v>1.8</v>
      </c>
      <c r="G4" s="2">
        <v>4.07</v>
      </c>
      <c r="H4" s="3">
        <v>2</v>
      </c>
      <c r="I4" s="3">
        <v>5</v>
      </c>
      <c r="J4" s="3">
        <v>1</v>
      </c>
      <c r="K4" s="2">
        <v>3.33</v>
      </c>
      <c r="L4" s="7"/>
      <c r="M4" s="8" t="s">
        <v>24</v>
      </c>
      <c r="N4" s="8" t="s">
        <v>48</v>
      </c>
      <c r="O4" s="8" t="s">
        <v>42</v>
      </c>
      <c r="P4" s="17">
        <f>SUM(C4,K4,D4)/SUM(G4,C4,K4)</f>
        <v>0.91793041926851027</v>
      </c>
      <c r="Q4" s="15">
        <f>ABS($P$4-P2)+ABS($P$4-P3)+ABS($P$4-P4)+ABS($P$4-P5)+ABS($P$4-P6)+ABS($P$4-P7)+ABS($P$4-P8)+ABS($P$4-P9)</f>
        <v>0.52674918080220179</v>
      </c>
    </row>
    <row r="5" spans="1:17" ht="15.75" customHeight="1" thickBot="1" x14ac:dyDescent="0.35">
      <c r="A5" s="1">
        <v>4</v>
      </c>
      <c r="B5" s="2">
        <v>3</v>
      </c>
      <c r="C5" s="3">
        <v>3</v>
      </c>
      <c r="D5" s="2">
        <v>2.8</v>
      </c>
      <c r="E5" s="2">
        <v>2.7</v>
      </c>
      <c r="F5" s="2">
        <v>1.7</v>
      </c>
      <c r="G5" s="3">
        <v>4</v>
      </c>
      <c r="H5" s="3">
        <v>1</v>
      </c>
      <c r="I5" s="2">
        <v>4.7</v>
      </c>
      <c r="J5" s="3">
        <v>2</v>
      </c>
      <c r="K5" s="3">
        <v>4</v>
      </c>
      <c r="L5" s="7"/>
      <c r="M5" s="8" t="s">
        <v>43</v>
      </c>
      <c r="N5" s="8" t="s">
        <v>49</v>
      </c>
      <c r="O5" s="8" t="s">
        <v>44</v>
      </c>
      <c r="P5" s="14">
        <f>SUM(I5,B5,D5)/SUM(I5,B5,D5)</f>
        <v>1</v>
      </c>
      <c r="Q5" s="15">
        <f>ABS($P$5-P2)+ABS($P$5-P3)+ABS($P$5-P4)+ABS($P$5-P5)+ABS($P$5-P6)+ABS($P$5-P7)+ABS($P$5-P8)+ABS($P$5-P9)</f>
        <v>0.87197665627053378</v>
      </c>
    </row>
    <row r="6" spans="1:17" ht="15.75" customHeight="1" thickBot="1" x14ac:dyDescent="0.35">
      <c r="A6" s="1">
        <v>5</v>
      </c>
      <c r="B6" s="3">
        <v>4</v>
      </c>
      <c r="C6" s="3">
        <v>5</v>
      </c>
      <c r="D6" s="2">
        <v>3.32</v>
      </c>
      <c r="E6" s="2">
        <v>3.97</v>
      </c>
      <c r="F6" s="2">
        <v>3.35</v>
      </c>
      <c r="G6" s="2">
        <v>3.84</v>
      </c>
      <c r="H6" s="3">
        <v>4</v>
      </c>
      <c r="I6" s="3">
        <v>5</v>
      </c>
      <c r="J6" s="2">
        <v>3.96</v>
      </c>
      <c r="K6" s="3">
        <v>4</v>
      </c>
      <c r="L6" s="7"/>
      <c r="M6" s="8" t="s">
        <v>25</v>
      </c>
      <c r="N6" s="8" t="s">
        <v>50</v>
      </c>
      <c r="O6" s="8" t="s">
        <v>34</v>
      </c>
      <c r="P6" s="14">
        <f>SUM(J6,F6,D6)/SUM(E6,J6,G6)</f>
        <v>0.90314358538657613</v>
      </c>
      <c r="Q6" s="15">
        <f>ABS($P$6-P2)+ABS($P$6-P3)+ABS($P$6-P4)+ABS($P$6-P5)+ABS($P$6-P6)+ABS($P$6-P7)+ABS($P$6-P8)+ABS($P$6-P9)</f>
        <v>0.50780067740870338</v>
      </c>
    </row>
    <row r="7" spans="1:17" ht="15.75" customHeight="1" thickBot="1" x14ac:dyDescent="0.35">
      <c r="A7" s="1">
        <v>6</v>
      </c>
      <c r="B7" s="3">
        <v>5</v>
      </c>
      <c r="C7" s="3">
        <v>2</v>
      </c>
      <c r="D7" s="2">
        <v>2.7</v>
      </c>
      <c r="E7" s="2">
        <v>3.94</v>
      </c>
      <c r="F7" s="3">
        <v>5</v>
      </c>
      <c r="G7" s="3">
        <v>3</v>
      </c>
      <c r="H7" s="2">
        <v>4.5</v>
      </c>
      <c r="I7" s="2">
        <v>1.99</v>
      </c>
      <c r="J7" s="3">
        <v>3</v>
      </c>
      <c r="K7" s="2">
        <v>1.2</v>
      </c>
      <c r="L7" s="7"/>
      <c r="M7" s="8" t="s">
        <v>26</v>
      </c>
      <c r="N7" s="8" t="s">
        <v>51</v>
      </c>
      <c r="O7" s="8" t="s">
        <v>33</v>
      </c>
      <c r="P7" s="14">
        <f>SUM(H7,D7,I7)/SUM(H7,E7,D7)</f>
        <v>0.82495511669658883</v>
      </c>
      <c r="Q7" s="15">
        <f>ABS($P$7-P2)+ABS($P$7-P3)+ABS($P$7-P4)+ABS($P$7-P5)+ABS($P$7-P6)+ABS($P$7-P7)+ABS($P$7-P8)+ABS($P$7-P9)</f>
        <v>0.66417761478867798</v>
      </c>
    </row>
    <row r="8" spans="1:17" ht="15.75" customHeight="1" thickBot="1" x14ac:dyDescent="0.35">
      <c r="A8" s="1">
        <v>7</v>
      </c>
      <c r="B8" s="2">
        <v>3.5</v>
      </c>
      <c r="C8" s="3">
        <v>2</v>
      </c>
      <c r="D8" s="2">
        <v>3.32</v>
      </c>
      <c r="E8" s="2">
        <v>3.93</v>
      </c>
      <c r="F8" s="3">
        <v>4</v>
      </c>
      <c r="G8" s="2">
        <v>4.07</v>
      </c>
      <c r="H8" s="3">
        <v>5</v>
      </c>
      <c r="I8" s="3">
        <v>4</v>
      </c>
      <c r="J8" s="2">
        <v>4.8899999999999997</v>
      </c>
      <c r="K8" s="3">
        <v>5</v>
      </c>
      <c r="L8" s="7"/>
      <c r="M8" s="8" t="s">
        <v>27</v>
      </c>
      <c r="N8" s="8" t="s">
        <v>52</v>
      </c>
      <c r="O8" s="8" t="s">
        <v>32</v>
      </c>
      <c r="P8" s="14">
        <f>SUM(J8,B8,D8)/SUM(J8,G8,E8)</f>
        <v>0.90845616757176106</v>
      </c>
      <c r="Q8" s="15">
        <f>ABS($P$8-P2)+ABS($P$8-P3)+ABS($P$8-P4)+ABS($P$8-P5)+ABS($P$8-P6)+ABS($P$8-P7)+ABS($P$8-P8)+ABS($P$8-P9)</f>
        <v>0.50780067740870338</v>
      </c>
    </row>
    <row r="9" spans="1:17" ht="15.75" customHeight="1" thickBot="1" x14ac:dyDescent="0.35">
      <c r="A9" s="1">
        <v>8</v>
      </c>
      <c r="B9" s="3">
        <v>4</v>
      </c>
      <c r="C9" s="2">
        <v>3.1</v>
      </c>
      <c r="D9" s="3">
        <v>2</v>
      </c>
      <c r="E9" s="3">
        <v>3</v>
      </c>
      <c r="F9" s="2">
        <v>3.3</v>
      </c>
      <c r="G9" s="3">
        <v>5</v>
      </c>
      <c r="H9" s="2">
        <v>3.6</v>
      </c>
      <c r="I9" s="3">
        <v>3</v>
      </c>
      <c r="J9" s="2">
        <v>4.9000000000000004</v>
      </c>
      <c r="K9" s="2">
        <v>3.2</v>
      </c>
      <c r="L9" s="7"/>
      <c r="M9" s="8" t="s">
        <v>28</v>
      </c>
      <c r="N9" s="8" t="s">
        <v>53</v>
      </c>
      <c r="O9" s="8" t="s">
        <v>31</v>
      </c>
      <c r="P9" s="14">
        <f>SUM(J9,H9,K9)/SUM(J9,H9,F9)</f>
        <v>0.99152542372881347</v>
      </c>
      <c r="Q9" s="15">
        <f>ABS($P$9-P2)+ABS($P$9-P3)+ABS($P$9-P4)+ABS($P$9-P5)+ABS($P$9-P6)+ABS($P$9-P7)+ABS($P$9-P8)+ABS($P$9-P9)</f>
        <v>0.8211291986434146</v>
      </c>
    </row>
    <row r="10" spans="1:17" x14ac:dyDescent="0.3">
      <c r="P10" s="16">
        <f>SUM(P2:P9)</f>
        <v>7.1280233437294651</v>
      </c>
      <c r="Q10" s="16">
        <f>SUM(Q2:Q9)</f>
        <v>5.5386049063178691</v>
      </c>
    </row>
    <row r="11" spans="1:17" ht="15" thickBot="1" x14ac:dyDescent="0.35">
      <c r="A11" s="5" t="s">
        <v>13</v>
      </c>
      <c r="M11" s="19" t="s">
        <v>36</v>
      </c>
      <c r="N11" s="19" t="s">
        <v>36</v>
      </c>
      <c r="O11" s="19" t="s">
        <v>35</v>
      </c>
    </row>
    <row r="12" spans="1:17" ht="16.2" thickBot="1" x14ac:dyDescent="0.35">
      <c r="M12" s="19"/>
      <c r="N12" s="19"/>
      <c r="O12" s="19"/>
      <c r="Q12" s="10" t="s">
        <v>17</v>
      </c>
    </row>
    <row r="13" spans="1:17" ht="15" thickBot="1" x14ac:dyDescent="0.35">
      <c r="M13" s="19"/>
      <c r="N13" s="19"/>
      <c r="O13" s="19"/>
      <c r="Q13" s="4">
        <f>Q10/(2*A9*P10)</f>
        <v>4.8563646603288255E-2</v>
      </c>
    </row>
    <row r="14" spans="1:17" x14ac:dyDescent="0.3">
      <c r="M14" s="19"/>
      <c r="N14" s="19"/>
      <c r="O14" s="19"/>
    </row>
    <row r="15" spans="1:17" x14ac:dyDescent="0.3">
      <c r="A15" s="5" t="s">
        <v>14</v>
      </c>
      <c r="M15" s="19"/>
      <c r="N15" s="19"/>
      <c r="O15" s="19"/>
    </row>
    <row r="16" spans="1:17" x14ac:dyDescent="0.3">
      <c r="M16" s="19"/>
      <c r="N16" s="19"/>
      <c r="O16" s="19"/>
    </row>
    <row r="17" spans="13:15" x14ac:dyDescent="0.3">
      <c r="M17" s="19"/>
      <c r="N17" s="19"/>
      <c r="O17" s="19"/>
    </row>
  </sheetData>
  <mergeCells count="3">
    <mergeCell ref="N11:N17"/>
    <mergeCell ref="O11:O17"/>
    <mergeCell ref="M11:M17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9EDD-BEC8-473D-A939-E7BF3FF8A7A7}">
  <dimension ref="A1:Q17"/>
  <sheetViews>
    <sheetView zoomScale="144" zoomScaleNormal="144" workbookViewId="0"/>
  </sheetViews>
  <sheetFormatPr defaultColWidth="9.109375" defaultRowHeight="14.4" x14ac:dyDescent="0.3"/>
  <cols>
    <col min="1" max="1" width="10" style="6" customWidth="1"/>
    <col min="2" max="11" width="7.109375" style="6" customWidth="1"/>
    <col min="12" max="12" width="1.88671875" style="6" customWidth="1"/>
    <col min="13" max="13" width="12.6640625" style="6" bestFit="1" customWidth="1"/>
    <col min="14" max="14" width="8.44140625" style="6" bestFit="1" customWidth="1"/>
    <col min="15" max="15" width="9.109375" style="6"/>
    <col min="16" max="16" width="10.88671875" style="6" customWidth="1"/>
    <col min="17" max="17" width="16.6640625" style="6" customWidth="1"/>
    <col min="18" max="16384" width="9.109375" style="6"/>
  </cols>
  <sheetData>
    <row r="1" spans="1:17" ht="29.4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s="4" t="s">
        <v>22</v>
      </c>
      <c r="N1" s="4" t="s">
        <v>20</v>
      </c>
      <c r="O1" s="4" t="s">
        <v>19</v>
      </c>
      <c r="P1" s="10" t="s">
        <v>16</v>
      </c>
      <c r="Q1" s="10" t="s">
        <v>38</v>
      </c>
    </row>
    <row r="2" spans="1:17" ht="15.75" customHeight="1" thickBot="1" x14ac:dyDescent="0.35">
      <c r="A2" s="1">
        <v>1</v>
      </c>
      <c r="B2" s="2">
        <v>4.18</v>
      </c>
      <c r="C2" s="3">
        <v>1</v>
      </c>
      <c r="D2" s="2">
        <v>3.49</v>
      </c>
      <c r="E2" s="3">
        <v>4</v>
      </c>
      <c r="F2" s="3">
        <v>5</v>
      </c>
      <c r="G2" s="2">
        <v>4.12</v>
      </c>
      <c r="H2" s="3">
        <v>5</v>
      </c>
      <c r="I2" s="2">
        <v>1.32</v>
      </c>
      <c r="J2" s="2">
        <v>4.5</v>
      </c>
      <c r="K2" s="3">
        <v>1</v>
      </c>
      <c r="L2" s="7"/>
      <c r="M2" s="8" t="s">
        <v>21</v>
      </c>
      <c r="N2" s="8" t="s">
        <v>12</v>
      </c>
      <c r="O2" s="8" t="s">
        <v>29</v>
      </c>
      <c r="P2" s="9">
        <f>2/3</f>
        <v>0.66666666666666663</v>
      </c>
      <c r="Q2" s="15">
        <f>ABS($P$2-P2)+ABS($P$2-P3)+ABS($P$2-P4)+ABS($P$2-P5)+ABS($P$2-P6)+ABS($P$2-P7)+ABS($P$2-P8)+ABS($P$2-P9)</f>
        <v>1.3333333333333333</v>
      </c>
    </row>
    <row r="3" spans="1:17" ht="15.75" customHeight="1" thickBot="1" x14ac:dyDescent="0.35">
      <c r="A3" s="1">
        <v>2</v>
      </c>
      <c r="B3" s="2">
        <v>3.7</v>
      </c>
      <c r="C3" s="2">
        <v>2.6</v>
      </c>
      <c r="D3" s="3">
        <v>5</v>
      </c>
      <c r="E3" s="3">
        <v>4</v>
      </c>
      <c r="F3" s="3">
        <v>3</v>
      </c>
      <c r="G3" s="2">
        <v>3.99</v>
      </c>
      <c r="H3" s="3">
        <v>4</v>
      </c>
      <c r="I3" s="2">
        <v>2.1</v>
      </c>
      <c r="J3" s="3">
        <v>4</v>
      </c>
      <c r="K3" s="2">
        <v>2.8</v>
      </c>
      <c r="L3" s="7"/>
      <c r="M3" s="8" t="s">
        <v>23</v>
      </c>
      <c r="N3" s="8" t="s">
        <v>47</v>
      </c>
      <c r="O3" s="8" t="s">
        <v>30</v>
      </c>
      <c r="P3" s="8">
        <f>1/3</f>
        <v>0.33333333333333331</v>
      </c>
      <c r="Q3" s="15">
        <f>ABS($P$3-P2)+ABS($P$3-P3)+ABS($P$3-P4)+ABS($P$3-P5)+ABS($P$3-P6)+ABS($P$3-P7)+ABS($P$3-P8)+ABS($P$3-P9)</f>
        <v>2</v>
      </c>
    </row>
    <row r="4" spans="1:17" ht="15.75" customHeight="1" thickBot="1" x14ac:dyDescent="0.35">
      <c r="A4" s="1">
        <v>3</v>
      </c>
      <c r="B4" s="3">
        <v>4</v>
      </c>
      <c r="C4" s="2">
        <v>3.81</v>
      </c>
      <c r="D4" s="2">
        <v>3.15</v>
      </c>
      <c r="E4" s="3">
        <v>2</v>
      </c>
      <c r="F4" s="2">
        <v>1.8</v>
      </c>
      <c r="G4" s="2">
        <v>4.07</v>
      </c>
      <c r="H4" s="3">
        <v>2</v>
      </c>
      <c r="I4" s="3">
        <v>5</v>
      </c>
      <c r="J4" s="3">
        <v>1</v>
      </c>
      <c r="K4" s="2">
        <v>3.33</v>
      </c>
      <c r="L4" s="7"/>
      <c r="M4" s="8" t="s">
        <v>24</v>
      </c>
      <c r="N4" s="8" t="s">
        <v>48</v>
      </c>
      <c r="O4" s="8" t="s">
        <v>42</v>
      </c>
      <c r="P4" s="8">
        <f>2/3</f>
        <v>0.66666666666666663</v>
      </c>
      <c r="Q4" s="15">
        <f>ABS($P$4-P2)+ABS($P$4-P3)+ABS($P$4-P4)+ABS($P$4-P5)+ABS($P$4-P6)+ABS($P$4-P7)+ABS($P$4-P8)+ABS($P$4-P9)</f>
        <v>1.3333333333333333</v>
      </c>
    </row>
    <row r="5" spans="1:17" ht="15.75" customHeight="1" thickBot="1" x14ac:dyDescent="0.35">
      <c r="A5" s="1">
        <v>4</v>
      </c>
      <c r="B5" s="2">
        <v>3</v>
      </c>
      <c r="C5" s="3">
        <v>3</v>
      </c>
      <c r="D5" s="2">
        <v>2.8</v>
      </c>
      <c r="E5" s="2">
        <v>2.7</v>
      </c>
      <c r="F5" s="2">
        <v>1.7</v>
      </c>
      <c r="G5" s="3">
        <v>4</v>
      </c>
      <c r="H5" s="3">
        <v>1</v>
      </c>
      <c r="I5" s="2">
        <v>4.7</v>
      </c>
      <c r="J5" s="3">
        <v>2</v>
      </c>
      <c r="K5" s="3">
        <v>4</v>
      </c>
      <c r="L5" s="7"/>
      <c r="M5" s="8" t="s">
        <v>43</v>
      </c>
      <c r="N5" s="8" t="s">
        <v>49</v>
      </c>
      <c r="O5" s="8" t="s">
        <v>44</v>
      </c>
      <c r="P5" s="8">
        <f>3/3</f>
        <v>1</v>
      </c>
      <c r="Q5" s="15">
        <f>ABS($P$5-P2)+ABS($P$5-P3)+ABS($P$5-P4)+ABS($P$5-P5)+ABS($P$5-P6)+ABS($P$5-P7)+ABS($P$5-P8)+ABS($P$5-P9)</f>
        <v>3.3333333333333335</v>
      </c>
    </row>
    <row r="6" spans="1:17" ht="15.75" customHeight="1" thickBot="1" x14ac:dyDescent="0.35">
      <c r="A6" s="1">
        <v>5</v>
      </c>
      <c r="B6" s="3">
        <v>4</v>
      </c>
      <c r="C6" s="3">
        <v>5</v>
      </c>
      <c r="D6" s="2">
        <v>3.32</v>
      </c>
      <c r="E6" s="2">
        <v>3.97</v>
      </c>
      <c r="F6" s="2">
        <v>3.35</v>
      </c>
      <c r="G6" s="2">
        <v>3.84</v>
      </c>
      <c r="H6" s="3">
        <v>4</v>
      </c>
      <c r="I6" s="3">
        <v>5</v>
      </c>
      <c r="J6" s="2">
        <v>3.96</v>
      </c>
      <c r="K6" s="3">
        <v>4</v>
      </c>
      <c r="L6" s="7"/>
      <c r="M6" s="8" t="s">
        <v>25</v>
      </c>
      <c r="N6" s="8" t="s">
        <v>50</v>
      </c>
      <c r="O6" s="8" t="s">
        <v>34</v>
      </c>
      <c r="P6" s="8">
        <f>1/3</f>
        <v>0.33333333333333331</v>
      </c>
      <c r="Q6" s="15">
        <f>ABS($P$6-P2)+ABS($P$6-P3)+ABS($P$6-P4)+ABS($P$6-P5)+ABS($P$6-P6)+ABS($P$6-P7)+ABS($P$6-P8)+ABS($P$6-P9)</f>
        <v>2</v>
      </c>
    </row>
    <row r="7" spans="1:17" ht="15.75" customHeight="1" thickBot="1" x14ac:dyDescent="0.35">
      <c r="A7" s="1">
        <v>6</v>
      </c>
      <c r="B7" s="3">
        <v>5</v>
      </c>
      <c r="C7" s="3">
        <v>2</v>
      </c>
      <c r="D7" s="2">
        <v>2.7</v>
      </c>
      <c r="E7" s="2">
        <v>3.94</v>
      </c>
      <c r="F7" s="3">
        <v>5</v>
      </c>
      <c r="G7" s="3">
        <v>3</v>
      </c>
      <c r="H7" s="2">
        <v>4.5</v>
      </c>
      <c r="I7" s="2">
        <v>1.99</v>
      </c>
      <c r="J7" s="3">
        <v>3</v>
      </c>
      <c r="K7" s="2">
        <v>1.2</v>
      </c>
      <c r="L7" s="7"/>
      <c r="M7" s="8" t="s">
        <v>26</v>
      </c>
      <c r="N7" s="8" t="s">
        <v>51</v>
      </c>
      <c r="O7" s="8" t="s">
        <v>33</v>
      </c>
      <c r="P7" s="8">
        <f>2/3</f>
        <v>0.66666666666666663</v>
      </c>
      <c r="Q7" s="15">
        <f>ABS($P$7-P2)+ABS($P$7-P3)+ABS($P$7-P4)+ABS($P$7-P5)+ABS($P$7-P6)+ABS($P$7-P7)+ABS($P$7-P8)+ABS($P$7-P9)</f>
        <v>1.3333333333333333</v>
      </c>
    </row>
    <row r="8" spans="1:17" ht="15.75" customHeight="1" thickBot="1" x14ac:dyDescent="0.35">
      <c r="A8" s="1">
        <v>7</v>
      </c>
      <c r="B8" s="2">
        <v>3.5</v>
      </c>
      <c r="C8" s="3">
        <v>2</v>
      </c>
      <c r="D8" s="2">
        <v>3.32</v>
      </c>
      <c r="E8" s="2">
        <v>3.93</v>
      </c>
      <c r="F8" s="3">
        <v>4</v>
      </c>
      <c r="G8" s="2">
        <v>4.07</v>
      </c>
      <c r="H8" s="3">
        <v>5</v>
      </c>
      <c r="I8" s="3">
        <v>4</v>
      </c>
      <c r="J8" s="2">
        <v>4.8899999999999997</v>
      </c>
      <c r="K8" s="3">
        <v>5</v>
      </c>
      <c r="L8" s="7"/>
      <c r="M8" s="8" t="s">
        <v>27</v>
      </c>
      <c r="N8" s="8" t="s">
        <v>52</v>
      </c>
      <c r="O8" s="8" t="s">
        <v>32</v>
      </c>
      <c r="P8" s="8">
        <f>1/3</f>
        <v>0.33333333333333331</v>
      </c>
      <c r="Q8" s="15">
        <f>ABS($P$8-P2)+ABS($P$8-P3)+ABS($P$8-P4)+ABS($P$8-P5)+ABS($P$8-P6)+ABS($P$8-P7)+ABS($P$8-P8)+ABS($P$8-P9)</f>
        <v>2</v>
      </c>
    </row>
    <row r="9" spans="1:17" ht="15.75" customHeight="1" thickBot="1" x14ac:dyDescent="0.35">
      <c r="A9" s="1">
        <v>8</v>
      </c>
      <c r="B9" s="3">
        <v>4</v>
      </c>
      <c r="C9" s="2">
        <v>3.1</v>
      </c>
      <c r="D9" s="3">
        <v>2</v>
      </c>
      <c r="E9" s="3">
        <v>3</v>
      </c>
      <c r="F9" s="2">
        <v>3.3</v>
      </c>
      <c r="G9" s="3">
        <v>5</v>
      </c>
      <c r="H9" s="2">
        <v>3.6</v>
      </c>
      <c r="I9" s="3">
        <v>3</v>
      </c>
      <c r="J9" s="2">
        <v>4.9000000000000004</v>
      </c>
      <c r="K9" s="2">
        <v>3.2</v>
      </c>
      <c r="L9" s="7"/>
      <c r="M9" s="8" t="s">
        <v>28</v>
      </c>
      <c r="N9" s="8" t="s">
        <v>53</v>
      </c>
      <c r="O9" s="8" t="s">
        <v>31</v>
      </c>
      <c r="P9" s="8">
        <f>2/3</f>
        <v>0.66666666666666663</v>
      </c>
      <c r="Q9" s="15">
        <f>ABS($P$9-P2)+ABS($P$9-P3)+ABS($P$9-P4)+ABS($P$9-P5)+ABS($P$9-P6)+ABS($P$9-P7)+ABS($P$9-P8)+ABS($P$9-P9)</f>
        <v>1.3333333333333333</v>
      </c>
    </row>
    <row r="10" spans="1:17" x14ac:dyDescent="0.3">
      <c r="P10" s="6">
        <f>SUM(P2:P9)</f>
        <v>4.666666666666667</v>
      </c>
      <c r="Q10" s="18">
        <f>SUM(Q2:Q9)</f>
        <v>14.666666666666668</v>
      </c>
    </row>
    <row r="11" spans="1:17" ht="15" thickBot="1" x14ac:dyDescent="0.35">
      <c r="A11" s="5" t="s">
        <v>54</v>
      </c>
      <c r="M11" s="19" t="s">
        <v>36</v>
      </c>
      <c r="N11" s="19" t="s">
        <v>36</v>
      </c>
      <c r="O11" s="19" t="s">
        <v>35</v>
      </c>
    </row>
    <row r="12" spans="1:17" ht="16.2" thickBot="1" x14ac:dyDescent="0.35">
      <c r="M12" s="19"/>
      <c r="N12" s="19"/>
      <c r="O12" s="19"/>
      <c r="Q12" s="10" t="s">
        <v>18</v>
      </c>
    </row>
    <row r="13" spans="1:17" ht="15" thickBot="1" x14ac:dyDescent="0.35">
      <c r="M13" s="19"/>
      <c r="N13" s="19"/>
      <c r="O13" s="19"/>
      <c r="Q13" s="4">
        <f>Q10/(2*A9*P10)</f>
        <v>0.19642857142857142</v>
      </c>
    </row>
    <row r="14" spans="1:17" x14ac:dyDescent="0.3">
      <c r="M14" s="19"/>
      <c r="N14" s="19"/>
      <c r="O14" s="19"/>
    </row>
    <row r="15" spans="1:17" x14ac:dyDescent="0.3">
      <c r="A15" s="5" t="s">
        <v>15</v>
      </c>
      <c r="M15" s="19"/>
      <c r="N15" s="19"/>
      <c r="O15" s="19"/>
    </row>
    <row r="16" spans="1:17" x14ac:dyDescent="0.3">
      <c r="M16" s="19"/>
      <c r="N16" s="19"/>
      <c r="O16" s="19"/>
    </row>
    <row r="17" spans="13:15" x14ac:dyDescent="0.3">
      <c r="M17" s="19"/>
      <c r="N17" s="19"/>
      <c r="O17" s="19"/>
    </row>
  </sheetData>
  <mergeCells count="3">
    <mergeCell ref="N11:N17"/>
    <mergeCell ref="O11:O17"/>
    <mergeCell ref="M11:M17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68AF-E023-4DB2-B8D8-DB1017DD2BB1}">
  <dimension ref="A1:N15"/>
  <sheetViews>
    <sheetView zoomScale="183" zoomScaleNormal="183" workbookViewId="0"/>
  </sheetViews>
  <sheetFormatPr defaultColWidth="9.109375" defaultRowHeight="14.4" x14ac:dyDescent="0.3"/>
  <cols>
    <col min="1" max="1" width="10" style="6" customWidth="1"/>
    <col min="2" max="11" width="7.109375" style="6" customWidth="1"/>
    <col min="12" max="12" width="3.6640625" style="6" customWidth="1"/>
    <col min="13" max="13" width="16.6640625" style="6" customWidth="1"/>
    <col min="14" max="16384" width="9.109375" style="6"/>
  </cols>
  <sheetData>
    <row r="1" spans="1:14" ht="29.4" thickBot="1" x14ac:dyDescent="0.35">
      <c r="A1" s="4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M1" s="4" t="s">
        <v>22</v>
      </c>
      <c r="N1" s="4" t="s">
        <v>19</v>
      </c>
    </row>
    <row r="2" spans="1:14" ht="15.75" customHeight="1" thickBot="1" x14ac:dyDescent="0.35">
      <c r="A2" s="1">
        <v>1</v>
      </c>
      <c r="B2" s="2">
        <v>4.18</v>
      </c>
      <c r="C2" s="3">
        <v>1</v>
      </c>
      <c r="D2" s="2">
        <v>3.49</v>
      </c>
      <c r="E2" s="3">
        <v>4</v>
      </c>
      <c r="F2" s="3">
        <v>5</v>
      </c>
      <c r="G2" s="2">
        <v>4.12</v>
      </c>
      <c r="H2" s="3">
        <v>5</v>
      </c>
      <c r="I2" s="2">
        <v>1.32</v>
      </c>
      <c r="J2" s="2">
        <v>4.5</v>
      </c>
      <c r="K2" s="3">
        <v>1</v>
      </c>
      <c r="L2" s="7"/>
      <c r="M2" s="8" t="s">
        <v>21</v>
      </c>
      <c r="N2" s="8" t="s">
        <v>29</v>
      </c>
    </row>
    <row r="3" spans="1:14" ht="15.75" customHeight="1" thickBot="1" x14ac:dyDescent="0.35">
      <c r="A3" s="1">
        <v>2</v>
      </c>
      <c r="B3" s="2">
        <v>3.7</v>
      </c>
      <c r="C3" s="2">
        <v>2.6</v>
      </c>
      <c r="D3" s="3">
        <v>5</v>
      </c>
      <c r="E3" s="3">
        <v>4</v>
      </c>
      <c r="F3" s="3">
        <v>3</v>
      </c>
      <c r="G3" s="2">
        <v>3.99</v>
      </c>
      <c r="H3" s="3">
        <v>4</v>
      </c>
      <c r="I3" s="2">
        <v>2.1</v>
      </c>
      <c r="J3" s="3">
        <v>4</v>
      </c>
      <c r="K3" s="2">
        <v>2.8</v>
      </c>
      <c r="L3" s="7"/>
      <c r="M3" s="8" t="s">
        <v>23</v>
      </c>
      <c r="N3" s="8" t="s">
        <v>30</v>
      </c>
    </row>
    <row r="4" spans="1:14" ht="15.75" customHeight="1" thickBot="1" x14ac:dyDescent="0.35">
      <c r="A4" s="1">
        <v>3</v>
      </c>
      <c r="B4" s="3">
        <v>4</v>
      </c>
      <c r="C4" s="2">
        <v>3.81</v>
      </c>
      <c r="D4" s="2">
        <v>3.15</v>
      </c>
      <c r="E4" s="3">
        <v>2</v>
      </c>
      <c r="F4" s="2">
        <v>1.8</v>
      </c>
      <c r="G4" s="2">
        <v>4.07</v>
      </c>
      <c r="H4" s="3">
        <v>2</v>
      </c>
      <c r="I4" s="3">
        <v>5</v>
      </c>
      <c r="J4" s="3">
        <v>1</v>
      </c>
      <c r="K4" s="2">
        <v>3.33</v>
      </c>
      <c r="L4" s="7"/>
      <c r="M4" s="8" t="s">
        <v>24</v>
      </c>
      <c r="N4" s="8" t="s">
        <v>42</v>
      </c>
    </row>
    <row r="5" spans="1:14" ht="15.75" customHeight="1" thickBot="1" x14ac:dyDescent="0.35">
      <c r="A5" s="1">
        <v>4</v>
      </c>
      <c r="B5" s="2">
        <v>3</v>
      </c>
      <c r="C5" s="3">
        <v>3</v>
      </c>
      <c r="D5" s="2">
        <v>2.8</v>
      </c>
      <c r="E5" s="2">
        <v>2.7</v>
      </c>
      <c r="F5" s="2">
        <v>1.7</v>
      </c>
      <c r="G5" s="3">
        <v>4</v>
      </c>
      <c r="H5" s="3">
        <v>1</v>
      </c>
      <c r="I5" s="2">
        <v>4.7</v>
      </c>
      <c r="J5" s="3">
        <v>2</v>
      </c>
      <c r="K5" s="3">
        <v>4</v>
      </c>
      <c r="L5" s="7"/>
      <c r="M5" s="8" t="s">
        <v>43</v>
      </c>
      <c r="N5" s="8" t="s">
        <v>44</v>
      </c>
    </row>
    <row r="6" spans="1:14" ht="15.75" customHeight="1" thickBot="1" x14ac:dyDescent="0.35">
      <c r="A6" s="1">
        <v>5</v>
      </c>
      <c r="B6" s="3">
        <v>4</v>
      </c>
      <c r="C6" s="3">
        <v>5</v>
      </c>
      <c r="D6" s="2">
        <v>3.32</v>
      </c>
      <c r="E6" s="2">
        <v>3.97</v>
      </c>
      <c r="F6" s="2">
        <v>3.35</v>
      </c>
      <c r="G6" s="2">
        <v>3.84</v>
      </c>
      <c r="H6" s="3">
        <v>4</v>
      </c>
      <c r="I6" s="3">
        <v>5</v>
      </c>
      <c r="J6" s="2">
        <v>3.96</v>
      </c>
      <c r="K6" s="3">
        <v>4</v>
      </c>
      <c r="L6" s="7"/>
      <c r="M6" s="8" t="s">
        <v>25</v>
      </c>
      <c r="N6" s="8" t="s">
        <v>34</v>
      </c>
    </row>
    <row r="7" spans="1:14" ht="15.75" customHeight="1" thickBot="1" x14ac:dyDescent="0.35">
      <c r="A7" s="1">
        <v>6</v>
      </c>
      <c r="B7" s="3">
        <v>5</v>
      </c>
      <c r="C7" s="3">
        <v>2</v>
      </c>
      <c r="D7" s="2">
        <v>2.7</v>
      </c>
      <c r="E7" s="2">
        <v>3.94</v>
      </c>
      <c r="F7" s="3">
        <v>5</v>
      </c>
      <c r="G7" s="3">
        <v>3</v>
      </c>
      <c r="H7" s="2">
        <v>4.5</v>
      </c>
      <c r="I7" s="2">
        <v>1.99</v>
      </c>
      <c r="J7" s="3">
        <v>3</v>
      </c>
      <c r="K7" s="2">
        <v>1.2</v>
      </c>
      <c r="L7" s="7"/>
      <c r="M7" s="8" t="s">
        <v>26</v>
      </c>
      <c r="N7" s="8" t="s">
        <v>33</v>
      </c>
    </row>
    <row r="8" spans="1:14" ht="15.75" customHeight="1" thickBot="1" x14ac:dyDescent="0.35">
      <c r="A8" s="1">
        <v>7</v>
      </c>
      <c r="B8" s="2">
        <v>3.5</v>
      </c>
      <c r="C8" s="3">
        <v>2</v>
      </c>
      <c r="D8" s="2">
        <v>3.32</v>
      </c>
      <c r="E8" s="2">
        <v>3.93</v>
      </c>
      <c r="F8" s="3">
        <v>4</v>
      </c>
      <c r="G8" s="2">
        <v>4.07</v>
      </c>
      <c r="H8" s="3">
        <v>5</v>
      </c>
      <c r="I8" s="3">
        <v>4</v>
      </c>
      <c r="J8" s="2">
        <v>4.8899999999999997</v>
      </c>
      <c r="K8" s="3">
        <v>5</v>
      </c>
      <c r="L8" s="7"/>
      <c r="M8" s="8" t="s">
        <v>27</v>
      </c>
      <c r="N8" s="8" t="s">
        <v>32</v>
      </c>
    </row>
    <row r="9" spans="1:14" ht="15.75" customHeight="1" thickBot="1" x14ac:dyDescent="0.35">
      <c r="A9" s="1">
        <v>8</v>
      </c>
      <c r="B9" s="3">
        <v>4</v>
      </c>
      <c r="C9" s="2">
        <v>3.1</v>
      </c>
      <c r="D9" s="3">
        <v>2</v>
      </c>
      <c r="E9" s="3">
        <v>3</v>
      </c>
      <c r="F9" s="2">
        <v>3.3</v>
      </c>
      <c r="G9" s="3">
        <v>5</v>
      </c>
      <c r="H9" s="2">
        <v>3.6</v>
      </c>
      <c r="I9" s="3">
        <v>3</v>
      </c>
      <c r="J9" s="2">
        <v>4.9000000000000004</v>
      </c>
      <c r="K9" s="2">
        <v>3.2</v>
      </c>
      <c r="L9" s="7"/>
      <c r="M9" s="8" t="s">
        <v>28</v>
      </c>
      <c r="N9" s="8" t="s">
        <v>31</v>
      </c>
    </row>
    <row r="11" spans="1:14" ht="15" thickBot="1" x14ac:dyDescent="0.35">
      <c r="A11" s="5" t="s">
        <v>40</v>
      </c>
    </row>
    <row r="12" spans="1:14" ht="16.2" thickBot="1" x14ac:dyDescent="0.35">
      <c r="A12" t="s">
        <v>41</v>
      </c>
      <c r="M12" s="10" t="s">
        <v>45</v>
      </c>
    </row>
    <row r="13" spans="1:14" ht="16.2" thickBot="1" x14ac:dyDescent="0.4">
      <c r="A13" s="13" t="s">
        <v>46</v>
      </c>
      <c r="M13" s="4">
        <f>8/10</f>
        <v>0.8</v>
      </c>
    </row>
    <row r="15" spans="1:14" x14ac:dyDescent="0.3">
      <c r="A15" s="5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X-completa</vt:lpstr>
      <vt:lpstr>X-avaliacoes</vt:lpstr>
      <vt:lpstr>X-estimada</vt:lpstr>
      <vt:lpstr>disparidade_pontuacao_random</vt:lpstr>
      <vt:lpstr>disparidade_recomendacao_random</vt:lpstr>
      <vt:lpstr>diversidade_agregada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2021-06-11T11:24:16Z</dcterms:modified>
</cp:coreProperties>
</file>