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April" sheetId="1" r:id="rId1"/>
    <sheet name="May" sheetId="2" r:id="rId2"/>
    <sheet name="June" sheetId="3" r:id="rId3"/>
    <sheet name="July" sheetId="4" r:id="rId4"/>
  </sheets>
  <calcPr calcId="144525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" i="4"/>
  <c r="D3" i="4"/>
  <c r="F3" i="4" s="1"/>
  <c r="G3" i="4" s="1"/>
  <c r="D4" i="4"/>
  <c r="F4" i="4" s="1"/>
  <c r="G4" i="4" s="1"/>
  <c r="D5" i="4"/>
  <c r="F5" i="4" s="1"/>
  <c r="G5" i="4" s="1"/>
  <c r="D6" i="4"/>
  <c r="D7" i="4"/>
  <c r="F7" i="4" s="1"/>
  <c r="G7" i="4" s="1"/>
  <c r="D8" i="4"/>
  <c r="F8" i="4" s="1"/>
  <c r="G8" i="4" s="1"/>
  <c r="D9" i="4"/>
  <c r="F9" i="4" s="1"/>
  <c r="G9" i="4" s="1"/>
  <c r="D10" i="4"/>
  <c r="D11" i="4"/>
  <c r="F11" i="4" s="1"/>
  <c r="G11" i="4" s="1"/>
  <c r="D12" i="4"/>
  <c r="F12" i="4" s="1"/>
  <c r="G12" i="4" s="1"/>
  <c r="D13" i="4"/>
  <c r="F13" i="4" s="1"/>
  <c r="G13" i="4" s="1"/>
  <c r="D14" i="4"/>
  <c r="D15" i="4"/>
  <c r="F15" i="4" s="1"/>
  <c r="G15" i="4" s="1"/>
  <c r="D16" i="4"/>
  <c r="D17" i="4"/>
  <c r="F17" i="4" s="1"/>
  <c r="G17" i="4" s="1"/>
  <c r="D18" i="4"/>
  <c r="D19" i="4"/>
  <c r="F19" i="4" s="1"/>
  <c r="G19" i="4" s="1"/>
  <c r="D20" i="4"/>
  <c r="F20" i="4" s="1"/>
  <c r="G20" i="4" s="1"/>
  <c r="D21" i="4"/>
  <c r="F21" i="4" s="1"/>
  <c r="G21" i="4" s="1"/>
  <c r="D2" i="4"/>
  <c r="F10" i="3"/>
  <c r="G10" i="3"/>
  <c r="F11" i="3"/>
  <c r="G11" i="3" s="1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D10" i="3"/>
  <c r="D11" i="3"/>
  <c r="D12" i="3"/>
  <c r="D13" i="3"/>
  <c r="D14" i="3"/>
  <c r="D15" i="3"/>
  <c r="D16" i="3"/>
  <c r="D17" i="3"/>
  <c r="D18" i="3"/>
  <c r="D19" i="3"/>
  <c r="E19" i="3"/>
  <c r="E18" i="3"/>
  <c r="E17" i="3"/>
  <c r="E16" i="3"/>
  <c r="E15" i="3"/>
  <c r="E14" i="3"/>
  <c r="E13" i="3"/>
  <c r="E12" i="3"/>
  <c r="E11" i="3"/>
  <c r="E10" i="3"/>
  <c r="E9" i="3"/>
  <c r="D9" i="3"/>
  <c r="E8" i="3"/>
  <c r="E7" i="3"/>
  <c r="E6" i="3"/>
  <c r="E5" i="3"/>
  <c r="E4" i="3"/>
  <c r="E3" i="3"/>
  <c r="D3" i="3"/>
  <c r="D4" i="3"/>
  <c r="D5" i="3"/>
  <c r="D6" i="3"/>
  <c r="D7" i="3"/>
  <c r="D8" i="3"/>
  <c r="E2" i="3"/>
  <c r="D2" i="3"/>
  <c r="C20" i="2"/>
  <c r="C19" i="2"/>
  <c r="C18" i="2"/>
  <c r="D18" i="2" s="1"/>
  <c r="E18" i="2" s="1"/>
  <c r="C17" i="2"/>
  <c r="C16" i="2"/>
  <c r="C15" i="2"/>
  <c r="C14" i="2"/>
  <c r="C13" i="2"/>
  <c r="C12" i="2"/>
  <c r="C11" i="2"/>
  <c r="C10" i="2"/>
  <c r="C9" i="2"/>
  <c r="C8" i="2"/>
  <c r="D8" i="2" s="1"/>
  <c r="E8" i="2" s="1"/>
  <c r="C7" i="2"/>
  <c r="D7" i="2" s="1"/>
  <c r="E7" i="2" s="1"/>
  <c r="C6" i="2"/>
  <c r="C5" i="2"/>
  <c r="C4" i="2"/>
  <c r="D4" i="2" s="1"/>
  <c r="E4" i="2" s="1"/>
  <c r="C3" i="2"/>
  <c r="C2" i="2"/>
  <c r="D5" i="2"/>
  <c r="E5" i="2" s="1"/>
  <c r="D6" i="2"/>
  <c r="E6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/>
  <c r="D15" i="2"/>
  <c r="E15" i="2" s="1"/>
  <c r="D16" i="2"/>
  <c r="E16" i="2" s="1"/>
  <c r="D17" i="2"/>
  <c r="E17" i="2" s="1"/>
  <c r="D19" i="2"/>
  <c r="E19" i="2" s="1"/>
  <c r="D20" i="2"/>
  <c r="E20" i="2" s="1"/>
  <c r="D3" i="2"/>
  <c r="E3" i="2" s="1"/>
  <c r="D2" i="2"/>
  <c r="E2" i="2" s="1"/>
  <c r="C21" i="1"/>
  <c r="C20" i="1"/>
  <c r="C19" i="1"/>
  <c r="D19" i="1" s="1"/>
  <c r="E19" i="1" s="1"/>
  <c r="C18" i="1"/>
  <c r="C17" i="1"/>
  <c r="C16" i="1"/>
  <c r="C15" i="1"/>
  <c r="C14" i="1"/>
  <c r="C13" i="1"/>
  <c r="B13" i="1"/>
  <c r="C12" i="1"/>
  <c r="C11" i="1"/>
  <c r="C10" i="1"/>
  <c r="C9" i="1"/>
  <c r="C8" i="1"/>
  <c r="C7" i="1"/>
  <c r="C5" i="1"/>
  <c r="C4" i="1"/>
  <c r="D3" i="1"/>
  <c r="E3" i="1"/>
  <c r="D4" i="1"/>
  <c r="E4" i="1" s="1"/>
  <c r="D5" i="1"/>
  <c r="E5" i="1" s="1"/>
  <c r="D6" i="1"/>
  <c r="E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C3" i="1"/>
  <c r="C2" i="1"/>
  <c r="D2" i="1"/>
  <c r="E2" i="1" s="1"/>
  <c r="F18" i="4" l="1"/>
  <c r="G18" i="4" s="1"/>
  <c r="F16" i="4"/>
  <c r="G16" i="4" s="1"/>
  <c r="F14" i="4"/>
  <c r="G14" i="4" s="1"/>
  <c r="F10" i="4"/>
  <c r="G10" i="4" s="1"/>
  <c r="F2" i="4"/>
  <c r="G2" i="4" s="1"/>
  <c r="F6" i="4"/>
  <c r="G6" i="4" s="1"/>
  <c r="F2" i="3"/>
  <c r="G2" i="3" s="1"/>
  <c r="F8" i="3"/>
  <c r="G8" i="3" s="1"/>
  <c r="F4" i="3"/>
  <c r="G4" i="3" s="1"/>
  <c r="F7" i="3"/>
  <c r="G7" i="3" s="1"/>
  <c r="F6" i="3"/>
  <c r="G6" i="3" s="1"/>
  <c r="F3" i="3"/>
  <c r="G3" i="3" s="1"/>
  <c r="F9" i="3"/>
  <c r="G9" i="3" s="1"/>
  <c r="F5" i="3"/>
  <c r="G5" i="3" s="1"/>
</calcChain>
</file>

<file path=xl/sharedStrings.xml><?xml version="1.0" encoding="utf-8"?>
<sst xmlns="http://schemas.openxmlformats.org/spreadsheetml/2006/main" count="31" uniqueCount="12">
  <si>
    <t>whole day min</t>
  </si>
  <si>
    <t>total min inside</t>
  </si>
  <si>
    <t>min outside</t>
  </si>
  <si>
    <t>total hr inside</t>
  </si>
  <si>
    <t>halfday</t>
  </si>
  <si>
    <t>overtime</t>
  </si>
  <si>
    <t>time in</t>
  </si>
  <si>
    <t>time out</t>
  </si>
  <si>
    <t>minute inside</t>
  </si>
  <si>
    <t>minute outside</t>
  </si>
  <si>
    <t>WEEKENDS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</si>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</sst>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rgb="FF4545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4" borderId="0" xfId="0" applyFont="1" applyFill="1"/>
    <xf numFmtId="171" fontId="0" fillId="0" borderId="0" xfId="0" applyNumberFormat="1"/>
    <xf numFmtId="171" fontId="0" fillId="3" borderId="0" xfId="0" applyNumberFormat="1" applyFill="1"/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H3" sqref="A1:H3"/>
    </sheetView>
  </sheetViews>
  <sheetFormatPr defaultRowHeight="15" x14ac:dyDescent="0.25"/>
  <cols>
    <col min="2" max="2" width="14.140625" bestFit="1" customWidth="1"/>
    <col min="3" max="3" width="12.28515625" bestFit="1" customWidth="1"/>
    <col min="4" max="4" width="15.7109375" bestFit="1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</row>
    <row r="2" spans="1:8" x14ac:dyDescent="0.25">
      <c r="A2" s="1">
        <v>42461</v>
      </c>
      <c r="B2">
        <v>802</v>
      </c>
      <c r="C2">
        <f>6+118+13</f>
        <v>137</v>
      </c>
      <c r="D2">
        <f>B2-C2</f>
        <v>665</v>
      </c>
      <c r="E2">
        <f>D2/60</f>
        <v>11.083333333333334</v>
      </c>
      <c r="G2" s="6"/>
      <c r="H2" t="s">
        <v>4</v>
      </c>
    </row>
    <row r="3" spans="1:8" x14ac:dyDescent="0.25">
      <c r="A3" s="1">
        <v>42464</v>
      </c>
      <c r="B3">
        <v>579</v>
      </c>
      <c r="C3">
        <f>15+70+10+7+15+9</f>
        <v>126</v>
      </c>
      <c r="D3">
        <f t="shared" ref="D3:D59" si="0">B3-C3</f>
        <v>453</v>
      </c>
      <c r="E3">
        <f t="shared" ref="E3:E59" si="1">D3/60</f>
        <v>7.55</v>
      </c>
      <c r="G3" s="9"/>
      <c r="H3" t="s">
        <v>5</v>
      </c>
    </row>
    <row r="4" spans="1:8" x14ac:dyDescent="0.25">
      <c r="A4" s="1">
        <v>42465</v>
      </c>
      <c r="B4">
        <v>691</v>
      </c>
      <c r="C4">
        <f>18+86+32</f>
        <v>136</v>
      </c>
      <c r="D4">
        <f t="shared" si="0"/>
        <v>555</v>
      </c>
      <c r="E4">
        <f t="shared" si="1"/>
        <v>9.25</v>
      </c>
    </row>
    <row r="5" spans="1:8" x14ac:dyDescent="0.25">
      <c r="A5" s="1">
        <v>42466</v>
      </c>
      <c r="B5" s="2">
        <v>561</v>
      </c>
      <c r="C5">
        <f>13+19+8+11+55+61</f>
        <v>167</v>
      </c>
      <c r="D5">
        <f t="shared" si="0"/>
        <v>394</v>
      </c>
      <c r="E5">
        <f t="shared" si="1"/>
        <v>6.5666666666666664</v>
      </c>
    </row>
    <row r="6" spans="1:8" x14ac:dyDescent="0.25">
      <c r="A6" s="3">
        <v>42467</v>
      </c>
      <c r="B6" s="4"/>
      <c r="C6" s="4"/>
      <c r="D6" s="4">
        <f t="shared" si="0"/>
        <v>0</v>
      </c>
      <c r="E6" s="4">
        <f t="shared" si="1"/>
        <v>0</v>
      </c>
    </row>
    <row r="7" spans="1:8" x14ac:dyDescent="0.25">
      <c r="A7" s="5">
        <v>42468</v>
      </c>
      <c r="B7" s="6">
        <v>699</v>
      </c>
      <c r="C7" s="6">
        <f>79+11</f>
        <v>90</v>
      </c>
      <c r="D7" s="6">
        <f t="shared" si="0"/>
        <v>609</v>
      </c>
      <c r="E7" s="6">
        <f t="shared" si="1"/>
        <v>10.15</v>
      </c>
    </row>
    <row r="8" spans="1:8" x14ac:dyDescent="0.25">
      <c r="A8" s="1">
        <v>42471</v>
      </c>
      <c r="B8">
        <v>556</v>
      </c>
      <c r="C8">
        <f>7+16+74+7</f>
        <v>104</v>
      </c>
      <c r="D8">
        <f t="shared" si="0"/>
        <v>452</v>
      </c>
      <c r="E8">
        <f t="shared" si="1"/>
        <v>7.5333333333333332</v>
      </c>
    </row>
    <row r="9" spans="1:8" x14ac:dyDescent="0.25">
      <c r="A9" s="1">
        <v>42472</v>
      </c>
      <c r="B9">
        <v>556</v>
      </c>
      <c r="C9">
        <f>7+49+6+16</f>
        <v>78</v>
      </c>
      <c r="D9">
        <f t="shared" si="0"/>
        <v>478</v>
      </c>
      <c r="E9">
        <f t="shared" si="1"/>
        <v>7.9666666666666668</v>
      </c>
    </row>
    <row r="10" spans="1:8" x14ac:dyDescent="0.25">
      <c r="A10" s="1">
        <v>42473</v>
      </c>
      <c r="B10">
        <v>650</v>
      </c>
      <c r="C10">
        <f>84+8+13</f>
        <v>105</v>
      </c>
      <c r="D10">
        <f t="shared" si="0"/>
        <v>545</v>
      </c>
      <c r="E10">
        <f t="shared" si="1"/>
        <v>9.0833333333333339</v>
      </c>
    </row>
    <row r="11" spans="1:8" x14ac:dyDescent="0.25">
      <c r="A11" s="1">
        <v>42474</v>
      </c>
      <c r="B11">
        <v>600</v>
      </c>
      <c r="C11">
        <f>11+77+36</f>
        <v>124</v>
      </c>
      <c r="D11">
        <f t="shared" si="0"/>
        <v>476</v>
      </c>
      <c r="E11">
        <f t="shared" si="1"/>
        <v>7.9333333333333336</v>
      </c>
    </row>
    <row r="12" spans="1:8" x14ac:dyDescent="0.25">
      <c r="A12" s="1">
        <v>42475</v>
      </c>
      <c r="B12">
        <v>553</v>
      </c>
      <c r="C12">
        <f>12+11+90+40</f>
        <v>153</v>
      </c>
      <c r="D12">
        <f t="shared" si="0"/>
        <v>400</v>
      </c>
      <c r="E12">
        <f t="shared" si="1"/>
        <v>6.666666666666667</v>
      </c>
    </row>
    <row r="13" spans="1:8" x14ac:dyDescent="0.25">
      <c r="A13" s="1">
        <v>42478</v>
      </c>
      <c r="B13">
        <f>587</f>
        <v>587</v>
      </c>
      <c r="C13">
        <f>14+97+26+26+15</f>
        <v>178</v>
      </c>
      <c r="D13">
        <f t="shared" si="0"/>
        <v>409</v>
      </c>
      <c r="E13">
        <f t="shared" si="1"/>
        <v>6.8166666666666664</v>
      </c>
    </row>
    <row r="14" spans="1:8" x14ac:dyDescent="0.25">
      <c r="A14" s="1">
        <v>42480</v>
      </c>
      <c r="B14">
        <v>561</v>
      </c>
      <c r="C14">
        <f>24+86+33</f>
        <v>143</v>
      </c>
      <c r="D14">
        <f t="shared" si="0"/>
        <v>418</v>
      </c>
      <c r="E14">
        <f t="shared" si="1"/>
        <v>6.9666666666666668</v>
      </c>
    </row>
    <row r="15" spans="1:8" x14ac:dyDescent="0.25">
      <c r="A15" s="1">
        <v>42481</v>
      </c>
      <c r="B15">
        <v>563</v>
      </c>
      <c r="C15">
        <f>9+12+71+22+15</f>
        <v>129</v>
      </c>
      <c r="D15">
        <f t="shared" si="0"/>
        <v>434</v>
      </c>
      <c r="E15">
        <f t="shared" si="1"/>
        <v>7.2333333333333334</v>
      </c>
    </row>
    <row r="16" spans="1:8" x14ac:dyDescent="0.25">
      <c r="A16" s="1">
        <v>42482</v>
      </c>
      <c r="B16">
        <v>561</v>
      </c>
      <c r="C16">
        <f>82+25+25</f>
        <v>132</v>
      </c>
      <c r="D16">
        <f t="shared" si="0"/>
        <v>429</v>
      </c>
      <c r="E16">
        <f t="shared" si="1"/>
        <v>7.15</v>
      </c>
    </row>
    <row r="17" spans="1:5" x14ac:dyDescent="0.25">
      <c r="A17" s="7">
        <v>42485</v>
      </c>
      <c r="B17" s="8">
        <v>902</v>
      </c>
      <c r="C17" s="8">
        <f>10+32+64+26+28+21+23</f>
        <v>204</v>
      </c>
      <c r="D17" s="8">
        <f t="shared" si="0"/>
        <v>698</v>
      </c>
      <c r="E17" s="8">
        <f t="shared" si="1"/>
        <v>11.633333333333333</v>
      </c>
    </row>
    <row r="18" spans="1:5" x14ac:dyDescent="0.25">
      <c r="A18" s="1">
        <v>42486</v>
      </c>
      <c r="B18">
        <v>588</v>
      </c>
      <c r="C18">
        <f>38+61+20</f>
        <v>119</v>
      </c>
      <c r="D18">
        <f t="shared" si="0"/>
        <v>469</v>
      </c>
      <c r="E18">
        <f t="shared" si="1"/>
        <v>7.8166666666666664</v>
      </c>
    </row>
    <row r="19" spans="1:5" x14ac:dyDescent="0.25">
      <c r="A19" s="1">
        <v>42487</v>
      </c>
      <c r="B19">
        <v>588</v>
      </c>
      <c r="C19">
        <f>36+13+10+66+21</f>
        <v>146</v>
      </c>
      <c r="D19">
        <f t="shared" si="0"/>
        <v>442</v>
      </c>
      <c r="E19">
        <f t="shared" si="1"/>
        <v>7.3666666666666663</v>
      </c>
    </row>
    <row r="20" spans="1:5" x14ac:dyDescent="0.25">
      <c r="A20" s="5">
        <v>42488</v>
      </c>
      <c r="B20" s="6">
        <v>287</v>
      </c>
      <c r="C20" s="6">
        <f>19</f>
        <v>19</v>
      </c>
      <c r="D20" s="6">
        <f t="shared" si="0"/>
        <v>268</v>
      </c>
      <c r="E20" s="6">
        <f t="shared" si="1"/>
        <v>4.4666666666666668</v>
      </c>
    </row>
    <row r="21" spans="1:5" x14ac:dyDescent="0.25">
      <c r="A21" s="1">
        <v>42489</v>
      </c>
      <c r="B21">
        <v>572</v>
      </c>
      <c r="C21">
        <f>14+82+9+25</f>
        <v>130</v>
      </c>
      <c r="D21">
        <f t="shared" si="0"/>
        <v>442</v>
      </c>
      <c r="E21">
        <f t="shared" si="1"/>
        <v>7.3666666666666663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3"/>
    </sheetView>
  </sheetViews>
  <sheetFormatPr defaultRowHeight="15" x14ac:dyDescent="0.25"/>
  <cols>
    <col min="2" max="2" width="14.140625" bestFit="1" customWidth="1"/>
    <col min="3" max="3" width="11.5703125" bestFit="1" customWidth="1"/>
    <col min="4" max="4" width="15" bestFit="1" customWidth="1"/>
    <col min="5" max="5" width="13.42578125" bestFit="1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</row>
    <row r="2" spans="1:8" ht="15.75" customHeight="1" x14ac:dyDescent="0.25">
      <c r="A2" s="1">
        <v>42492</v>
      </c>
      <c r="B2">
        <v>562</v>
      </c>
      <c r="C2">
        <f>8+27+67+29</f>
        <v>131</v>
      </c>
      <c r="D2">
        <f>B2-C2</f>
        <v>431</v>
      </c>
      <c r="E2">
        <f>D2/60</f>
        <v>7.1833333333333336</v>
      </c>
      <c r="G2" s="6"/>
      <c r="H2" t="s">
        <v>4</v>
      </c>
    </row>
    <row r="3" spans="1:8" x14ac:dyDescent="0.25">
      <c r="A3" s="1">
        <v>42494</v>
      </c>
      <c r="B3">
        <v>647</v>
      </c>
      <c r="C3">
        <f>34+58+10</f>
        <v>102</v>
      </c>
      <c r="D3">
        <f t="shared" ref="D3" si="0">B3-C3</f>
        <v>545</v>
      </c>
      <c r="E3">
        <f t="shared" ref="E3:E26" si="1">D3/60</f>
        <v>9.0833333333333339</v>
      </c>
      <c r="G3" s="9"/>
      <c r="H3" t="s">
        <v>5</v>
      </c>
    </row>
    <row r="4" spans="1:8" x14ac:dyDescent="0.25">
      <c r="A4" s="1">
        <v>42495</v>
      </c>
      <c r="B4">
        <v>726</v>
      </c>
      <c r="C4">
        <f>29+91+10+18</f>
        <v>148</v>
      </c>
      <c r="D4">
        <f t="shared" ref="D4:D26" si="2">B4-C4</f>
        <v>578</v>
      </c>
      <c r="E4">
        <f t="shared" si="1"/>
        <v>9.6333333333333329</v>
      </c>
    </row>
    <row r="5" spans="1:8" x14ac:dyDescent="0.25">
      <c r="A5" s="1">
        <v>42496</v>
      </c>
      <c r="B5">
        <v>657</v>
      </c>
      <c r="C5">
        <f>9+30+19</f>
        <v>58</v>
      </c>
      <c r="D5">
        <f t="shared" si="2"/>
        <v>599</v>
      </c>
      <c r="E5">
        <f t="shared" si="1"/>
        <v>9.9833333333333325</v>
      </c>
    </row>
    <row r="6" spans="1:8" x14ac:dyDescent="0.25">
      <c r="A6" s="1">
        <v>42500</v>
      </c>
      <c r="B6">
        <v>823</v>
      </c>
      <c r="C6">
        <f>13+88+18+17</f>
        <v>136</v>
      </c>
      <c r="D6">
        <f t="shared" si="2"/>
        <v>687</v>
      </c>
      <c r="E6">
        <f t="shared" si="1"/>
        <v>11.45</v>
      </c>
    </row>
    <row r="7" spans="1:8" x14ac:dyDescent="0.25">
      <c r="A7" s="1">
        <v>42501</v>
      </c>
      <c r="B7">
        <v>871</v>
      </c>
      <c r="C7">
        <f>92+8+8</f>
        <v>108</v>
      </c>
      <c r="D7">
        <f t="shared" si="2"/>
        <v>763</v>
      </c>
      <c r="E7">
        <f t="shared" si="1"/>
        <v>12.716666666666667</v>
      </c>
    </row>
    <row r="8" spans="1:8" x14ac:dyDescent="0.25">
      <c r="A8" s="1">
        <v>42502</v>
      </c>
      <c r="B8">
        <v>625</v>
      </c>
      <c r="C8">
        <f>12+23+99+19</f>
        <v>153</v>
      </c>
      <c r="D8">
        <f t="shared" si="2"/>
        <v>472</v>
      </c>
      <c r="E8">
        <f t="shared" si="1"/>
        <v>7.8666666666666663</v>
      </c>
    </row>
    <row r="9" spans="1:8" x14ac:dyDescent="0.25">
      <c r="A9" s="1">
        <v>42503</v>
      </c>
      <c r="B9">
        <v>915</v>
      </c>
      <c r="C9">
        <f>16+103+54</f>
        <v>173</v>
      </c>
      <c r="D9">
        <f t="shared" si="2"/>
        <v>742</v>
      </c>
      <c r="E9">
        <f t="shared" si="1"/>
        <v>12.366666666666667</v>
      </c>
    </row>
    <row r="10" spans="1:8" x14ac:dyDescent="0.25">
      <c r="A10" s="5">
        <v>42504</v>
      </c>
      <c r="B10" s="6">
        <v>337</v>
      </c>
      <c r="C10" s="6">
        <f>31+26+59</f>
        <v>116</v>
      </c>
      <c r="D10" s="6">
        <f t="shared" si="2"/>
        <v>221</v>
      </c>
      <c r="E10" s="6">
        <f t="shared" si="1"/>
        <v>3.6833333333333331</v>
      </c>
    </row>
    <row r="11" spans="1:8" x14ac:dyDescent="0.25">
      <c r="A11" s="1">
        <v>42506</v>
      </c>
      <c r="B11">
        <v>703</v>
      </c>
      <c r="C11">
        <f>9+76+53+67</f>
        <v>205</v>
      </c>
      <c r="D11">
        <f t="shared" si="2"/>
        <v>498</v>
      </c>
      <c r="E11">
        <f t="shared" si="1"/>
        <v>8.3000000000000007</v>
      </c>
    </row>
    <row r="12" spans="1:8" x14ac:dyDescent="0.25">
      <c r="A12" s="1">
        <v>42507</v>
      </c>
      <c r="B12">
        <v>729</v>
      </c>
      <c r="C12">
        <f>64+11+24+7+9</f>
        <v>115</v>
      </c>
      <c r="D12">
        <f t="shared" si="2"/>
        <v>614</v>
      </c>
      <c r="E12">
        <f t="shared" si="1"/>
        <v>10.233333333333333</v>
      </c>
    </row>
    <row r="13" spans="1:8" x14ac:dyDescent="0.25">
      <c r="A13" s="1">
        <v>42508</v>
      </c>
      <c r="B13">
        <v>715</v>
      </c>
      <c r="C13">
        <f>9+11+95+12+23+18</f>
        <v>168</v>
      </c>
      <c r="D13">
        <f t="shared" si="2"/>
        <v>547</v>
      </c>
      <c r="E13">
        <f t="shared" si="1"/>
        <v>9.1166666666666671</v>
      </c>
    </row>
    <row r="14" spans="1:8" x14ac:dyDescent="0.25">
      <c r="A14" s="5">
        <v>42509</v>
      </c>
      <c r="B14" s="6">
        <v>258</v>
      </c>
      <c r="C14" s="6">
        <f>33+25</f>
        <v>58</v>
      </c>
      <c r="D14" s="6">
        <f t="shared" si="2"/>
        <v>200</v>
      </c>
      <c r="E14" s="6">
        <f t="shared" si="1"/>
        <v>3.3333333333333335</v>
      </c>
    </row>
    <row r="15" spans="1:8" x14ac:dyDescent="0.25">
      <c r="A15" s="1">
        <v>42510</v>
      </c>
      <c r="B15">
        <v>542</v>
      </c>
      <c r="C15">
        <f>9+25+6+77+6+6+17+8+17</f>
        <v>171</v>
      </c>
      <c r="D15">
        <f t="shared" si="2"/>
        <v>371</v>
      </c>
      <c r="E15">
        <f t="shared" si="1"/>
        <v>6.1833333333333336</v>
      </c>
    </row>
    <row r="16" spans="1:8" x14ac:dyDescent="0.25">
      <c r="A16" s="1">
        <v>42513</v>
      </c>
      <c r="B16">
        <v>559</v>
      </c>
      <c r="C16">
        <f>8+101+11+9</f>
        <v>129</v>
      </c>
      <c r="D16">
        <f t="shared" si="2"/>
        <v>430</v>
      </c>
      <c r="E16">
        <f t="shared" si="1"/>
        <v>7.166666666666667</v>
      </c>
    </row>
    <row r="17" spans="1:5" x14ac:dyDescent="0.25">
      <c r="A17" s="1">
        <v>42514</v>
      </c>
      <c r="B17">
        <v>591</v>
      </c>
      <c r="C17">
        <f>40+6+9</f>
        <v>55</v>
      </c>
      <c r="D17">
        <f t="shared" si="2"/>
        <v>536</v>
      </c>
      <c r="E17">
        <f t="shared" si="1"/>
        <v>8.9333333333333336</v>
      </c>
    </row>
    <row r="18" spans="1:5" x14ac:dyDescent="0.25">
      <c r="A18" s="1">
        <v>42515</v>
      </c>
      <c r="B18">
        <v>677</v>
      </c>
      <c r="C18">
        <f>27+7+23+12+18+11</f>
        <v>98</v>
      </c>
      <c r="D18">
        <f t="shared" si="2"/>
        <v>579</v>
      </c>
      <c r="E18">
        <f t="shared" si="1"/>
        <v>9.65</v>
      </c>
    </row>
    <row r="19" spans="1:5" x14ac:dyDescent="0.25">
      <c r="A19" s="1">
        <v>42516</v>
      </c>
      <c r="B19">
        <v>560</v>
      </c>
      <c r="C19">
        <f>7+55</f>
        <v>62</v>
      </c>
      <c r="D19">
        <f t="shared" si="2"/>
        <v>498</v>
      </c>
      <c r="E19">
        <f t="shared" si="1"/>
        <v>8.3000000000000007</v>
      </c>
    </row>
    <row r="20" spans="1:5" x14ac:dyDescent="0.25">
      <c r="A20" s="1">
        <v>42517</v>
      </c>
      <c r="B20">
        <v>690</v>
      </c>
      <c r="C20">
        <f>88+56</f>
        <v>144</v>
      </c>
      <c r="D20">
        <f t="shared" si="2"/>
        <v>546</v>
      </c>
      <c r="E20">
        <f t="shared" si="1"/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4" sqref="A1:J4"/>
    </sheetView>
  </sheetViews>
  <sheetFormatPr defaultRowHeight="15" x14ac:dyDescent="0.25"/>
  <cols>
    <col min="2" max="2" width="16.28515625" bestFit="1" customWidth="1"/>
    <col min="3" max="3" width="16.140625" bestFit="1" customWidth="1"/>
    <col min="4" max="4" width="13.42578125" bestFit="1" customWidth="1"/>
    <col min="5" max="5" width="14.7109375" bestFit="1" customWidth="1"/>
    <col min="6" max="6" width="15" bestFit="1" customWidth="1"/>
    <col min="7" max="7" width="13.42578125" bestFit="1" customWidth="1"/>
  </cols>
  <sheetData>
    <row r="1" spans="1:10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3</v>
      </c>
    </row>
    <row r="2" spans="1:10" x14ac:dyDescent="0.25">
      <c r="A2" s="1">
        <v>42527</v>
      </c>
      <c r="B2" s="10">
        <v>42527.408032407409</v>
      </c>
      <c r="C2" s="10">
        <v>42528.093240740738</v>
      </c>
      <c r="D2">
        <f>(C2-B2)*1440</f>
        <v>986.69999999343418</v>
      </c>
      <c r="E2">
        <f>82+9</f>
        <v>91</v>
      </c>
      <c r="F2">
        <f>D2-E2</f>
        <v>895.69999999343418</v>
      </c>
      <c r="G2">
        <f>F2/60</f>
        <v>14.928333333223902</v>
      </c>
      <c r="I2" s="6"/>
      <c r="J2" t="s">
        <v>4</v>
      </c>
    </row>
    <row r="3" spans="1:10" x14ac:dyDescent="0.25">
      <c r="A3" s="5">
        <v>42528</v>
      </c>
      <c r="B3" s="11">
        <v>42528.60765046296</v>
      </c>
      <c r="C3" s="11">
        <v>42528.789664351854</v>
      </c>
      <c r="D3" s="6">
        <f t="shared" ref="D3:D19" si="0">(C3-B3)*1440</f>
        <v>262.10000000777654</v>
      </c>
      <c r="E3" s="6">
        <f>23</f>
        <v>23</v>
      </c>
      <c r="F3" s="6">
        <f t="shared" ref="F3:F9" si="1">D3-E3</f>
        <v>239.10000000777654</v>
      </c>
      <c r="G3" s="6">
        <f t="shared" ref="G3:G19" si="2">F3/60</f>
        <v>3.9850000001296091</v>
      </c>
      <c r="I3" s="9"/>
      <c r="J3" t="s">
        <v>5</v>
      </c>
    </row>
    <row r="4" spans="1:10" x14ac:dyDescent="0.25">
      <c r="A4" s="1">
        <v>42529</v>
      </c>
      <c r="B4" s="10">
        <v>42529.408472222225</v>
      </c>
      <c r="C4" s="10">
        <v>42529.831064814818</v>
      </c>
      <c r="D4">
        <f t="shared" si="0"/>
        <v>608.53333333390765</v>
      </c>
      <c r="E4">
        <f>11+68+7+30</f>
        <v>116</v>
      </c>
      <c r="F4">
        <f t="shared" si="1"/>
        <v>492.53333333390765</v>
      </c>
      <c r="G4">
        <f t="shared" si="2"/>
        <v>8.2088888888984606</v>
      </c>
      <c r="I4" s="4"/>
      <c r="J4" t="s">
        <v>10</v>
      </c>
    </row>
    <row r="5" spans="1:10" x14ac:dyDescent="0.25">
      <c r="A5" s="1">
        <v>42530</v>
      </c>
      <c r="B5" s="10">
        <v>42530.409074074072</v>
      </c>
      <c r="C5" s="10">
        <v>42530.788171296299</v>
      </c>
      <c r="D5">
        <f t="shared" si="0"/>
        <v>545.90000000665896</v>
      </c>
      <c r="E5">
        <f>93+10</f>
        <v>103</v>
      </c>
      <c r="F5">
        <f t="shared" si="1"/>
        <v>442.90000000665896</v>
      </c>
      <c r="G5">
        <f t="shared" si="2"/>
        <v>7.3816666667776492</v>
      </c>
    </row>
    <row r="6" spans="1:10" x14ac:dyDescent="0.25">
      <c r="A6" s="1">
        <v>42531</v>
      </c>
      <c r="B6" s="10">
        <v>42531.407754629632</v>
      </c>
      <c r="C6" s="10">
        <v>42531.890636574077</v>
      </c>
      <c r="D6">
        <f t="shared" si="0"/>
        <v>695.35000000032596</v>
      </c>
      <c r="E6">
        <f>43+86+33+21+11</f>
        <v>194</v>
      </c>
      <c r="F6">
        <f t="shared" si="1"/>
        <v>501.35000000032596</v>
      </c>
      <c r="G6">
        <f t="shared" si="2"/>
        <v>8.3558333333387669</v>
      </c>
    </row>
    <row r="7" spans="1:10" x14ac:dyDescent="0.25">
      <c r="A7" s="1">
        <v>42534</v>
      </c>
      <c r="B7" s="10">
        <v>42534.409641203703</v>
      </c>
      <c r="C7" s="10">
        <v>42534.951168981483</v>
      </c>
      <c r="D7">
        <f t="shared" si="0"/>
        <v>779.80000000214204</v>
      </c>
      <c r="E7">
        <f xml:space="preserve"> 6+18+89+53</f>
        <v>166</v>
      </c>
      <c r="F7">
        <f t="shared" si="1"/>
        <v>613.80000000214204</v>
      </c>
      <c r="G7">
        <f t="shared" si="2"/>
        <v>10.2300000000357</v>
      </c>
    </row>
    <row r="8" spans="1:10" x14ac:dyDescent="0.25">
      <c r="A8" s="1">
        <v>42536</v>
      </c>
      <c r="B8" s="10">
        <v>42536.39943287037</v>
      </c>
      <c r="C8" s="10">
        <v>42536.785578703704</v>
      </c>
      <c r="D8">
        <f t="shared" si="0"/>
        <v>556.05000000097789</v>
      </c>
      <c r="E8">
        <f>18+63+8</f>
        <v>89</v>
      </c>
      <c r="F8">
        <f t="shared" si="1"/>
        <v>467.05000000097789</v>
      </c>
      <c r="G8">
        <f t="shared" si="2"/>
        <v>7.7841666666829648</v>
      </c>
    </row>
    <row r="9" spans="1:10" x14ac:dyDescent="0.25">
      <c r="A9" s="1">
        <v>42537</v>
      </c>
      <c r="B9" s="10">
        <v>42537.408703703702</v>
      </c>
      <c r="C9" s="10">
        <v>42537.961446759262</v>
      </c>
      <c r="D9">
        <f t="shared" si="0"/>
        <v>795.95000000554137</v>
      </c>
      <c r="E9">
        <f>9+7+113+21</f>
        <v>150</v>
      </c>
      <c r="F9">
        <f t="shared" si="1"/>
        <v>645.95000000554137</v>
      </c>
      <c r="G9">
        <f t="shared" si="2"/>
        <v>10.765833333425689</v>
      </c>
    </row>
    <row r="10" spans="1:10" x14ac:dyDescent="0.25">
      <c r="A10" s="1">
        <v>42541</v>
      </c>
      <c r="B10" s="10">
        <v>42541.369976851849</v>
      </c>
      <c r="C10" s="10">
        <v>42541.759583333333</v>
      </c>
      <c r="D10">
        <f t="shared" si="0"/>
        <v>561.03333333623596</v>
      </c>
      <c r="E10">
        <f>7+129+12</f>
        <v>148</v>
      </c>
      <c r="F10">
        <f t="shared" ref="F10:F19" si="3">D10-E10</f>
        <v>413.03333333623596</v>
      </c>
      <c r="G10">
        <f t="shared" si="2"/>
        <v>6.8838888889372658</v>
      </c>
    </row>
    <row r="11" spans="1:10" x14ac:dyDescent="0.25">
      <c r="A11" s="1">
        <v>42542</v>
      </c>
      <c r="B11" s="10">
        <v>42542.402685185189</v>
      </c>
      <c r="C11" s="10">
        <v>42542.785081018519</v>
      </c>
      <c r="D11">
        <f t="shared" si="0"/>
        <v>550.64999999594875</v>
      </c>
      <c r="E11">
        <f>22+8+128+104</f>
        <v>262</v>
      </c>
      <c r="F11">
        <f t="shared" si="3"/>
        <v>288.64999999594875</v>
      </c>
      <c r="G11">
        <f t="shared" si="2"/>
        <v>4.8108333332658129</v>
      </c>
    </row>
    <row r="12" spans="1:10" x14ac:dyDescent="0.25">
      <c r="A12" s="1">
        <v>42543</v>
      </c>
      <c r="B12" s="10">
        <v>42543.36414351852</v>
      </c>
      <c r="C12" s="10">
        <v>42543.765081018515</v>
      </c>
      <c r="D12">
        <f t="shared" si="0"/>
        <v>577.34999999287538</v>
      </c>
      <c r="E12">
        <f>64+62+28</f>
        <v>154</v>
      </c>
      <c r="F12">
        <f t="shared" si="3"/>
        <v>423.34999999287538</v>
      </c>
      <c r="G12">
        <f t="shared" si="2"/>
        <v>7.0558333332145899</v>
      </c>
    </row>
    <row r="13" spans="1:10" x14ac:dyDescent="0.25">
      <c r="A13" s="1">
        <v>42544</v>
      </c>
      <c r="B13" s="10">
        <v>42544.402094907404</v>
      </c>
      <c r="C13" s="10">
        <v>42544.783576388887</v>
      </c>
      <c r="D13">
        <f t="shared" si="0"/>
        <v>549.33333333581686</v>
      </c>
      <c r="E13">
        <f>8+66+36+29</f>
        <v>139</v>
      </c>
      <c r="F13">
        <f t="shared" si="3"/>
        <v>410.33333333581686</v>
      </c>
      <c r="G13">
        <f t="shared" si="2"/>
        <v>6.8388888889302812</v>
      </c>
    </row>
    <row r="14" spans="1:10" x14ac:dyDescent="0.25">
      <c r="A14" s="1">
        <v>42545</v>
      </c>
      <c r="B14" s="10">
        <v>42545.407372685186</v>
      </c>
      <c r="C14" s="10">
        <v>42545.886712962965</v>
      </c>
      <c r="D14">
        <f t="shared" si="0"/>
        <v>690.25000000256114</v>
      </c>
      <c r="E14">
        <f>9+20+12+27+7</f>
        <v>75</v>
      </c>
      <c r="F14">
        <f t="shared" si="3"/>
        <v>615.25000000256114</v>
      </c>
      <c r="G14">
        <f t="shared" si="2"/>
        <v>10.254166666709352</v>
      </c>
    </row>
    <row r="15" spans="1:10" x14ac:dyDescent="0.25">
      <c r="A15" s="3">
        <v>42546</v>
      </c>
      <c r="B15" s="12">
        <v>42546.322858796295</v>
      </c>
      <c r="C15" s="12">
        <v>42547.098981481482</v>
      </c>
      <c r="D15">
        <f t="shared" si="0"/>
        <v>1117.6166666694917</v>
      </c>
      <c r="E15" s="4">
        <f>6</f>
        <v>6</v>
      </c>
      <c r="F15">
        <f t="shared" si="3"/>
        <v>1111.6166666694917</v>
      </c>
      <c r="G15">
        <f t="shared" si="2"/>
        <v>18.526944444491527</v>
      </c>
    </row>
    <row r="16" spans="1:10" x14ac:dyDescent="0.25">
      <c r="A16" s="1">
        <v>42548</v>
      </c>
      <c r="B16" s="10">
        <v>42548.410671296297</v>
      </c>
      <c r="C16" s="10">
        <v>42548.80704861111</v>
      </c>
      <c r="D16">
        <f t="shared" si="0"/>
        <v>570.78333333134651</v>
      </c>
      <c r="E16">
        <f>26+6+85+51+16</f>
        <v>184</v>
      </c>
      <c r="F16">
        <f t="shared" si="3"/>
        <v>386.78333333134651</v>
      </c>
      <c r="G16">
        <f t="shared" si="2"/>
        <v>6.4463888888557754</v>
      </c>
    </row>
    <row r="17" spans="1:7" x14ac:dyDescent="0.25">
      <c r="A17" s="1">
        <v>42549</v>
      </c>
      <c r="B17" s="10">
        <v>42549.654131944444</v>
      </c>
      <c r="C17" s="10">
        <v>42550.08520833333</v>
      </c>
      <c r="D17">
        <f t="shared" si="0"/>
        <v>620.74999999604188</v>
      </c>
      <c r="E17">
        <f>28+29</f>
        <v>57</v>
      </c>
      <c r="F17">
        <f t="shared" si="3"/>
        <v>563.74999999604188</v>
      </c>
      <c r="G17">
        <f t="shared" si="2"/>
        <v>9.3958333332673654</v>
      </c>
    </row>
    <row r="18" spans="1:7" x14ac:dyDescent="0.25">
      <c r="A18" s="1">
        <v>42550</v>
      </c>
      <c r="B18" s="10">
        <v>42550.372002314813</v>
      </c>
      <c r="C18" s="10">
        <v>42550.774502314816</v>
      </c>
      <c r="D18">
        <f t="shared" si="0"/>
        <v>579.60000000544824</v>
      </c>
      <c r="E18">
        <f>8+50+127+23</f>
        <v>208</v>
      </c>
      <c r="F18">
        <f t="shared" si="3"/>
        <v>371.60000000544824</v>
      </c>
      <c r="G18">
        <f t="shared" si="2"/>
        <v>6.1933333334241372</v>
      </c>
    </row>
    <row r="19" spans="1:7" x14ac:dyDescent="0.25">
      <c r="A19" s="1">
        <v>42551</v>
      </c>
      <c r="B19" s="10">
        <v>42551.412881944445</v>
      </c>
      <c r="C19" s="10">
        <v>42551.800196759257</v>
      </c>
      <c r="D19">
        <f t="shared" si="0"/>
        <v>557.73333332967013</v>
      </c>
      <c r="E19">
        <f>20+103+39+38</f>
        <v>200</v>
      </c>
      <c r="F19">
        <f t="shared" si="3"/>
        <v>357.73333332967013</v>
      </c>
      <c r="G19">
        <f t="shared" si="2"/>
        <v>5.9622222221611691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B22" sqref="B22"/>
    </sheetView>
  </sheetViews>
  <sheetFormatPr defaultRowHeight="15" x14ac:dyDescent="0.25"/>
  <cols>
    <col min="2" max="2" width="15.28515625" bestFit="1" customWidth="1"/>
    <col min="3" max="3" width="15.140625" bestFit="1" customWidth="1"/>
    <col min="4" max="4" width="13.42578125" bestFit="1" customWidth="1"/>
    <col min="5" max="5" width="14.7109375" bestFit="1" customWidth="1"/>
    <col min="6" max="6" width="15" bestFit="1" customWidth="1"/>
    <col min="7" max="7" width="13.42578125" bestFit="1" customWidth="1"/>
  </cols>
  <sheetData>
    <row r="1" spans="1:10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3</v>
      </c>
    </row>
    <row r="2" spans="1:10" x14ac:dyDescent="0.25">
      <c r="A2" s="1">
        <v>42552</v>
      </c>
      <c r="B2" s="10">
        <v>42552.404699074075</v>
      </c>
      <c r="C2" s="10">
        <v>42552.785810185182</v>
      </c>
      <c r="D2">
        <f>(C2-B2)*1440</f>
        <v>548.79999999306165</v>
      </c>
      <c r="E2">
        <f>6+30+85+22+79</f>
        <v>222</v>
      </c>
      <c r="F2">
        <f>D2-E2</f>
        <v>326.79999999306165</v>
      </c>
      <c r="G2">
        <f>F2/60</f>
        <v>5.4466666665510273</v>
      </c>
      <c r="I2" s="6"/>
      <c r="J2" t="s">
        <v>4</v>
      </c>
    </row>
    <row r="3" spans="1:10" x14ac:dyDescent="0.25">
      <c r="A3" s="3">
        <v>42553</v>
      </c>
      <c r="B3" s="12">
        <v>42553.73159722222</v>
      </c>
      <c r="C3" s="12">
        <v>42553.764999999999</v>
      </c>
      <c r="D3" s="4">
        <f t="shared" ref="D3:D21" si="0">(C3-B3)*1440</f>
        <v>48.100000001722947</v>
      </c>
      <c r="E3" s="4"/>
      <c r="F3" s="4">
        <f t="shared" ref="F3:F21" si="1">D3-E3</f>
        <v>48.100000001722947</v>
      </c>
      <c r="G3" s="4">
        <f t="shared" ref="G3:G21" si="2">F3/60</f>
        <v>0.80166666669538245</v>
      </c>
      <c r="I3" s="9"/>
      <c r="J3" t="s">
        <v>5</v>
      </c>
    </row>
    <row r="4" spans="1:10" x14ac:dyDescent="0.25">
      <c r="A4" s="3">
        <v>42554</v>
      </c>
      <c r="B4" s="12">
        <v>42554.76525462963</v>
      </c>
      <c r="C4" s="12">
        <v>42554.769363425927</v>
      </c>
      <c r="D4" s="4">
        <f t="shared" si="0"/>
        <v>5.9166666667442769</v>
      </c>
      <c r="E4" s="4"/>
      <c r="F4" s="4">
        <f t="shared" si="1"/>
        <v>5.9166666667442769</v>
      </c>
      <c r="G4" s="4">
        <f t="shared" si="2"/>
        <v>9.8611111112404615E-2</v>
      </c>
      <c r="I4" s="4"/>
      <c r="J4" t="s">
        <v>10</v>
      </c>
    </row>
    <row r="5" spans="1:10" x14ac:dyDescent="0.25">
      <c r="A5" s="1">
        <v>42555</v>
      </c>
      <c r="B5" s="10">
        <v>42555.407986111109</v>
      </c>
      <c r="C5" s="10">
        <v>42555.785694444443</v>
      </c>
      <c r="D5">
        <f t="shared" si="0"/>
        <v>543.9000000001397</v>
      </c>
      <c r="E5">
        <f>22+86+42</f>
        <v>150</v>
      </c>
      <c r="F5">
        <f t="shared" si="1"/>
        <v>393.9000000001397</v>
      </c>
      <c r="G5">
        <f t="shared" si="2"/>
        <v>6.5650000000023283</v>
      </c>
    </row>
    <row r="6" spans="1:10" x14ac:dyDescent="0.25">
      <c r="A6" s="1">
        <v>42556</v>
      </c>
      <c r="B6" s="10">
        <v>42556.406851851854</v>
      </c>
      <c r="C6" s="10">
        <v>42556.808356481481</v>
      </c>
      <c r="D6">
        <f t="shared" si="0"/>
        <v>578.16666666185483</v>
      </c>
      <c r="E6">
        <f>24+23+89+11+7</f>
        <v>154</v>
      </c>
      <c r="F6">
        <f t="shared" si="1"/>
        <v>424.16666666185483</v>
      </c>
      <c r="G6">
        <f t="shared" si="2"/>
        <v>7.0694444443642475</v>
      </c>
    </row>
    <row r="7" spans="1:10" x14ac:dyDescent="0.25">
      <c r="A7" s="1">
        <v>42559</v>
      </c>
      <c r="B7" s="10">
        <v>42559.404583333337</v>
      </c>
      <c r="C7" s="10">
        <v>42559.787395833337</v>
      </c>
      <c r="D7">
        <f t="shared" si="0"/>
        <v>551.25</v>
      </c>
      <c r="E7">
        <f>19+70+26+9+6</f>
        <v>130</v>
      </c>
      <c r="F7">
        <f t="shared" si="1"/>
        <v>421.25</v>
      </c>
      <c r="G7">
        <f t="shared" si="2"/>
        <v>7.020833333333333</v>
      </c>
    </row>
    <row r="8" spans="1:10" x14ac:dyDescent="0.25">
      <c r="A8" s="1">
        <v>42562</v>
      </c>
      <c r="B8" s="10">
        <v>42562.407638888886</v>
      </c>
      <c r="C8" s="10">
        <v>42562.820891203701</v>
      </c>
      <c r="D8">
        <f t="shared" si="0"/>
        <v>595.08333333302289</v>
      </c>
      <c r="E8">
        <f>19+8+95+10+7</f>
        <v>139</v>
      </c>
      <c r="F8">
        <f t="shared" si="1"/>
        <v>456.08333333302289</v>
      </c>
      <c r="G8">
        <f t="shared" si="2"/>
        <v>7.6013888888837151</v>
      </c>
    </row>
    <row r="9" spans="1:10" x14ac:dyDescent="0.25">
      <c r="A9" s="1">
        <v>42563</v>
      </c>
      <c r="B9" s="10">
        <v>42563.405023148145</v>
      </c>
      <c r="C9" s="10">
        <v>42563.792187500003</v>
      </c>
      <c r="D9">
        <f t="shared" si="0"/>
        <v>557.51666667521931</v>
      </c>
      <c r="E9">
        <f>128+22</f>
        <v>150</v>
      </c>
      <c r="F9">
        <f t="shared" si="1"/>
        <v>407.51666667521931</v>
      </c>
      <c r="G9">
        <f t="shared" si="2"/>
        <v>6.7919444445869885</v>
      </c>
      <c r="H9" t="s">
        <v>11</v>
      </c>
    </row>
    <row r="10" spans="1:10" x14ac:dyDescent="0.25">
      <c r="A10" s="1">
        <v>42564</v>
      </c>
      <c r="B10" s="10">
        <v>42564.402650462966</v>
      </c>
      <c r="C10" s="10">
        <v>42564.789895833332</v>
      </c>
      <c r="D10">
        <f t="shared" si="0"/>
        <v>557.63333332724869</v>
      </c>
      <c r="E10">
        <f>15+9+28+94+46</f>
        <v>192</v>
      </c>
      <c r="F10">
        <f t="shared" si="1"/>
        <v>365.63333332724869</v>
      </c>
      <c r="G10">
        <f t="shared" si="2"/>
        <v>6.093888888787478</v>
      </c>
    </row>
    <row r="11" spans="1:10" x14ac:dyDescent="0.25">
      <c r="A11" s="1">
        <v>42565</v>
      </c>
      <c r="B11" s="10">
        <v>42565.403425925928</v>
      </c>
      <c r="C11" s="10">
        <v>42565.782777777778</v>
      </c>
      <c r="D11">
        <f t="shared" si="0"/>
        <v>546.26666666474193</v>
      </c>
      <c r="E11">
        <f>19+102+9+25+8</f>
        <v>163</v>
      </c>
      <c r="F11">
        <f t="shared" si="1"/>
        <v>383.26666666474193</v>
      </c>
      <c r="G11">
        <f t="shared" si="2"/>
        <v>6.3877777777456988</v>
      </c>
    </row>
    <row r="12" spans="1:10" x14ac:dyDescent="0.25">
      <c r="A12" s="1">
        <v>42566</v>
      </c>
      <c r="B12" s="10">
        <v>42566.399131944447</v>
      </c>
      <c r="C12" s="10">
        <v>42566.793576388889</v>
      </c>
      <c r="D12">
        <f t="shared" si="0"/>
        <v>567.9999999969732</v>
      </c>
      <c r="E12">
        <f>19+9+114+15+13</f>
        <v>170</v>
      </c>
      <c r="F12">
        <f t="shared" si="1"/>
        <v>397.9999999969732</v>
      </c>
      <c r="G12">
        <f t="shared" si="2"/>
        <v>6.633333333282887</v>
      </c>
    </row>
    <row r="13" spans="1:10" x14ac:dyDescent="0.25">
      <c r="A13" s="1">
        <v>42569</v>
      </c>
      <c r="B13" s="10">
        <v>42569.400219907409</v>
      </c>
      <c r="C13" s="10">
        <v>42569.798750000002</v>
      </c>
      <c r="D13">
        <f t="shared" si="0"/>
        <v>573.88333333306946</v>
      </c>
      <c r="E13">
        <f>25+8+80+7</f>
        <v>120</v>
      </c>
      <c r="F13">
        <f t="shared" si="1"/>
        <v>453.88333333306946</v>
      </c>
      <c r="G13">
        <f t="shared" si="2"/>
        <v>7.5647222222178243</v>
      </c>
    </row>
    <row r="14" spans="1:10" x14ac:dyDescent="0.25">
      <c r="A14" s="1">
        <v>42570</v>
      </c>
      <c r="B14" s="10">
        <v>42570.400625000002</v>
      </c>
      <c r="C14" s="10">
        <v>42570.781967592593</v>
      </c>
      <c r="D14">
        <f t="shared" si="0"/>
        <v>549.13333333097398</v>
      </c>
      <c r="E14">
        <f>23+112+20+25</f>
        <v>180</v>
      </c>
      <c r="F14">
        <f t="shared" si="1"/>
        <v>369.13333333097398</v>
      </c>
      <c r="G14">
        <f t="shared" si="2"/>
        <v>6.1522222221828997</v>
      </c>
    </row>
    <row r="15" spans="1:10" x14ac:dyDescent="0.25">
      <c r="A15" s="1">
        <v>42571</v>
      </c>
      <c r="B15" s="10">
        <v>42571.402974537035</v>
      </c>
      <c r="C15" s="10">
        <v>42571.821412037039</v>
      </c>
      <c r="D15">
        <f t="shared" si="0"/>
        <v>602.55000000586733</v>
      </c>
      <c r="E15">
        <f>31+103+29+9+8</f>
        <v>180</v>
      </c>
      <c r="F15">
        <f t="shared" si="1"/>
        <v>422.55000000586733</v>
      </c>
      <c r="G15">
        <f t="shared" si="2"/>
        <v>7.0425000000977889</v>
      </c>
    </row>
    <row r="16" spans="1:10" x14ac:dyDescent="0.25">
      <c r="A16" s="1">
        <v>42573</v>
      </c>
      <c r="B16" s="10">
        <v>42573.400046296294</v>
      </c>
      <c r="C16" s="10">
        <v>42573.847962962966</v>
      </c>
      <c r="D16">
        <f t="shared" si="0"/>
        <v>645.00000000698492</v>
      </c>
      <c r="E16">
        <f>6+22+47+26+52</f>
        <v>153</v>
      </c>
      <c r="F16">
        <f t="shared" si="1"/>
        <v>492.00000000698492</v>
      </c>
      <c r="G16">
        <f t="shared" si="2"/>
        <v>8.2000000001164146</v>
      </c>
    </row>
    <row r="17" spans="1:7" x14ac:dyDescent="0.25">
      <c r="A17" s="1">
        <v>42576</v>
      </c>
      <c r="B17" s="10">
        <v>42576.401550925926</v>
      </c>
      <c r="C17" s="10">
        <v>42576.784710648149</v>
      </c>
      <c r="D17">
        <f t="shared" si="0"/>
        <v>551.75000000162981</v>
      </c>
      <c r="E17">
        <f>22+95+8</f>
        <v>125</v>
      </c>
      <c r="F17">
        <f t="shared" si="1"/>
        <v>426.75000000162981</v>
      </c>
      <c r="G17">
        <f t="shared" si="2"/>
        <v>7.1125000000271639</v>
      </c>
    </row>
    <row r="18" spans="1:7" x14ac:dyDescent="0.25">
      <c r="A18" s="1">
        <v>42577</v>
      </c>
      <c r="B18" s="10">
        <v>42577.375555555554</v>
      </c>
      <c r="C18" s="10">
        <v>42577.755231481482</v>
      </c>
      <c r="D18">
        <f t="shared" si="0"/>
        <v>546.73333333572373</v>
      </c>
      <c r="E18">
        <f>6+20+6+88+42</f>
        <v>162</v>
      </c>
      <c r="F18">
        <f t="shared" si="1"/>
        <v>384.73333333572373</v>
      </c>
      <c r="G18">
        <f t="shared" si="2"/>
        <v>6.412222222262062</v>
      </c>
    </row>
    <row r="19" spans="1:7" x14ac:dyDescent="0.25">
      <c r="A19" s="1">
        <v>42578</v>
      </c>
      <c r="B19" s="10">
        <v>42578.40421296296</v>
      </c>
      <c r="C19" s="10">
        <v>42578.784375000003</v>
      </c>
      <c r="D19">
        <f t="shared" si="0"/>
        <v>547.43333334219642</v>
      </c>
      <c r="E19">
        <f>31+95+55+35</f>
        <v>216</v>
      </c>
      <c r="F19">
        <f t="shared" si="1"/>
        <v>331.43333334219642</v>
      </c>
      <c r="G19">
        <f t="shared" si="2"/>
        <v>5.5238888890366074</v>
      </c>
    </row>
    <row r="20" spans="1:7" x14ac:dyDescent="0.25">
      <c r="A20" s="1">
        <v>42579</v>
      </c>
      <c r="B20" s="10">
        <v>42579.396145833336</v>
      </c>
      <c r="C20" s="10">
        <v>42579.807858796295</v>
      </c>
      <c r="D20">
        <f t="shared" si="0"/>
        <v>592.86666666157544</v>
      </c>
      <c r="E20">
        <f>6+17+10+72+34+32</f>
        <v>171</v>
      </c>
      <c r="F20">
        <f t="shared" si="1"/>
        <v>421.86666666157544</v>
      </c>
      <c r="G20">
        <f t="shared" si="2"/>
        <v>7.0311111110262576</v>
      </c>
    </row>
    <row r="21" spans="1:7" x14ac:dyDescent="0.25">
      <c r="A21" s="1">
        <v>42580</v>
      </c>
      <c r="B21" s="10">
        <v>42580.387685185182</v>
      </c>
      <c r="C21" s="10">
        <v>42580.842858796299</v>
      </c>
      <c r="D21">
        <f t="shared" si="0"/>
        <v>655.45000000856817</v>
      </c>
      <c r="E21">
        <f>19+6+94+24+27+30</f>
        <v>200</v>
      </c>
      <c r="F21">
        <f t="shared" si="1"/>
        <v>455.45000000856817</v>
      </c>
      <c r="G21">
        <f t="shared" si="2"/>
        <v>7.5908333334761364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hplicious</dc:creator>
  <cp:lastModifiedBy>hplicious</cp:lastModifiedBy>
  <dcterms:created xsi:type="dcterms:W3CDTF">2016-08-03T13:44:15Z</dcterms:created>
  <dcterms:modified xsi:type="dcterms:W3CDTF">2016-08-03T16:03:14Z</dcterms:modified>
</cp:coreProperties>
</file>