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EAGLE-7.1.0\projects\myprojects\BigBoss2\doc\"/>
    </mc:Choice>
  </mc:AlternateContent>
  <bookViews>
    <workbookView xWindow="0" yWindow="0" windowWidth="24000" windowHeight="10320"/>
  </bookViews>
  <sheets>
    <sheet name="Sheet1" sheetId="1" r:id="rId1"/>
  </sheets>
  <definedNames>
    <definedName name="Atty_Resistance">Sheet1!$A$9:$A$12</definedName>
    <definedName name="Current">Sheet1!$D$9:$D$12</definedName>
    <definedName name="Current_throu_Parallel">Sheet1!$J$9:$J$12</definedName>
    <definedName name="High_Power">IF(Sheet1!$B$6&gt;0,Sheet1!$B$6,0)</definedName>
    <definedName name="High_Total_R">IF(Sheet1!$B$1+Sheet1!$B$4&gt;0,Sheet1!$B$1+Sheet1!$B$4,0)</definedName>
    <definedName name="Low_Power">IF(Sheet1!$B$5&gt;0,Sheet1!$B$5,0)</definedName>
    <definedName name="Low_Total_R" localSheetId="0">IF(Sheet1!$B$1+Sheet1!$B$3&gt;0,Sheet1!$B$1+Sheet1!$B$3,0)</definedName>
    <definedName name="number_of_resistor">Sheet1!$E$1</definedName>
    <definedName name="Op_Amp_Gain">Sheet1!$I$3</definedName>
    <definedName name="Power_at_Atty">Sheet1!$C$9:$C$12</definedName>
    <definedName name="Resister2">Sheet1!$B$1</definedName>
    <definedName name="resistor_resistance">Sheet1!$G$1</definedName>
    <definedName name="Total_Resistance">Sheet1!$B$9:$B$12</definedName>
    <definedName name="Voltage_At_Atty">Sheet1!$F$9:$F$12</definedName>
    <definedName name="Voltage_At_R2">Sheet1!$H$9:$H$12</definedName>
    <definedName name="Voltage_In" localSheetId="0">IF(Sheet1!$B$2&gt;0,Sheet1!$B$2,0)</definedName>
    <definedName name="Voltage_Out">Sheet1!$E$9:$E$12</definedName>
  </definedName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0" i="1" l="1"/>
  <c r="M11" i="1"/>
  <c r="M12" i="1"/>
  <c r="M9" i="1"/>
  <c r="B1" i="1"/>
  <c r="B12" i="1" s="1"/>
  <c r="C12" i="1"/>
  <c r="C11" i="1"/>
  <c r="C10" i="1"/>
  <c r="C9" i="1"/>
  <c r="A12" i="1"/>
  <c r="A11" i="1"/>
  <c r="A10" i="1"/>
  <c r="A9" i="1"/>
  <c r="B9" i="1" l="1"/>
  <c r="E9" i="1" s="1"/>
  <c r="D9" i="1" s="1"/>
  <c r="B11" i="1"/>
  <c r="E11" i="1" s="1"/>
  <c r="D11" i="1" s="1"/>
  <c r="B10" i="1"/>
  <c r="E10" i="1" s="1"/>
  <c r="E12" i="1"/>
  <c r="D12" i="1" s="1"/>
  <c r="D10" i="1" l="1"/>
  <c r="F10" i="1" s="1"/>
  <c r="B2" i="1"/>
  <c r="F3" i="1"/>
  <c r="F2" i="1"/>
  <c r="F11" i="1"/>
  <c r="F9" i="1"/>
  <c r="F12" i="1"/>
  <c r="F5" i="1" l="1"/>
  <c r="F4" i="1"/>
  <c r="G9" i="1"/>
  <c r="H9" i="1"/>
  <c r="J9" i="1" s="1"/>
  <c r="G11" i="1"/>
  <c r="H11" i="1"/>
  <c r="J11" i="1" s="1"/>
  <c r="G10" i="1"/>
  <c r="H10" i="1"/>
  <c r="J10" i="1" s="1"/>
  <c r="G12" i="1"/>
  <c r="H12" i="1"/>
  <c r="J12" i="1" s="1"/>
  <c r="L11" i="1" l="1"/>
  <c r="K11" i="1"/>
  <c r="L9" i="1"/>
  <c r="K9" i="1"/>
  <c r="L10" i="1"/>
  <c r="K10" i="1"/>
  <c r="L12" i="1"/>
  <c r="K12" i="1"/>
  <c r="I12" i="1"/>
  <c r="I10" i="1"/>
  <c r="I11" i="1"/>
  <c r="I9" i="1"/>
  <c r="J1" i="1" l="1"/>
</calcChain>
</file>

<file path=xl/sharedStrings.xml><?xml version="1.0" encoding="utf-8"?>
<sst xmlns="http://schemas.openxmlformats.org/spreadsheetml/2006/main" count="27" uniqueCount="27">
  <si>
    <t>Know Resistance</t>
  </si>
  <si>
    <t>Voltage Out</t>
  </si>
  <si>
    <t>Voltage In</t>
  </si>
  <si>
    <t>Atty Resistance</t>
  </si>
  <si>
    <t>Low Atty Resistance</t>
  </si>
  <si>
    <t>High Atty Resistance</t>
  </si>
  <si>
    <t>Low Power</t>
  </si>
  <si>
    <t>High Power</t>
  </si>
  <si>
    <t>Total Resistance</t>
  </si>
  <si>
    <t>Power At R2</t>
  </si>
  <si>
    <t>Voltage At R2</t>
  </si>
  <si>
    <t>Current</t>
  </si>
  <si>
    <t>Voltage At Atty</t>
  </si>
  <si>
    <t>Power at Atty</t>
  </si>
  <si>
    <t>PowerCheck</t>
  </si>
  <si>
    <t>Vomax</t>
  </si>
  <si>
    <t>Vomin</t>
  </si>
  <si>
    <t>Imax</t>
  </si>
  <si>
    <t>number of resistor</t>
  </si>
  <si>
    <t>resistor resistance</t>
  </si>
  <si>
    <t>Current throu Parallel</t>
  </si>
  <si>
    <t>total Current throu parallel</t>
  </si>
  <si>
    <t>Power throu parallel</t>
  </si>
  <si>
    <t>Max Resistor Wattage</t>
  </si>
  <si>
    <t>Current(max)</t>
  </si>
  <si>
    <t>Voltage Apm</t>
  </si>
  <si>
    <t>Op Amp Gain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</si>
</sst>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9" fontId="0" fillId="0" borderId="0" xfId="2" applyFont="1"/>
    <xf numFmtId="0" fontId="0" fillId="0" borderId="0" xfId="0" applyAlignment="1">
      <alignment horizontal="left"/>
    </xf>
    <xf numFmtId="9" fontId="0" fillId="0" borderId="0" xfId="2" applyFont="1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1" applyNumberFormat="1" applyFont="1" applyAlignment="1">
      <alignment horizontal="center"/>
    </xf>
    <xf numFmtId="2" fontId="0" fillId="0" borderId="0" xfId="0" applyNumberFormat="1"/>
    <xf numFmtId="0" fontId="0" fillId="0" borderId="0" xfId="0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"/>
  <sheetViews>
    <sheetView tabSelected="1" workbookViewId="0">
      <selection activeCell="E12" sqref="E12"/>
    </sheetView>
  </sheetViews>
  <sheetFormatPr defaultRowHeight="15" x14ac:dyDescent="0.25"/>
  <cols>
    <col min="1" max="1" width="19.28515625" bestFit="1" customWidth="1"/>
    <col min="2" max="2" width="15.42578125" bestFit="1" customWidth="1"/>
    <col min="3" max="3" width="14.7109375" bestFit="1" customWidth="1"/>
    <col min="4" max="4" width="17.7109375" bestFit="1" customWidth="1"/>
    <col min="5" max="5" width="13.7109375" bestFit="1" customWidth="1"/>
    <col min="6" max="6" width="17.42578125" bestFit="1" customWidth="1"/>
    <col min="7" max="7" width="19.140625" bestFit="1" customWidth="1"/>
    <col min="8" max="8" width="12.85546875" bestFit="1" customWidth="1"/>
    <col min="9" max="9" width="11.7109375" bestFit="1" customWidth="1"/>
    <col min="10" max="10" width="20.42578125" bestFit="1" customWidth="1"/>
    <col min="11" max="11" width="25.140625" bestFit="1" customWidth="1"/>
    <col min="12" max="12" width="19.42578125" bestFit="1" customWidth="1"/>
    <col min="13" max="13" width="12.42578125" bestFit="1" customWidth="1"/>
  </cols>
  <sheetData>
    <row r="1" spans="1:13" x14ac:dyDescent="0.25">
      <c r="A1" t="s">
        <v>0</v>
      </c>
      <c r="B1" s="1">
        <f>resistor_resistance/number_of_resistor</f>
        <v>0.01</v>
      </c>
      <c r="D1" t="s">
        <v>18</v>
      </c>
      <c r="E1">
        <v>10</v>
      </c>
      <c r="F1" t="s">
        <v>19</v>
      </c>
      <c r="G1">
        <v>0.1</v>
      </c>
      <c r="H1" s="10" t="s">
        <v>23</v>
      </c>
      <c r="I1" s="10"/>
      <c r="J1" s="9">
        <f>MAX(L9:L12)</f>
        <v>0.30000000000000288</v>
      </c>
    </row>
    <row r="2" spans="1:13" x14ac:dyDescent="0.25">
      <c r="A2" t="s">
        <v>2</v>
      </c>
      <c r="B2" s="7">
        <f>MAX(Voltage_Out)/0.85</f>
        <v>20.478953665961434</v>
      </c>
      <c r="C2" s="9"/>
      <c r="E2" t="s">
        <v>15</v>
      </c>
      <c r="F2" s="9">
        <f>MAX(Voltage_Out)</f>
        <v>17.407110616067218</v>
      </c>
    </row>
    <row r="3" spans="1:13" x14ac:dyDescent="0.25">
      <c r="A3" s="2" t="s">
        <v>4</v>
      </c>
      <c r="B3" s="1">
        <v>0.5</v>
      </c>
      <c r="C3" s="2"/>
      <c r="E3" t="s">
        <v>16</v>
      </c>
      <c r="F3" s="9">
        <f>MIN(Voltage_Out)</f>
        <v>2.7933850432763472</v>
      </c>
      <c r="H3" t="s">
        <v>26</v>
      </c>
      <c r="I3">
        <v>25</v>
      </c>
    </row>
    <row r="4" spans="1:13" x14ac:dyDescent="0.25">
      <c r="A4" s="2" t="s">
        <v>5</v>
      </c>
      <c r="B4" s="1">
        <v>2</v>
      </c>
      <c r="C4" s="2"/>
      <c r="D4" s="2"/>
      <c r="E4" t="s">
        <v>17</v>
      </c>
      <c r="F4" s="9">
        <f>MAX(Current)</f>
        <v>17.320508075688775</v>
      </c>
    </row>
    <row r="5" spans="1:13" x14ac:dyDescent="0.25">
      <c r="A5" s="4" t="s">
        <v>6</v>
      </c>
      <c r="B5" s="1">
        <v>15</v>
      </c>
      <c r="C5" s="1"/>
      <c r="E5" t="s">
        <v>24</v>
      </c>
      <c r="F5" s="9">
        <f>MAX(Current)</f>
        <v>17.320508075688775</v>
      </c>
    </row>
    <row r="6" spans="1:13" x14ac:dyDescent="0.25">
      <c r="A6" s="2" t="s">
        <v>7</v>
      </c>
      <c r="B6" s="1">
        <v>150</v>
      </c>
    </row>
    <row r="7" spans="1:13" x14ac:dyDescent="0.25">
      <c r="C7" s="3"/>
    </row>
    <row r="8" spans="1:13" x14ac:dyDescent="0.25">
      <c r="A8" t="s">
        <v>3</v>
      </c>
      <c r="B8" t="s">
        <v>8</v>
      </c>
      <c r="C8" t="s">
        <v>13</v>
      </c>
      <c r="D8" t="s">
        <v>11</v>
      </c>
      <c r="E8" t="s">
        <v>1</v>
      </c>
      <c r="F8" t="s">
        <v>12</v>
      </c>
      <c r="G8" t="s">
        <v>14</v>
      </c>
      <c r="H8" t="s">
        <v>10</v>
      </c>
      <c r="I8" t="s">
        <v>9</v>
      </c>
      <c r="J8" t="s">
        <v>20</v>
      </c>
      <c r="K8" t="s">
        <v>21</v>
      </c>
      <c r="L8" t="s">
        <v>22</v>
      </c>
      <c r="M8" t="s">
        <v>25</v>
      </c>
    </row>
    <row r="9" spans="1:13" x14ac:dyDescent="0.25">
      <c r="A9" s="1">
        <f>B3</f>
        <v>0.5</v>
      </c>
      <c r="B9" s="1">
        <f>Low_Total_R</f>
        <v>0.51</v>
      </c>
      <c r="C9" s="1">
        <f>Low_Power</f>
        <v>15</v>
      </c>
      <c r="D9" s="7">
        <f>Voltage_Out/Total_Resistance</f>
        <v>5.4772255750516612</v>
      </c>
      <c r="E9" s="7">
        <f>Total_Resistance*SQRT(Power_at_Atty/Atty_Resistance)</f>
        <v>2.7933850432763472</v>
      </c>
      <c r="F9" s="8">
        <f>Current*Atty_Resistance</f>
        <v>2.7386127875258306</v>
      </c>
      <c r="G9" s="1">
        <f>Voltage_At_Atty*Current</f>
        <v>15</v>
      </c>
      <c r="H9" s="6">
        <f>Voltage_Out-Voltage_At_Atty</f>
        <v>5.4772255750516585E-2</v>
      </c>
      <c r="I9">
        <f>Current*Voltage_At_R2</f>
        <v>0.29999999999999988</v>
      </c>
      <c r="J9" s="7">
        <f>Voltage_At_R2/resistor_resistance</f>
        <v>0.54772255750516585</v>
      </c>
      <c r="K9" s="9">
        <f>Current_throu_Parallel*number_of_resistor</f>
        <v>5.4772255750516585</v>
      </c>
      <c r="L9" s="9">
        <f>Current_throu_Parallel*Voltage_At_R2</f>
        <v>2.9999999999999971E-2</v>
      </c>
      <c r="M9">
        <f>Voltage_At_R2*Op_Amp_Gain</f>
        <v>1.3693063937629146</v>
      </c>
    </row>
    <row r="10" spans="1:13" x14ac:dyDescent="0.25">
      <c r="A10" s="1">
        <f>B3</f>
        <v>0.5</v>
      </c>
      <c r="B10" s="1">
        <f>Low_Total_R</f>
        <v>0.51</v>
      </c>
      <c r="C10" s="1">
        <f>High_Power</f>
        <v>150</v>
      </c>
      <c r="D10" s="7">
        <f>Voltage_Out/Total_Resistance</f>
        <v>17.320508075688775</v>
      </c>
      <c r="E10" s="7">
        <f>Total_Resistance*SQRT(Power_at_Atty/Atty_Resistance)</f>
        <v>8.8334591186012759</v>
      </c>
      <c r="F10" s="8">
        <f>Current*Atty_Resistance</f>
        <v>8.6602540378443873</v>
      </c>
      <c r="G10" s="1">
        <f>Voltage_At_Atty*Current</f>
        <v>150.00000000000003</v>
      </c>
      <c r="H10" s="6">
        <f>Voltage_Out-Voltage_At_Atty</f>
        <v>0.17320508075688856</v>
      </c>
      <c r="I10">
        <f>Current*Voltage_At_R2</f>
        <v>3.0000000000000147</v>
      </c>
      <c r="J10" s="7">
        <f>Voltage_At_R2/resistor_resistance</f>
        <v>1.7320508075688856</v>
      </c>
      <c r="K10" s="9">
        <f>Current_throu_Parallel*number_of_resistor</f>
        <v>17.320508075688856</v>
      </c>
      <c r="L10" s="9">
        <f>Current_throu_Parallel*Voltage_At_R2</f>
        <v>0.30000000000000288</v>
      </c>
      <c r="M10">
        <f>Voltage_At_R2*Op_Amp_Gain</f>
        <v>4.3301270189222141</v>
      </c>
    </row>
    <row r="11" spans="1:13" x14ac:dyDescent="0.25">
      <c r="A11" s="1">
        <f>B4</f>
        <v>2</v>
      </c>
      <c r="B11" s="1">
        <f>High_Total_R</f>
        <v>2.0099999999999998</v>
      </c>
      <c r="C11" s="1">
        <f>Low_Power</f>
        <v>15</v>
      </c>
      <c r="D11" s="7">
        <f>Voltage_Out/Total_Resistance</f>
        <v>2.7386127875258306</v>
      </c>
      <c r="E11" s="7">
        <f>Total_Resistance*SQRT(Power_at_Atty/Atty_Resistance)</f>
        <v>5.504611702926919</v>
      </c>
      <c r="F11" s="8">
        <f>Current*Atty_Resistance</f>
        <v>5.4772255750516612</v>
      </c>
      <c r="G11" s="1">
        <f>Voltage_At_Atty*Current</f>
        <v>15</v>
      </c>
      <c r="H11" s="6">
        <f>Voltage_Out-Voltage_At_Atty</f>
        <v>2.7386127875257849E-2</v>
      </c>
      <c r="I11">
        <f>Current*Voltage_At_R2</f>
        <v>7.4999999999998748E-2</v>
      </c>
      <c r="J11" s="7">
        <f>Voltage_At_R2/resistor_resistance</f>
        <v>0.27386127875257849</v>
      </c>
      <c r="K11" s="9">
        <f>Current_throu_Parallel*number_of_resistor</f>
        <v>2.7386127875257849</v>
      </c>
      <c r="L11" s="9">
        <f>Current_throu_Parallel*Voltage_At_R2</f>
        <v>7.4999999999997499E-3</v>
      </c>
      <c r="M11">
        <f>Voltage_At_R2*Op_Amp_Gain</f>
        <v>0.68465319688144621</v>
      </c>
    </row>
    <row r="12" spans="1:13" x14ac:dyDescent="0.25">
      <c r="A12" s="1">
        <f>B4</f>
        <v>2</v>
      </c>
      <c r="B12" s="1">
        <f>High_Total_R</f>
        <v>2.0099999999999998</v>
      </c>
      <c r="C12" s="1">
        <f>High_Power</f>
        <v>150</v>
      </c>
      <c r="D12" s="7">
        <f>Voltage_Out/Total_Resistance</f>
        <v>8.6602540378443873</v>
      </c>
      <c r="E12" s="7">
        <f>Total_Resistance*SQRT(Power_at_Atty/Atty_Resistance)</f>
        <v>17.407110616067218</v>
      </c>
      <c r="F12" s="8">
        <f>Current*Atty_Resistance</f>
        <v>17.320508075688775</v>
      </c>
      <c r="G12" s="1">
        <f>Voltage_At_Atty*Current</f>
        <v>150.00000000000003</v>
      </c>
      <c r="H12" s="6">
        <f>Voltage_Out-Voltage_At_Atty</f>
        <v>8.6602540378443393E-2</v>
      </c>
      <c r="I12">
        <f>Current*Voltage_At_R2</f>
        <v>0.749999999999996</v>
      </c>
      <c r="J12" s="7">
        <f>Voltage_At_R2/resistor_resistance</f>
        <v>0.86602540378443393</v>
      </c>
      <c r="K12" s="9">
        <f>Current_throu_Parallel*number_of_resistor</f>
        <v>8.6602540378443393</v>
      </c>
      <c r="L12" s="9">
        <f>Current_throu_Parallel*Voltage_At_R2</f>
        <v>7.4999999999999178E-2</v>
      </c>
      <c r="M12">
        <f>Voltage_At_R2*Op_Amp_Gain</f>
        <v>2.1650635094610848</v>
      </c>
    </row>
    <row r="13" spans="1:13" x14ac:dyDescent="0.25">
      <c r="A13" s="1"/>
      <c r="B13" s="1"/>
      <c r="C13" s="1"/>
      <c r="D13" s="1"/>
      <c r="E13" s="1"/>
      <c r="F13" s="1"/>
      <c r="G13" s="1"/>
    </row>
    <row r="14" spans="1:13" x14ac:dyDescent="0.25">
      <c r="A14" s="1"/>
      <c r="B14" s="1"/>
      <c r="C14" s="1"/>
      <c r="D14" s="1"/>
      <c r="E14" s="1"/>
      <c r="F14" s="1"/>
      <c r="G14" s="1"/>
    </row>
    <row r="15" spans="1:13" x14ac:dyDescent="0.25">
      <c r="A15" s="1"/>
      <c r="B15" s="1"/>
      <c r="C15" s="1"/>
      <c r="D15" s="1"/>
      <c r="E15" s="1"/>
      <c r="F15" s="1"/>
      <c r="G15" s="1"/>
    </row>
    <row r="16" spans="1:13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5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5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7" spans="1:7" x14ac:dyDescent="0.25">
      <c r="A27" s="1"/>
      <c r="B27" s="1"/>
      <c r="C27" s="1"/>
      <c r="D27" s="1"/>
      <c r="E27" s="1"/>
      <c r="F27" s="1"/>
      <c r="G27" s="1"/>
    </row>
    <row r="28" spans="1:7" x14ac:dyDescent="0.25">
      <c r="A28" s="1"/>
      <c r="B28" s="1"/>
      <c r="C28" s="1"/>
      <c r="D28" s="1"/>
      <c r="E28" s="1"/>
      <c r="F28" s="1"/>
      <c r="G28" s="1"/>
    </row>
  </sheetData>
  <mergeCells count="1">
    <mergeCell ref="H1:I1"/>
  </mergeCells>
  <conditionalFormatting sqref="D9:D12">
    <cfRule type="cellIs" dxfId="2" priority="3" operator="greaterThan">
      <formula>25</formula>
    </cfRule>
  </conditionalFormatting>
  <conditionalFormatting sqref="E9:E12">
    <cfRule type="cellIs" dxfId="1" priority="2" operator="greaterThan">
      <formula>40</formula>
    </cfRule>
  </conditionalFormatting>
  <conditionalFormatting sqref="M9:M12">
    <cfRule type="cellIs" dxfId="0" priority="1" operator="greaterThan">
      <formula>5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12</vt:i4>
      </vt:variant>
    </vt:vector>
  </HeadingPairs>
  <TitlesOfParts>
    <vt:vector size="13" baseType="lpstr">
      <vt:lpstr>Sheet1</vt:lpstr>
      <vt:lpstr>Atty_Resistance</vt:lpstr>
      <vt:lpstr>Current</vt:lpstr>
      <vt:lpstr>Current_throu_Parallel</vt:lpstr>
      <vt:lpstr>number_of_resistor</vt:lpstr>
      <vt:lpstr>Op_Amp_Gain</vt:lpstr>
      <vt:lpstr>Power_at_Atty</vt:lpstr>
      <vt:lpstr>Resister2</vt:lpstr>
      <vt:lpstr>resistor_resistance</vt:lpstr>
      <vt:lpstr>Total_Resistance</vt:lpstr>
      <vt:lpstr>Voltage_At_Atty</vt:lpstr>
      <vt:lpstr>Voltage_At_R2</vt:lpstr>
      <vt:lpstr>Voltage_Out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2014-11-12T00:06:03Z</dcterms:created>
  <dcterms:modified xsi:type="dcterms:W3CDTF">2014-11-13T02:00:43Z</dcterms:modified>
</cp:coreProperties>
</file>