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ReferenceData\"/>
    </mc:Choice>
  </mc:AlternateContent>
  <xr:revisionPtr revIDLastSave="0" documentId="13_ncr:1_{AF46246B-1AA2-4BC2-803D-28D97CC6DC10}" xr6:coauthVersionLast="45" xr6:coauthVersionMax="45" xr10:uidLastSave="{00000000-0000-0000-0000-000000000000}"/>
  <bookViews>
    <workbookView xWindow="38290" yWindow="-5600" windowWidth="38620" windowHeight="21360" xr2:uid="{00000000-000D-0000-FFFF-FFFF00000000}"/>
    <workbookView xWindow="38290" yWindow="-5600" windowWidth="38620" windowHeight="21360" activeTab="1" xr2:uid="{1FD3C907-9013-4892-BB69-443E11E95842}"/>
  </bookViews>
  <sheets>
    <sheet name="Imperial" sheetId="1" r:id="rId1"/>
    <sheet name="Metric" sheetId="2" r:id="rId2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9" i="2" l="1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J60" i="2"/>
  <c r="J61" i="2"/>
  <c r="J62" i="2"/>
  <c r="J63" i="2"/>
  <c r="J64" i="2"/>
  <c r="J65" i="2"/>
  <c r="J59" i="2"/>
  <c r="B65" i="2"/>
  <c r="C65" i="2"/>
  <c r="D65" i="2"/>
  <c r="E65" i="2"/>
  <c r="F65" i="2"/>
  <c r="G65" i="2"/>
  <c r="H65" i="2"/>
  <c r="I65" i="2"/>
  <c r="M65" i="2"/>
  <c r="I59" i="2"/>
  <c r="I61" i="2"/>
  <c r="I62" i="2"/>
  <c r="I63" i="2"/>
  <c r="I64" i="2"/>
  <c r="I60" i="2"/>
  <c r="H59" i="2"/>
  <c r="H60" i="2"/>
  <c r="H61" i="2"/>
  <c r="H62" i="2"/>
  <c r="H63" i="2"/>
  <c r="H64" i="2"/>
  <c r="A79" i="2"/>
  <c r="A83" i="2"/>
  <c r="A84" i="2"/>
  <c r="C77" i="2"/>
  <c r="D81" i="2"/>
  <c r="G81" i="2"/>
  <c r="I81" i="2"/>
  <c r="J81" i="2"/>
  <c r="D82" i="2"/>
  <c r="G82" i="2"/>
  <c r="I82" i="2"/>
  <c r="J82" i="2"/>
  <c r="D83" i="2"/>
  <c r="E83" i="2"/>
  <c r="G83" i="2"/>
  <c r="H83" i="2"/>
  <c r="I83" i="2"/>
  <c r="J83" i="2"/>
  <c r="D84" i="2"/>
  <c r="E84" i="2"/>
  <c r="G84" i="2"/>
  <c r="H84" i="2"/>
  <c r="I84" i="2"/>
  <c r="J84" i="2"/>
  <c r="B74" i="2"/>
  <c r="C74" i="2"/>
  <c r="D74" i="2"/>
  <c r="E74" i="2"/>
  <c r="F74" i="2"/>
  <c r="G74" i="2"/>
  <c r="H74" i="2"/>
  <c r="I74" i="2"/>
  <c r="J74" i="2"/>
  <c r="K74" i="2"/>
  <c r="L74" i="2"/>
  <c r="M74" i="2"/>
  <c r="C75" i="2"/>
  <c r="D75" i="2"/>
  <c r="E75" i="2"/>
  <c r="F75" i="2"/>
  <c r="G75" i="2"/>
  <c r="H75" i="2"/>
  <c r="I75" i="2"/>
  <c r="J75" i="2"/>
  <c r="K75" i="2"/>
  <c r="L75" i="2"/>
  <c r="M75" i="2"/>
  <c r="C76" i="2"/>
  <c r="D76" i="2"/>
  <c r="E76" i="2"/>
  <c r="F76" i="2"/>
  <c r="G76" i="2"/>
  <c r="H76" i="2"/>
  <c r="I76" i="2"/>
  <c r="J76" i="2"/>
  <c r="K76" i="2"/>
  <c r="L76" i="2"/>
  <c r="M76" i="2"/>
  <c r="B76" i="2"/>
  <c r="B75" i="2"/>
  <c r="G59" i="2"/>
  <c r="G60" i="2"/>
  <c r="G61" i="2"/>
  <c r="G62" i="2"/>
  <c r="G63" i="2"/>
  <c r="G64" i="2"/>
  <c r="M64" i="2"/>
  <c r="F64" i="2"/>
  <c r="E64" i="2"/>
  <c r="D64" i="2"/>
  <c r="B64" i="2"/>
  <c r="B28" i="2"/>
  <c r="C64" i="2"/>
  <c r="M63" i="2"/>
  <c r="F63" i="2"/>
  <c r="E63" i="2"/>
  <c r="D63" i="2"/>
  <c r="B63" i="2"/>
  <c r="C63" i="2"/>
  <c r="M62" i="2"/>
  <c r="F62" i="2"/>
  <c r="E62" i="2"/>
  <c r="D62" i="2"/>
  <c r="B62" i="2"/>
  <c r="C62" i="2"/>
  <c r="M61" i="2"/>
  <c r="F61" i="2"/>
  <c r="E61" i="2"/>
  <c r="D61" i="2"/>
  <c r="B61" i="2"/>
  <c r="C61" i="2"/>
  <c r="M60" i="2"/>
  <c r="F60" i="2"/>
  <c r="E60" i="2"/>
  <c r="D60" i="2"/>
  <c r="B60" i="2"/>
  <c r="C60" i="2"/>
  <c r="M59" i="2"/>
  <c r="F59" i="2"/>
  <c r="E59" i="2"/>
  <c r="D59" i="2"/>
  <c r="B59" i="2"/>
  <c r="C59" i="2"/>
  <c r="B33" i="2"/>
  <c r="J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H28" i="2"/>
  <c r="I28" i="2"/>
  <c r="G28" i="2"/>
  <c r="E29" i="2"/>
  <c r="E30" i="2"/>
  <c r="E31" i="2"/>
  <c r="E32" i="2"/>
  <c r="E33" i="2"/>
  <c r="E28" i="2"/>
  <c r="D29" i="2"/>
  <c r="D30" i="2"/>
  <c r="D31" i="2"/>
  <c r="D32" i="2"/>
  <c r="D33" i="2"/>
  <c r="D28" i="2"/>
  <c r="F28" i="2"/>
  <c r="F29" i="2"/>
  <c r="J29" i="2"/>
  <c r="F30" i="2"/>
  <c r="J30" i="2"/>
  <c r="F31" i="2"/>
  <c r="J31" i="2"/>
  <c r="F32" i="2"/>
  <c r="J32" i="2"/>
  <c r="F33" i="2"/>
  <c r="J33" i="2"/>
  <c r="B29" i="2"/>
  <c r="B30" i="2"/>
  <c r="B31" i="2"/>
  <c r="B32" i="2"/>
  <c r="C29" i="2"/>
  <c r="C30" i="2"/>
  <c r="C31" i="2"/>
  <c r="C32" i="2"/>
  <c r="C33" i="2"/>
  <c r="C28" i="2"/>
  <c r="D18" i="2"/>
  <c r="H9" i="2"/>
  <c r="H10" i="2"/>
  <c r="H11" i="2"/>
  <c r="H12" i="2"/>
  <c r="H13" i="2"/>
  <c r="H14" i="2"/>
  <c r="H15" i="2"/>
  <c r="H16" i="2"/>
  <c r="H8" i="2"/>
</calcChain>
</file>

<file path=xl/sharedStrings.xml><?xml version="1.0" encoding="utf-8"?>
<sst xmlns="http://schemas.openxmlformats.org/spreadsheetml/2006/main" count="265" uniqueCount="118">
  <si>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</si>
  <si>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</si>
  <si>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</si>
  <si>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</si>
  <si>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</si>
  <si>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</si>
  <si>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</si>
  <si>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</si>
  <si>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</si>
  <si>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</si>
  <si>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</si>
  <si>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</si>
  <si>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</si>
  <si>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</si>
  <si>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</si>
  <si>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</si>
  <si>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</si>
  <si>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</si>
  <si>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</si>
  <si>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</si>
  <si>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</si>
  <si>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</si>
  <si>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</si>
  <si>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</si>
  <si>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</si>
  <si>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</si>
  <si>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</si>
  <si>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</si>
  <si>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</si>
  <si>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</si>
  <si>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</si>
  <si>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</si>
  <si>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</si>
  <si>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</si>
  <si>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</si>
  <si>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</si>
  <si>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</si>
  <si>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</si>
  <si>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</si>
  <si>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</si>
  <si>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</si>
  <si>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</si>
  <si>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</si>
  <si>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</si>
  <si>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</si>
  <si>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</si>
  <si>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</si>
  <si>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</si>
  <si>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</si>
  <si>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</si>
  <si>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</si>
  <si>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</si>
  <si>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</si>
  <si>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</si>
  <si>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</si>
  <si>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</si>
  <si>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</si>
  <si>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</si>
  <si>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</si>
  <si>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</si>
  <si>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</si>
  <si>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2.4</t>
  </si>
  <si>
    <t>3.6</t>
  </si>
  <si>
    <t>5.4</t>
  </si>
  <si>
    <t>8.7</t>
  </si>
  <si>
    <t>10.6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</si>
  <si>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</si>
  <si>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</si>
  <si>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</si>
  <si>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</si>
  <si>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</si>
  <si>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</si>
  <si>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</si>
  <si>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</si>
  <si>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</si>
  <si>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</si>
  <si>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</si>
  <si>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</si>
  <si>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</si>
  <si>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</si>
  <si>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</si>
  <si>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</si>
  <si>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</si>
  <si>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</si>
  <si>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</si>
  <si>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</si>
  <si>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</si>
  <si>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</si>
  <si>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</si>
  <si>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</si>
  <si>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</si>
  <si>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</si>
  <si>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</si>
  <si>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</si>
  <si>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</si>
  <si>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</si>
  <si>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</si>
  <si>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</si>
  <si>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</si>
  <si>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</si>
  <si>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</si>
  <si>
    <t>Post-Flight Data Sheet AE3202 - METRIC</t>
  </si>
  <si>
    <t>date of flight</t>
  </si>
  <si>
    <t>T/O Time:</t>
  </si>
  <si>
    <t>co-ordinator</t>
  </si>
  <si>
    <t>observer 1L</t>
  </si>
  <si>
    <t>observer 1R</t>
  </si>
  <si>
    <t>observer 2L</t>
  </si>
  <si>
    <t>observer 2R</t>
  </si>
  <si>
    <t>observer 3L</t>
  </si>
  <si>
    <t>observer 3R</t>
  </si>
  <si>
    <t>block fuel [kg]</t>
  </si>
  <si>
    <t>[m]</t>
  </si>
  <si>
    <t>[m/s]</t>
  </si>
  <si>
    <t>[kg/hr]</t>
  </si>
  <si>
    <t>[kg]</t>
  </si>
  <si>
    <t xml:space="preserve">Fe </t>
  </si>
  <si>
    <t xml:space="preserve">ET*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</si>
</sst>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  <xf numFmtId="0" fontId="4" fillId="0" borderId="0" xfId="0" applyFont="1"/>
    <xf numFmtId="16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425330</xdr:colOff>
      <xdr:row>22</xdr:row>
      <xdr:rowOff>126700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23" zoomScaleNormal="100" zoomScaleSheetLayoutView="100" workbookViewId="0">
      <selection activeCell="H71" sqref="H71"/>
    </sheetView>
    <sheetView topLeftCell="A45" workbookViewId="1">
      <selection activeCell="J59" sqref="J59"/>
    </sheetView>
  </sheetViews>
  <sheetFormatPr defaultColWidth="8.7890625" defaultRowHeight="14.4" x14ac:dyDescent="0.55000000000000004"/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8">
        <v>43171</v>
      </c>
      <c r="F3" t="s">
        <v>2</v>
      </c>
      <c r="H3" s="2"/>
    </row>
    <row r="4" spans="1:8" x14ac:dyDescent="0.55000000000000004">
      <c r="A4" t="s">
        <v>3</v>
      </c>
      <c r="D4" s="2">
        <v>1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8</v>
      </c>
      <c r="D8" s="2"/>
      <c r="H8" s="2">
        <v>95</v>
      </c>
    </row>
    <row r="9" spans="1:8" x14ac:dyDescent="0.55000000000000004">
      <c r="A9" t="s">
        <v>9</v>
      </c>
      <c r="D9" s="2"/>
      <c r="H9" s="2">
        <v>92</v>
      </c>
    </row>
    <row r="10" spans="1:8" x14ac:dyDescent="0.55000000000000004">
      <c r="A10" t="s">
        <v>10</v>
      </c>
      <c r="D10" s="2"/>
      <c r="H10" s="2">
        <v>74</v>
      </c>
    </row>
    <row r="11" spans="1:8" x14ac:dyDescent="0.55000000000000004">
      <c r="A11" t="s">
        <v>11</v>
      </c>
      <c r="D11" s="2"/>
      <c r="H11" s="2">
        <v>66</v>
      </c>
    </row>
    <row r="12" spans="1:8" x14ac:dyDescent="0.55000000000000004">
      <c r="A12" t="s">
        <v>12</v>
      </c>
      <c r="D12" s="2"/>
      <c r="H12" s="2">
        <v>61</v>
      </c>
    </row>
    <row r="13" spans="1:8" x14ac:dyDescent="0.55000000000000004">
      <c r="A13" t="s">
        <v>13</v>
      </c>
      <c r="D13" s="2"/>
      <c r="H13" s="2">
        <v>75</v>
      </c>
    </row>
    <row r="14" spans="1:8" x14ac:dyDescent="0.55000000000000004">
      <c r="A14" t="s">
        <v>14</v>
      </c>
      <c r="D14" s="2"/>
      <c r="H14" s="2">
        <v>78</v>
      </c>
    </row>
    <row r="15" spans="1:8" x14ac:dyDescent="0.55000000000000004">
      <c r="A15" t="s">
        <v>15</v>
      </c>
      <c r="D15" s="2"/>
      <c r="H15" s="2">
        <v>86</v>
      </c>
    </row>
    <row r="16" spans="1:8" x14ac:dyDescent="0.55000000000000004">
      <c r="A16" t="s">
        <v>16</v>
      </c>
      <c r="D16" s="2"/>
      <c r="H16" s="2">
        <v>68</v>
      </c>
    </row>
    <row r="18" spans="1:10" x14ac:dyDescent="0.55000000000000004">
      <c r="A18" t="s">
        <v>17</v>
      </c>
      <c r="D18" s="2">
        <v>4050</v>
      </c>
    </row>
    <row r="21" spans="1:10" x14ac:dyDescent="0.55000000000000004">
      <c r="A21" s="1" t="s">
        <v>18</v>
      </c>
    </row>
    <row r="23" spans="1:10" x14ac:dyDescent="0.55000000000000004">
      <c r="A23" t="s">
        <v>19</v>
      </c>
      <c r="E23" t="s">
        <v>20</v>
      </c>
    </row>
    <row r="25" spans="1:10" x14ac:dyDescent="0.5500000000000000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55000000000000004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55000000000000004">
      <c r="A28">
        <v>1</v>
      </c>
      <c r="B28" s="7" t="s">
        <v>94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>
        <v>12.5</v>
      </c>
    </row>
    <row r="29" spans="1:10" x14ac:dyDescent="0.55000000000000004">
      <c r="A29">
        <v>2</v>
      </c>
      <c r="B29" s="7" t="s">
        <v>93</v>
      </c>
      <c r="C29" s="2"/>
      <c r="D29" s="2">
        <v>5020</v>
      </c>
      <c r="E29" s="2">
        <v>221</v>
      </c>
      <c r="F29" s="2" t="s">
        <v>61</v>
      </c>
      <c r="G29" s="2">
        <v>673</v>
      </c>
      <c r="H29" s="2">
        <v>682</v>
      </c>
      <c r="I29" s="2">
        <v>412</v>
      </c>
      <c r="J29" s="2">
        <v>10.5</v>
      </c>
    </row>
    <row r="30" spans="1:10" x14ac:dyDescent="0.55000000000000004">
      <c r="A30">
        <v>3</v>
      </c>
      <c r="B30" s="7" t="s">
        <v>92</v>
      </c>
      <c r="C30" s="2"/>
      <c r="D30" s="2">
        <v>5020</v>
      </c>
      <c r="E30" s="2">
        <v>192</v>
      </c>
      <c r="F30" s="2" t="s">
        <v>62</v>
      </c>
      <c r="G30" s="2">
        <v>561</v>
      </c>
      <c r="H30" s="2">
        <v>579</v>
      </c>
      <c r="I30" s="2">
        <v>447</v>
      </c>
      <c r="J30" s="2">
        <v>8.8000000000000007</v>
      </c>
    </row>
    <row r="31" spans="1:10" x14ac:dyDescent="0.55000000000000004">
      <c r="A31">
        <v>4</v>
      </c>
      <c r="B31" s="6" t="s">
        <v>89</v>
      </c>
      <c r="C31" s="2"/>
      <c r="D31" s="2">
        <v>5030</v>
      </c>
      <c r="E31" s="2">
        <v>163</v>
      </c>
      <c r="F31" s="2" t="s">
        <v>63</v>
      </c>
      <c r="G31" s="2">
        <v>463</v>
      </c>
      <c r="H31" s="2">
        <v>484</v>
      </c>
      <c r="I31" s="2">
        <v>478</v>
      </c>
      <c r="J31" s="2">
        <v>7.2</v>
      </c>
    </row>
    <row r="32" spans="1:10" x14ac:dyDescent="0.55000000000000004">
      <c r="A32">
        <v>5</v>
      </c>
      <c r="B32" s="6" t="s">
        <v>90</v>
      </c>
      <c r="C32" s="2"/>
      <c r="D32" s="2">
        <v>5020</v>
      </c>
      <c r="E32" s="2">
        <v>130</v>
      </c>
      <c r="F32" s="2" t="s">
        <v>64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55000000000000004">
      <c r="A33">
        <v>6</v>
      </c>
      <c r="B33" s="6" t="s">
        <v>91</v>
      </c>
      <c r="C33" s="2"/>
      <c r="D33" s="2">
        <v>5110</v>
      </c>
      <c r="E33" s="2">
        <v>118</v>
      </c>
      <c r="F33" s="2" t="s">
        <v>65</v>
      </c>
      <c r="G33" s="2">
        <v>474</v>
      </c>
      <c r="H33" s="2">
        <v>499</v>
      </c>
      <c r="I33" s="2">
        <v>570</v>
      </c>
      <c r="J33" s="2">
        <v>5.2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39</v>
      </c>
    </row>
    <row r="37" spans="1:10" x14ac:dyDescent="0.55000000000000004">
      <c r="A37" s="1" t="s">
        <v>40</v>
      </c>
    </row>
    <row r="39" spans="1:10" x14ac:dyDescent="0.55000000000000004">
      <c r="A39" t="s">
        <v>41</v>
      </c>
      <c r="E39" s="2"/>
    </row>
    <row r="41" spans="1:10" x14ac:dyDescent="0.5500000000000000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55000000000000004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39</v>
      </c>
    </row>
    <row r="52" spans="1:13" x14ac:dyDescent="0.55000000000000004">
      <c r="A52" s="1" t="s">
        <v>43</v>
      </c>
    </row>
    <row r="54" spans="1:13" x14ac:dyDescent="0.55000000000000004">
      <c r="A54" t="s">
        <v>19</v>
      </c>
      <c r="E54" t="s">
        <v>20</v>
      </c>
    </row>
    <row r="56" spans="1:13" x14ac:dyDescent="0.5500000000000000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55000000000000004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55000000000000004">
      <c r="A59">
        <v>1</v>
      </c>
      <c r="B59" s="5" t="s">
        <v>69</v>
      </c>
      <c r="C59" s="2"/>
      <c r="D59" s="2">
        <v>6060</v>
      </c>
      <c r="E59" s="2">
        <v>161</v>
      </c>
      <c r="F59" s="2" t="s">
        <v>66</v>
      </c>
      <c r="G59" s="2">
        <v>0</v>
      </c>
      <c r="H59" s="2">
        <v>2.8</v>
      </c>
      <c r="I59" s="2">
        <v>0</v>
      </c>
      <c r="J59" s="2">
        <v>462</v>
      </c>
      <c r="K59" s="2">
        <v>486</v>
      </c>
      <c r="L59" s="2">
        <v>664</v>
      </c>
      <c r="M59" s="2" t="s">
        <v>68</v>
      </c>
    </row>
    <row r="60" spans="1:13" x14ac:dyDescent="0.55000000000000004">
      <c r="A60">
        <v>2</v>
      </c>
      <c r="B60" s="5" t="s">
        <v>70</v>
      </c>
      <c r="C60" s="2"/>
      <c r="D60" s="2">
        <v>6350</v>
      </c>
      <c r="E60" s="2">
        <v>150</v>
      </c>
      <c r="F60" s="2" t="s">
        <v>71</v>
      </c>
      <c r="G60" s="2">
        <v>-0.4</v>
      </c>
      <c r="H60" s="2">
        <v>2.8</v>
      </c>
      <c r="I60" s="2">
        <v>-23</v>
      </c>
      <c r="J60" s="2">
        <v>458</v>
      </c>
      <c r="K60" s="2">
        <v>482</v>
      </c>
      <c r="L60" s="2">
        <v>694</v>
      </c>
      <c r="M60" s="2" t="s">
        <v>72</v>
      </c>
    </row>
    <row r="61" spans="1:13" x14ac:dyDescent="0.55000000000000004">
      <c r="A61">
        <v>3</v>
      </c>
      <c r="B61" s="5" t="s">
        <v>73</v>
      </c>
      <c r="C61" s="2"/>
      <c r="D61" s="2">
        <v>6550</v>
      </c>
      <c r="E61" s="2">
        <v>140</v>
      </c>
      <c r="F61" s="2" t="s">
        <v>74</v>
      </c>
      <c r="G61" s="2">
        <v>-0.9</v>
      </c>
      <c r="H61" s="2">
        <v>2.8</v>
      </c>
      <c r="I61" s="2">
        <v>-29</v>
      </c>
      <c r="J61" s="2">
        <v>454</v>
      </c>
      <c r="K61" s="2">
        <v>477</v>
      </c>
      <c r="L61" s="2">
        <v>730</v>
      </c>
      <c r="M61" s="2" t="s">
        <v>75</v>
      </c>
    </row>
    <row r="62" spans="1:13" x14ac:dyDescent="0.55000000000000004">
      <c r="A62">
        <v>4</v>
      </c>
      <c r="B62" s="5" t="s">
        <v>76</v>
      </c>
      <c r="C62" s="2"/>
      <c r="D62" s="2">
        <v>6880</v>
      </c>
      <c r="E62" s="2">
        <v>130</v>
      </c>
      <c r="F62" s="2" t="s">
        <v>77</v>
      </c>
      <c r="G62" s="2">
        <v>-1.5</v>
      </c>
      <c r="H62" s="2">
        <v>2.8</v>
      </c>
      <c r="I62" s="2">
        <v>-46</v>
      </c>
      <c r="J62" s="2">
        <v>449</v>
      </c>
      <c r="K62" s="2">
        <v>473</v>
      </c>
      <c r="L62" s="2">
        <v>755</v>
      </c>
      <c r="M62" s="2" t="s">
        <v>78</v>
      </c>
    </row>
    <row r="63" spans="1:13" x14ac:dyDescent="0.55000000000000004">
      <c r="A63">
        <v>5</v>
      </c>
      <c r="B63" s="5" t="s">
        <v>79</v>
      </c>
      <c r="C63" s="2"/>
      <c r="D63" s="2">
        <v>6160</v>
      </c>
      <c r="E63" s="2">
        <v>173</v>
      </c>
      <c r="F63" s="2" t="s">
        <v>72</v>
      </c>
      <c r="G63" s="2">
        <v>0.4</v>
      </c>
      <c r="H63" s="2">
        <v>2.8</v>
      </c>
      <c r="I63" s="2">
        <v>26</v>
      </c>
      <c r="J63" s="2">
        <v>465</v>
      </c>
      <c r="K63" s="2">
        <v>489</v>
      </c>
      <c r="L63" s="2">
        <v>798</v>
      </c>
      <c r="M63" s="2" t="s">
        <v>80</v>
      </c>
    </row>
    <row r="64" spans="1:13" x14ac:dyDescent="0.55000000000000004">
      <c r="A64">
        <v>6</v>
      </c>
      <c r="B64" s="5" t="s">
        <v>81</v>
      </c>
      <c r="C64" s="2"/>
      <c r="D64" s="2">
        <v>5810</v>
      </c>
      <c r="E64" s="2">
        <v>179</v>
      </c>
      <c r="F64" s="2" t="s">
        <v>82</v>
      </c>
      <c r="G64" s="2">
        <v>0.6</v>
      </c>
      <c r="H64" s="2">
        <v>2.8</v>
      </c>
      <c r="I64" s="2">
        <v>40</v>
      </c>
      <c r="J64" s="2">
        <v>472</v>
      </c>
      <c r="K64" s="2">
        <v>496</v>
      </c>
      <c r="L64" s="2">
        <v>825</v>
      </c>
      <c r="M64" s="2" t="s">
        <v>83</v>
      </c>
    </row>
    <row r="65" spans="1:13" x14ac:dyDescent="0.55000000000000004">
      <c r="A65">
        <v>7</v>
      </c>
      <c r="B65" s="5" t="s">
        <v>84</v>
      </c>
      <c r="C65" s="2"/>
      <c r="D65" s="2">
        <v>5310</v>
      </c>
      <c r="E65" s="2">
        <v>192</v>
      </c>
      <c r="F65" s="2" t="s">
        <v>85</v>
      </c>
      <c r="G65" s="2">
        <v>1</v>
      </c>
      <c r="H65" s="2">
        <v>2.8</v>
      </c>
      <c r="I65" s="2">
        <v>83</v>
      </c>
      <c r="J65" s="2">
        <v>482</v>
      </c>
      <c r="K65" s="2">
        <v>505</v>
      </c>
      <c r="L65" s="2">
        <v>846</v>
      </c>
      <c r="M65" s="2" t="s">
        <v>86</v>
      </c>
    </row>
    <row r="66" spans="1:13" x14ac:dyDescent="0.55000000000000004">
      <c r="C66" t="s">
        <v>39</v>
      </c>
    </row>
    <row r="68" spans="1:13" x14ac:dyDescent="0.55000000000000004">
      <c r="A68" s="1" t="s">
        <v>48</v>
      </c>
    </row>
    <row r="70" spans="1:13" x14ac:dyDescent="0.55000000000000004">
      <c r="A70" t="s">
        <v>49</v>
      </c>
      <c r="C70" s="2"/>
    </row>
    <row r="71" spans="1:13" x14ac:dyDescent="0.55000000000000004">
      <c r="A71" t="s">
        <v>50</v>
      </c>
      <c r="C71" s="2">
        <v>288</v>
      </c>
      <c r="E71" t="s">
        <v>51</v>
      </c>
      <c r="H71" s="2">
        <v>134</v>
      </c>
    </row>
    <row r="73" spans="1:13" x14ac:dyDescent="0.5500000000000000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55000000000000004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55000000000000004">
      <c r="A75">
        <v>1</v>
      </c>
      <c r="B75" s="5" t="s">
        <v>87</v>
      </c>
      <c r="C75" s="2"/>
      <c r="D75" s="2">
        <v>5730</v>
      </c>
      <c r="E75" s="2">
        <v>161</v>
      </c>
      <c r="F75" s="2" t="s">
        <v>66</v>
      </c>
      <c r="G75" s="2">
        <v>0</v>
      </c>
      <c r="H75" s="2" t="s">
        <v>67</v>
      </c>
      <c r="I75" s="2">
        <v>0</v>
      </c>
      <c r="J75" s="2">
        <v>471</v>
      </c>
      <c r="K75" s="2">
        <v>493</v>
      </c>
      <c r="L75" s="2">
        <v>881</v>
      </c>
      <c r="M75" s="2" t="s">
        <v>80</v>
      </c>
    </row>
    <row r="76" spans="1:13" x14ac:dyDescent="0.55000000000000004">
      <c r="A76">
        <v>2</v>
      </c>
      <c r="B76" s="5" t="s">
        <v>88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67</v>
      </c>
      <c r="I76" s="2">
        <v>-30</v>
      </c>
      <c r="J76" s="2">
        <v>468</v>
      </c>
      <c r="K76" s="2">
        <v>490</v>
      </c>
      <c r="L76" s="2">
        <v>910</v>
      </c>
      <c r="M76" s="2" t="s">
        <v>80</v>
      </c>
    </row>
    <row r="77" spans="1:13" x14ac:dyDescent="0.55000000000000004">
      <c r="C77" t="s">
        <v>39</v>
      </c>
    </row>
    <row r="79" spans="1:13" x14ac:dyDescent="0.55000000000000004">
      <c r="A79" s="1" t="s">
        <v>52</v>
      </c>
    </row>
    <row r="81" spans="1:10" x14ac:dyDescent="0.55000000000000004">
      <c r="D81" t="s">
        <v>53</v>
      </c>
      <c r="G81" t="s">
        <v>53</v>
      </c>
      <c r="J81" t="s">
        <v>53</v>
      </c>
    </row>
    <row r="82" spans="1:10" x14ac:dyDescent="0.55000000000000004">
      <c r="D82" t="s">
        <v>42</v>
      </c>
      <c r="G82" t="s">
        <v>42</v>
      </c>
      <c r="J82" t="s">
        <v>42</v>
      </c>
    </row>
    <row r="83" spans="1:10" x14ac:dyDescent="0.55000000000000004">
      <c r="A83" t="s">
        <v>54</v>
      </c>
      <c r="D83" s="5" t="s">
        <v>96</v>
      </c>
      <c r="E83" t="s">
        <v>55</v>
      </c>
      <c r="G83" s="5" t="s">
        <v>98</v>
      </c>
      <c r="H83" t="s">
        <v>56</v>
      </c>
      <c r="J83" s="5" t="s">
        <v>95</v>
      </c>
    </row>
    <row r="84" spans="1:10" x14ac:dyDescent="0.55000000000000004">
      <c r="A84" t="s">
        <v>57</v>
      </c>
      <c r="D84" s="5" t="s">
        <v>97</v>
      </c>
      <c r="E84" t="s">
        <v>58</v>
      </c>
      <c r="G84" s="5" t="s">
        <v>99</v>
      </c>
      <c r="H84" t="s">
        <v>59</v>
      </c>
      <c r="J84" s="5" t="s">
        <v>100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verticalDpi="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5FD9-8489-4515-ACCD-B4F393F3AAF3}">
  <dimension ref="A1:M84"/>
  <sheetViews>
    <sheetView workbookViewId="0"/>
    <sheetView tabSelected="1" workbookViewId="1">
      <selection activeCell="E67" sqref="E67"/>
    </sheetView>
  </sheetViews>
  <sheetFormatPr defaultRowHeight="14.4" x14ac:dyDescent="0.55000000000000004"/>
  <cols>
    <col min="4" max="4" width="10.15625" bestFit="1" customWidth="1"/>
    <col min="10" max="12" width="9.15625" bestFit="1" customWidth="1"/>
  </cols>
  <sheetData>
    <row r="1" spans="1:8" x14ac:dyDescent="0.55000000000000004">
      <c r="A1" s="9" t="s">
        <v>101</v>
      </c>
      <c r="H1">
        <v>0.45359237000000002</v>
      </c>
    </row>
    <row r="3" spans="1:8" x14ac:dyDescent="0.55000000000000004">
      <c r="A3" t="s">
        <v>102</v>
      </c>
      <c r="D3" s="10">
        <v>43902</v>
      </c>
      <c r="F3" t="s">
        <v>103</v>
      </c>
    </row>
    <row r="4" spans="1:8" x14ac:dyDescent="0.55000000000000004">
      <c r="A4" t="s">
        <v>3</v>
      </c>
      <c r="D4">
        <v>1</v>
      </c>
      <c r="F4" t="s">
        <v>4</v>
      </c>
    </row>
    <row r="6" spans="1:8" x14ac:dyDescent="0.55000000000000004">
      <c r="A6" t="s">
        <v>5</v>
      </c>
    </row>
    <row r="7" spans="1:8" x14ac:dyDescent="0.55000000000000004">
      <c r="H7" t="s">
        <v>7</v>
      </c>
    </row>
    <row r="8" spans="1:8" x14ac:dyDescent="0.55000000000000004">
      <c r="A8" t="s">
        <v>8</v>
      </c>
      <c r="H8">
        <f>Imperial!H8</f>
        <v>95</v>
      </c>
    </row>
    <row r="9" spans="1:8" x14ac:dyDescent="0.55000000000000004">
      <c r="A9" t="s">
        <v>9</v>
      </c>
      <c r="H9">
        <f>Imperial!H9</f>
        <v>92</v>
      </c>
    </row>
    <row r="10" spans="1:8" x14ac:dyDescent="0.55000000000000004">
      <c r="A10" t="s">
        <v>104</v>
      </c>
      <c r="H10">
        <f>Imperial!H10</f>
        <v>74</v>
      </c>
    </row>
    <row r="11" spans="1:8" x14ac:dyDescent="0.55000000000000004">
      <c r="A11" t="s">
        <v>105</v>
      </c>
      <c r="H11">
        <f>Imperial!H11</f>
        <v>66</v>
      </c>
    </row>
    <row r="12" spans="1:8" x14ac:dyDescent="0.55000000000000004">
      <c r="A12" t="s">
        <v>106</v>
      </c>
      <c r="H12">
        <f>Imperial!H12</f>
        <v>61</v>
      </c>
    </row>
    <row r="13" spans="1:8" x14ac:dyDescent="0.55000000000000004">
      <c r="A13" t="s">
        <v>107</v>
      </c>
      <c r="H13">
        <f>Imperial!H13</f>
        <v>75</v>
      </c>
    </row>
    <row r="14" spans="1:8" x14ac:dyDescent="0.55000000000000004">
      <c r="A14" t="s">
        <v>108</v>
      </c>
      <c r="H14">
        <f>Imperial!H14</f>
        <v>78</v>
      </c>
    </row>
    <row r="15" spans="1:8" x14ac:dyDescent="0.55000000000000004">
      <c r="A15" t="s">
        <v>109</v>
      </c>
      <c r="H15">
        <f>Imperial!H15</f>
        <v>86</v>
      </c>
    </row>
    <row r="16" spans="1:8" x14ac:dyDescent="0.55000000000000004">
      <c r="A16" t="s">
        <v>110</v>
      </c>
      <c r="H16">
        <f>Imperial!H16</f>
        <v>68</v>
      </c>
    </row>
    <row r="18" spans="1:10" x14ac:dyDescent="0.55000000000000004">
      <c r="A18" t="s">
        <v>111</v>
      </c>
      <c r="D18">
        <f>Imperial!D18*H1</f>
        <v>1837.0490985000001</v>
      </c>
    </row>
    <row r="21" spans="1:10" x14ac:dyDescent="0.55000000000000004">
      <c r="A21" s="9" t="s">
        <v>18</v>
      </c>
    </row>
    <row r="23" spans="1:10" x14ac:dyDescent="0.55000000000000004">
      <c r="A23" t="s">
        <v>19</v>
      </c>
      <c r="E23" t="s">
        <v>20</v>
      </c>
    </row>
    <row r="25" spans="1:10" x14ac:dyDescent="0.5500000000000000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55000000000000004">
      <c r="B26" t="s">
        <v>31</v>
      </c>
      <c r="C26" t="s">
        <v>32</v>
      </c>
      <c r="D26" t="s">
        <v>112</v>
      </c>
      <c r="E26" t="s">
        <v>113</v>
      </c>
      <c r="F26" t="s">
        <v>35</v>
      </c>
      <c r="G26" t="s">
        <v>114</v>
      </c>
      <c r="H26" t="s">
        <v>114</v>
      </c>
      <c r="I26" t="s">
        <v>115</v>
      </c>
      <c r="J26" t="s">
        <v>38</v>
      </c>
    </row>
    <row r="28" spans="1:10" x14ac:dyDescent="0.55000000000000004">
      <c r="A28">
        <v>1</v>
      </c>
      <c r="B28" s="11" t="str">
        <f>Imperial!B28</f>
        <v>19:17</v>
      </c>
      <c r="C28" s="11">
        <f>B28-$B$28</f>
        <v>0</v>
      </c>
      <c r="D28" s="12">
        <f>Imperial!D28*0.3048</f>
        <v>1527.048</v>
      </c>
      <c r="E28" s="12">
        <f>Imperial!E28/0.514444</f>
        <v>484.01769677554796</v>
      </c>
      <c r="F28" t="str">
        <f>Imperial!F28</f>
        <v>1.7</v>
      </c>
      <c r="G28" s="12">
        <f>Imperial!G28*$H$1</f>
        <v>361.96671126000001</v>
      </c>
      <c r="H28" s="12">
        <f>Imperial!H28*$H$1</f>
        <v>368.77059681000003</v>
      </c>
      <c r="I28" s="12">
        <f>Imperial!I28*$H$1</f>
        <v>163.29325320000001</v>
      </c>
      <c r="J28">
        <f>Imperial!J28</f>
        <v>12.5</v>
      </c>
    </row>
    <row r="29" spans="1:10" x14ac:dyDescent="0.55000000000000004">
      <c r="A29">
        <v>2</v>
      </c>
      <c r="B29" s="11" t="str">
        <f>Imperial!B29</f>
        <v>21:37</v>
      </c>
      <c r="C29" s="11">
        <f t="shared" ref="C29:C33" si="0">B29-$B$28</f>
        <v>9.722222222222221E-2</v>
      </c>
      <c r="D29" s="12">
        <f>Imperial!D29*0.3048</f>
        <v>1530.096</v>
      </c>
      <c r="E29" s="12">
        <f>Imperial!E29/0.514444</f>
        <v>429.59000396544616</v>
      </c>
      <c r="F29" t="str">
        <f>Imperial!F29</f>
        <v>2.4</v>
      </c>
      <c r="G29" s="12">
        <f>Imperial!G29*$H$1</f>
        <v>305.26766501000003</v>
      </c>
      <c r="H29" s="12">
        <f>Imperial!H29*$H$1</f>
        <v>309.34999634000002</v>
      </c>
      <c r="I29" s="12">
        <f>Imperial!I29*$H$1</f>
        <v>186.88005644</v>
      </c>
      <c r="J29">
        <f>Imperial!J29</f>
        <v>10.5</v>
      </c>
    </row>
    <row r="30" spans="1:10" x14ac:dyDescent="0.55000000000000004">
      <c r="A30">
        <v>3</v>
      </c>
      <c r="B30" s="11" t="str">
        <f>Imperial!B30</f>
        <v>23:46</v>
      </c>
      <c r="C30" s="11">
        <f t="shared" si="0"/>
        <v>0.18680555555555545</v>
      </c>
      <c r="D30" s="12">
        <f>Imperial!D30*0.3048</f>
        <v>1530.096</v>
      </c>
      <c r="E30" s="12">
        <f>Imperial!E30/0.514444</f>
        <v>373.21846498355507</v>
      </c>
      <c r="F30" t="str">
        <f>Imperial!F30</f>
        <v>3.6</v>
      </c>
      <c r="G30" s="12">
        <f>Imperial!G30*$H$1</f>
        <v>254.46531957000002</v>
      </c>
      <c r="H30" s="12">
        <f>Imperial!H30*$H$1</f>
        <v>262.62998223</v>
      </c>
      <c r="I30" s="12">
        <f>Imperial!I30*$H$1</f>
        <v>202.75578939000002</v>
      </c>
      <c r="J30">
        <f>Imperial!J30</f>
        <v>8.8000000000000007</v>
      </c>
    </row>
    <row r="31" spans="1:10" x14ac:dyDescent="0.55000000000000004">
      <c r="A31">
        <v>4</v>
      </c>
      <c r="B31" s="11" t="str">
        <f>Imperial!B31</f>
        <v>26:04</v>
      </c>
      <c r="C31" s="11">
        <f t="shared" si="0"/>
        <v>0.28263888888888877</v>
      </c>
      <c r="D31" s="12">
        <f>Imperial!D31*0.3048</f>
        <v>1533.144</v>
      </c>
      <c r="E31" s="12">
        <f>Imperial!E31/0.514444</f>
        <v>316.84692600166392</v>
      </c>
      <c r="F31" t="str">
        <f>Imperial!F31</f>
        <v>5.4</v>
      </c>
      <c r="G31" s="12">
        <f>Imperial!G31*$H$1</f>
        <v>210.01326731</v>
      </c>
      <c r="H31" s="12">
        <f>Imperial!H31*$H$1</f>
        <v>219.53870708000002</v>
      </c>
      <c r="I31" s="12">
        <f>Imperial!I31*$H$1</f>
        <v>216.81715286000002</v>
      </c>
      <c r="J31">
        <f>Imperial!J31</f>
        <v>7.2</v>
      </c>
    </row>
    <row r="32" spans="1:10" x14ac:dyDescent="0.55000000000000004">
      <c r="A32">
        <v>5</v>
      </c>
      <c r="B32" s="11" t="str">
        <f>Imperial!B32</f>
        <v>29:47</v>
      </c>
      <c r="C32" s="11">
        <f t="shared" si="0"/>
        <v>0.43750000000000011</v>
      </c>
      <c r="D32" s="12">
        <f>Imperial!D32*0.3048</f>
        <v>1530.096</v>
      </c>
      <c r="E32" s="12">
        <f>Imperial!E32/0.514444</f>
        <v>252.70000233261541</v>
      </c>
      <c r="F32" t="str">
        <f>Imperial!F32</f>
        <v>8.7</v>
      </c>
      <c r="G32" s="12">
        <f>Imperial!G32*$H$1</f>
        <v>200.94141991000001</v>
      </c>
      <c r="H32" s="12">
        <f>Imperial!H32*$H$1</f>
        <v>211.82763679000001</v>
      </c>
      <c r="I32" s="12">
        <f>Imperial!I32*$H$1</f>
        <v>241.31114084000001</v>
      </c>
      <c r="J32">
        <f>Imperial!J32</f>
        <v>6</v>
      </c>
    </row>
    <row r="33" spans="1:10" x14ac:dyDescent="0.55000000000000004">
      <c r="A33">
        <v>6</v>
      </c>
      <c r="B33" s="11" t="str">
        <f>Imperial!B33</f>
        <v>32:00</v>
      </c>
      <c r="C33" s="11">
        <f t="shared" si="0"/>
        <v>0.52986111111111101</v>
      </c>
      <c r="D33" s="12">
        <f>Imperial!D33*0.3048</f>
        <v>1557.528</v>
      </c>
      <c r="E33" s="12">
        <f>Imperial!E33/0.514444</f>
        <v>229.3738482711432</v>
      </c>
      <c r="F33" t="str">
        <f>Imperial!F33</f>
        <v>10.6</v>
      </c>
      <c r="G33" s="12">
        <f>Imperial!G33*$H$1</f>
        <v>215.00278338000001</v>
      </c>
      <c r="H33" s="12">
        <f>Imperial!H33*$H$1</f>
        <v>226.34259263000001</v>
      </c>
      <c r="I33" s="12">
        <f>Imperial!I33*$H$1</f>
        <v>258.54765090000001</v>
      </c>
      <c r="J33">
        <f>Imperial!J33</f>
        <v>5.2</v>
      </c>
    </row>
    <row r="34" spans="1:10" x14ac:dyDescent="0.55000000000000004">
      <c r="A34">
        <v>7</v>
      </c>
    </row>
    <row r="52" spans="1:13" x14ac:dyDescent="0.55000000000000004">
      <c r="A52" s="9" t="s">
        <v>43</v>
      </c>
    </row>
    <row r="54" spans="1:13" x14ac:dyDescent="0.55000000000000004">
      <c r="A54" t="s">
        <v>19</v>
      </c>
      <c r="E54" t="s">
        <v>20</v>
      </c>
    </row>
    <row r="56" spans="1:13" x14ac:dyDescent="0.5500000000000000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116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55000000000000004">
      <c r="B57" t="s">
        <v>31</v>
      </c>
      <c r="C57" t="s">
        <v>32</v>
      </c>
      <c r="D57" t="s">
        <v>112</v>
      </c>
      <c r="E57" t="s">
        <v>113</v>
      </c>
      <c r="F57" t="s">
        <v>35</v>
      </c>
      <c r="G57" t="s">
        <v>35</v>
      </c>
      <c r="H57" t="s">
        <v>35</v>
      </c>
      <c r="I57" t="s">
        <v>47</v>
      </c>
      <c r="J57" t="s">
        <v>114</v>
      </c>
      <c r="K57" t="s">
        <v>114</v>
      </c>
      <c r="L57" t="s">
        <v>115</v>
      </c>
      <c r="M57" t="s">
        <v>38</v>
      </c>
    </row>
    <row r="59" spans="1:13" x14ac:dyDescent="0.55000000000000004">
      <c r="A59">
        <v>1</v>
      </c>
      <c r="B59" s="11" t="str">
        <f>Imperial!B59</f>
        <v>37:19</v>
      </c>
      <c r="C59" s="11">
        <f>B59-$B$28</f>
        <v>0.75138888888888899</v>
      </c>
      <c r="D59" s="12">
        <f>Imperial!D59*0.3048</f>
        <v>1847.0880000000002</v>
      </c>
      <c r="E59" s="12">
        <f>Imperial!E59/0.514444</f>
        <v>312.95923365808522</v>
      </c>
      <c r="F59" t="str">
        <f>Imperial!F59</f>
        <v>5.3</v>
      </c>
      <c r="G59">
        <f>Imperial!G59</f>
        <v>0</v>
      </c>
      <c r="H59">
        <f>Imperial!H59</f>
        <v>2.8</v>
      </c>
      <c r="I59">
        <f>Imperial!I59</f>
        <v>0</v>
      </c>
      <c r="J59" s="12">
        <f>Imperial!J59*$H$1</f>
        <v>209.55967494000001</v>
      </c>
      <c r="K59" s="12">
        <f>Imperial!K59*$H$1</f>
        <v>220.44589182000001</v>
      </c>
      <c r="L59" s="12">
        <f>Imperial!L59*$H$1</f>
        <v>301.18533368000004</v>
      </c>
      <c r="M59">
        <f>Imperial!J59</f>
        <v>462</v>
      </c>
    </row>
    <row r="60" spans="1:13" x14ac:dyDescent="0.55000000000000004">
      <c r="A60">
        <v>2</v>
      </c>
      <c r="B60" s="11" t="str">
        <f>Imperial!B60</f>
        <v>39:11</v>
      </c>
      <c r="C60" s="11">
        <f t="shared" ref="C60:C64" si="1">B60-$B$28</f>
        <v>0.8291666666666665</v>
      </c>
      <c r="D60" s="12">
        <f>Imperial!D60*0.3048</f>
        <v>1935.48</v>
      </c>
      <c r="E60" s="12">
        <f>Imperial!E60/0.514444</f>
        <v>291.57692576840236</v>
      </c>
      <c r="F60" t="str">
        <f>Imperial!F60</f>
        <v>6.3</v>
      </c>
      <c r="G60">
        <f>Imperial!G60</f>
        <v>-0.4</v>
      </c>
      <c r="H60">
        <f>Imperial!H60</f>
        <v>2.8</v>
      </c>
      <c r="I60">
        <f>Imperial!I60</f>
        <v>-23</v>
      </c>
      <c r="J60" s="12">
        <f>Imperial!J60*$H$1</f>
        <v>207.74530546</v>
      </c>
      <c r="K60" s="12">
        <f>Imperial!K60*$H$1</f>
        <v>218.63152234</v>
      </c>
      <c r="L60" s="12">
        <f>Imperial!L60*$H$1</f>
        <v>314.79310478000002</v>
      </c>
      <c r="M60">
        <f>Imperial!J60</f>
        <v>458</v>
      </c>
    </row>
    <row r="61" spans="1:13" x14ac:dyDescent="0.55000000000000004">
      <c r="A61">
        <v>3</v>
      </c>
      <c r="B61" s="11" t="str">
        <f>Imperial!B61</f>
        <v>41:24</v>
      </c>
      <c r="C61" s="11">
        <f t="shared" si="1"/>
        <v>0.92152777777777761</v>
      </c>
      <c r="D61" s="12">
        <f>Imperial!D61*0.3048</f>
        <v>1996.44</v>
      </c>
      <c r="E61" s="12">
        <f>Imperial!E61/0.514444</f>
        <v>272.1384640505089</v>
      </c>
      <c r="F61" t="str">
        <f>Imperial!F61</f>
        <v>7.3</v>
      </c>
      <c r="G61">
        <f>Imperial!G61</f>
        <v>-0.9</v>
      </c>
      <c r="H61">
        <f>Imperial!H61</f>
        <v>2.8</v>
      </c>
      <c r="I61">
        <f>Imperial!I61</f>
        <v>-29</v>
      </c>
      <c r="J61" s="12">
        <f>Imperial!J61*$H$1</f>
        <v>205.93093598000002</v>
      </c>
      <c r="K61" s="12">
        <f>Imperial!K61*$H$1</f>
        <v>216.36356049</v>
      </c>
      <c r="L61" s="12">
        <f>Imperial!L61*$H$1</f>
        <v>331.12243010000003</v>
      </c>
      <c r="M61">
        <f>Imperial!J61</f>
        <v>454</v>
      </c>
    </row>
    <row r="62" spans="1:13" x14ac:dyDescent="0.55000000000000004">
      <c r="A62">
        <v>4</v>
      </c>
      <c r="B62" s="11" t="str">
        <f>Imperial!B62</f>
        <v>42:56</v>
      </c>
      <c r="C62" s="11">
        <f t="shared" si="1"/>
        <v>0.9854166666666665</v>
      </c>
      <c r="D62" s="12">
        <f>Imperial!D62*0.3048</f>
        <v>2097.0239999999999</v>
      </c>
      <c r="E62" s="12">
        <f>Imperial!E62/0.514444</f>
        <v>252.70000233261541</v>
      </c>
      <c r="F62" t="str">
        <f>Imperial!F62</f>
        <v>8.5</v>
      </c>
      <c r="G62">
        <f>Imperial!G62</f>
        <v>-1.5</v>
      </c>
      <c r="H62">
        <f>Imperial!H62</f>
        <v>2.8</v>
      </c>
      <c r="I62">
        <f>Imperial!I62</f>
        <v>-46</v>
      </c>
      <c r="J62" s="12">
        <f>Imperial!J62*$H$1</f>
        <v>203.66297413000001</v>
      </c>
      <c r="K62" s="12">
        <f>Imperial!K62*$H$1</f>
        <v>214.54919101000002</v>
      </c>
      <c r="L62" s="12">
        <f>Imperial!L62*$H$1</f>
        <v>342.46223935</v>
      </c>
      <c r="M62">
        <f>Imperial!J62</f>
        <v>449</v>
      </c>
    </row>
    <row r="63" spans="1:13" x14ac:dyDescent="0.55000000000000004">
      <c r="A63">
        <v>5</v>
      </c>
      <c r="B63" s="11" t="str">
        <f>Imperial!B63</f>
        <v>45:41</v>
      </c>
      <c r="C63" s="11">
        <f t="shared" si="1"/>
        <v>1.0999999999999996</v>
      </c>
      <c r="D63" s="12">
        <f>Imperial!D63*0.3048</f>
        <v>1877.568</v>
      </c>
      <c r="E63" s="12">
        <f>Imperial!E63/0.514444</f>
        <v>336.28538771955743</v>
      </c>
      <c r="F63" t="str">
        <f>Imperial!F63</f>
        <v>4.5</v>
      </c>
      <c r="G63">
        <f>Imperial!G63</f>
        <v>0.4</v>
      </c>
      <c r="H63">
        <f>Imperial!H63</f>
        <v>2.8</v>
      </c>
      <c r="I63">
        <f>Imperial!I63</f>
        <v>26</v>
      </c>
      <c r="J63" s="12">
        <f>Imperial!J63*$H$1</f>
        <v>210.92045205000002</v>
      </c>
      <c r="K63" s="12">
        <f>Imperial!K63*$H$1</f>
        <v>221.80666893</v>
      </c>
      <c r="L63" s="12">
        <f>Imperial!L63*$H$1</f>
        <v>361.96671126000001</v>
      </c>
      <c r="M63">
        <f>Imperial!J63</f>
        <v>465</v>
      </c>
    </row>
    <row r="64" spans="1:13" x14ac:dyDescent="0.55000000000000004">
      <c r="A64">
        <v>6</v>
      </c>
      <c r="B64" s="11" t="str">
        <f>Imperial!B64</f>
        <v>47:20</v>
      </c>
      <c r="C64" s="11">
        <f t="shared" si="1"/>
        <v>1.1687500000000002</v>
      </c>
      <c r="D64" s="12">
        <f>Imperial!D64*0.3048</f>
        <v>1770.8880000000001</v>
      </c>
      <c r="E64" s="12">
        <f>Imperial!E64/0.514444</f>
        <v>347.94846475029351</v>
      </c>
      <c r="F64" t="str">
        <f>Imperial!F64</f>
        <v>4.1</v>
      </c>
      <c r="G64">
        <f>Imperial!G64</f>
        <v>0.6</v>
      </c>
      <c r="H64">
        <f>Imperial!H64</f>
        <v>2.8</v>
      </c>
      <c r="I64">
        <f>Imperial!I64</f>
        <v>40</v>
      </c>
      <c r="J64" s="12">
        <f>Imperial!J64*$H$1</f>
        <v>214.09559864000002</v>
      </c>
      <c r="K64" s="12">
        <f>Imperial!K64*$H$1</f>
        <v>224.98181552</v>
      </c>
      <c r="L64" s="12">
        <f>Imperial!L64*$H$1</f>
        <v>374.21370525000003</v>
      </c>
      <c r="M64">
        <f>Imperial!J64</f>
        <v>472</v>
      </c>
    </row>
    <row r="65" spans="1:13" x14ac:dyDescent="0.55000000000000004">
      <c r="A65">
        <v>7</v>
      </c>
      <c r="B65" s="11" t="str">
        <f>Imperial!B65</f>
        <v>48:40</v>
      </c>
      <c r="C65" s="11">
        <f t="shared" ref="C65" si="2">B65-$B$28</f>
        <v>1.2243055555555555</v>
      </c>
      <c r="D65" s="12">
        <f>Imperial!D65*0.3048</f>
        <v>1618.4880000000001</v>
      </c>
      <c r="E65" s="12">
        <f>Imperial!E65/0.514444</f>
        <v>373.21846498355507</v>
      </c>
      <c r="F65" t="str">
        <f>Imperial!F65</f>
        <v>3.4</v>
      </c>
      <c r="G65">
        <f>Imperial!G65</f>
        <v>1</v>
      </c>
      <c r="H65">
        <f>Imperial!H65</f>
        <v>2.8</v>
      </c>
      <c r="I65">
        <f>Imperial!I65</f>
        <v>83</v>
      </c>
      <c r="J65" s="12">
        <f>Imperial!J65*$H$1</f>
        <v>218.63152234</v>
      </c>
      <c r="K65" s="12">
        <f>Imperial!K65*$H$1</f>
        <v>229.06414685000001</v>
      </c>
      <c r="L65" s="12">
        <f>Imperial!L65*$H$1</f>
        <v>383.73914502000002</v>
      </c>
      <c r="M65">
        <f>Imperial!J65</f>
        <v>482</v>
      </c>
    </row>
    <row r="68" spans="1:13" x14ac:dyDescent="0.55000000000000004">
      <c r="A68" s="9" t="s">
        <v>48</v>
      </c>
    </row>
    <row r="70" spans="1:13" x14ac:dyDescent="0.55000000000000004">
      <c r="A70" t="s">
        <v>49</v>
      </c>
    </row>
    <row r="71" spans="1:13" x14ac:dyDescent="0.55000000000000004">
      <c r="A71" t="s">
        <v>50</v>
      </c>
      <c r="C71">
        <v>288</v>
      </c>
      <c r="E71" t="s">
        <v>51</v>
      </c>
      <c r="H71">
        <v>134</v>
      </c>
    </row>
    <row r="73" spans="1:13" x14ac:dyDescent="0.55000000000000004">
      <c r="A73" t="s">
        <v>21</v>
      </c>
      <c r="B73" t="s">
        <v>22</v>
      </c>
      <c r="C73" t="s">
        <v>117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55000000000000004">
      <c r="B74" t="str">
        <f>Imperial!B74</f>
        <v>[hh:mm]</v>
      </c>
      <c r="C74" t="str">
        <f>Imperial!C74</f>
        <v>[sec]</v>
      </c>
      <c r="D74" t="str">
        <f>Imperial!D74</f>
        <v>[ft]</v>
      </c>
      <c r="E74" t="str">
        <f>Imperial!E74</f>
        <v>[kts]</v>
      </c>
      <c r="F74" t="str">
        <f>Imperial!F74</f>
        <v>[deg]</v>
      </c>
      <c r="G74" t="str">
        <f>Imperial!G74</f>
        <v>[deg]</v>
      </c>
      <c r="H74" t="str">
        <f>Imperial!H74</f>
        <v>[deg]</v>
      </c>
      <c r="I74" t="str">
        <f>Imperial!I74</f>
        <v>[N]</v>
      </c>
      <c r="J74" t="str">
        <f>Imperial!J74</f>
        <v>[lbs/hr]</v>
      </c>
      <c r="K74" t="str">
        <f>Imperial!K74</f>
        <v>[lbs/hr]</v>
      </c>
      <c r="L74" t="str">
        <f>Imperial!L74</f>
        <v>[lbs]</v>
      </c>
      <c r="M74" t="str">
        <f>Imperial!M74</f>
        <v>[°C]</v>
      </c>
    </row>
    <row r="75" spans="1:13" x14ac:dyDescent="0.55000000000000004">
      <c r="A75">
        <v>1</v>
      </c>
      <c r="B75" t="str">
        <f>Imperial!B75</f>
        <v>51:02</v>
      </c>
      <c r="C75">
        <f>Imperial!C75</f>
        <v>0</v>
      </c>
      <c r="D75">
        <f>Imperial!D75</f>
        <v>5730</v>
      </c>
      <c r="E75">
        <f>Imperial!E75</f>
        <v>161</v>
      </c>
      <c r="F75" t="str">
        <f>Imperial!F75</f>
        <v>5.3</v>
      </c>
      <c r="G75">
        <f>Imperial!G75</f>
        <v>0</v>
      </c>
      <c r="H75" t="str">
        <f>Imperial!H75</f>
        <v>2.8</v>
      </c>
      <c r="I75">
        <f>Imperial!I75</f>
        <v>0</v>
      </c>
      <c r="J75">
        <f>Imperial!J75</f>
        <v>471</v>
      </c>
      <c r="K75">
        <f>Imperial!K75</f>
        <v>493</v>
      </c>
      <c r="L75">
        <f>Imperial!L75</f>
        <v>881</v>
      </c>
      <c r="M75" t="str">
        <f>Imperial!M75</f>
        <v>5.0</v>
      </c>
    </row>
    <row r="76" spans="1:13" x14ac:dyDescent="0.55000000000000004">
      <c r="A76">
        <v>2</v>
      </c>
      <c r="B76" t="str">
        <f>Imperial!B76</f>
        <v>52:46</v>
      </c>
      <c r="C76">
        <f>Imperial!C76</f>
        <v>0</v>
      </c>
      <c r="D76">
        <f>Imperial!D76</f>
        <v>5790</v>
      </c>
      <c r="E76">
        <f>Imperial!E76</f>
        <v>161</v>
      </c>
      <c r="F76">
        <f>Imperial!F76</f>
        <v>5.3</v>
      </c>
      <c r="G76">
        <f>Imperial!G76</f>
        <v>-0.5</v>
      </c>
      <c r="H76" t="str">
        <f>Imperial!H76</f>
        <v>2.8</v>
      </c>
      <c r="I76">
        <f>Imperial!I76</f>
        <v>-30</v>
      </c>
      <c r="J76">
        <f>Imperial!J76</f>
        <v>468</v>
      </c>
      <c r="K76">
        <f>Imperial!K76</f>
        <v>490</v>
      </c>
      <c r="L76">
        <f>Imperial!L76</f>
        <v>910</v>
      </c>
      <c r="M76" t="str">
        <f>Imperial!M76</f>
        <v>5.0</v>
      </c>
    </row>
    <row r="77" spans="1:13" x14ac:dyDescent="0.55000000000000004">
      <c r="C77" t="str">
        <f>Imperial!C77</f>
        <v>* ET = Elapsed Time</v>
      </c>
    </row>
    <row r="79" spans="1:13" x14ac:dyDescent="0.55000000000000004">
      <c r="A79" s="9" t="str">
        <f>Imperial!A79</f>
        <v>Eigenmotions</v>
      </c>
    </row>
    <row r="81" spans="1:10" x14ac:dyDescent="0.55000000000000004">
      <c r="D81" t="str">
        <f>Imperial!D81</f>
        <v>Time</v>
      </c>
      <c r="G81" t="str">
        <f>Imperial!G81</f>
        <v>Time</v>
      </c>
      <c r="I81">
        <f>Imperial!I81</f>
        <v>0</v>
      </c>
      <c r="J81" t="str">
        <f>Imperial!J81</f>
        <v>Time</v>
      </c>
    </row>
    <row r="82" spans="1:10" x14ac:dyDescent="0.55000000000000004">
      <c r="D82" t="str">
        <f>Imperial!D82</f>
        <v>[hh:mm]</v>
      </c>
      <c r="G82" t="str">
        <f>Imperial!G82</f>
        <v>[hh:mm]</v>
      </c>
      <c r="I82">
        <f>Imperial!I82</f>
        <v>0</v>
      </c>
      <c r="J82" t="str">
        <f>Imperial!J82</f>
        <v>[hh:mm]</v>
      </c>
    </row>
    <row r="83" spans="1:10" x14ac:dyDescent="0.55000000000000004">
      <c r="A83" t="str">
        <f>Imperial!A83</f>
        <v>Phugoid</v>
      </c>
      <c r="D83" t="str">
        <f>Imperial!D83</f>
        <v>53:57</v>
      </c>
      <c r="E83" t="str">
        <f>Imperial!E83</f>
        <v>Dutch Roll</v>
      </c>
      <c r="G83" t="str">
        <f>Imperial!G83</f>
        <v>1:01:57</v>
      </c>
      <c r="H83" t="str">
        <f>Imperial!H83</f>
        <v>Aper. Roll</v>
      </c>
      <c r="I83">
        <f>Imperial!I83</f>
        <v>0</v>
      </c>
      <c r="J83" t="str">
        <f>Imperial!J83</f>
        <v>59:10</v>
      </c>
    </row>
    <row r="84" spans="1:10" x14ac:dyDescent="0.55000000000000004">
      <c r="A84" t="str">
        <f>Imperial!A84</f>
        <v>Short period</v>
      </c>
      <c r="D84" t="str">
        <f>Imperial!D84</f>
        <v>1:00:35</v>
      </c>
      <c r="E84" t="str">
        <f>Imperial!E84</f>
        <v>Dutch Roll YD</v>
      </c>
      <c r="G84" t="str">
        <f>Imperial!G84</f>
        <v>1:02:47</v>
      </c>
      <c r="H84" t="str">
        <f>Imperial!H84</f>
        <v>Spiral</v>
      </c>
      <c r="I84">
        <f>Imperial!I84</f>
        <v>0</v>
      </c>
      <c r="J84" t="str">
        <f>Imperial!J84</f>
        <v>1:05:20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</vt:lpstr>
      <vt:lpstr>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revision>0</cp:revision>
  <cp:lastPrinted>2013-02-27T10:55:04Z</cp:lastPrinted>
  <dcterms:created xsi:type="dcterms:W3CDTF">2013-02-25T15:54:42Z</dcterms:created>
  <dcterms:modified xsi:type="dcterms:W3CDTF">2020-03-21T14:25:00Z</dcterms:modified>
  <dc:language>en-GB</dc:language>
</cp:coreProperties>
</file>